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ZTI-S - ZTI - spodní stavba" sheetId="6" r:id="rId6"/>
    <sheet name="ZTI-Z - Závlaha a dešťová..." sheetId="7" r:id="rId7"/>
    <sheet name="ZTI-V - ZTI - Vodovod - p..." sheetId="8" r:id="rId8"/>
    <sheet name="UT - D.1.4.2 ÚT" sheetId="9" r:id="rId9"/>
    <sheet name="EIS - D.1.4.3 - Elektroin..." sheetId="10" r:id="rId10"/>
    <sheet name="SLP - D.1.4.3 - Slaboproud" sheetId="11" r:id="rId11"/>
    <sheet name="EISV - D.1.4.3 - Elektroi..." sheetId="12" r:id="rId12"/>
    <sheet name="SLPO - Elektroinstalace -..." sheetId="13" r:id="rId13"/>
    <sheet name="VZT - Vzduchotechnika" sheetId="14" r:id="rId14"/>
    <sheet name="MaR - Měření a regulace" sheetId="15" r:id="rId15"/>
    <sheet name="ARSB - Stavebně konstrukč..." sheetId="16" r:id="rId16"/>
    <sheet name="GAS - Gastrovybavení" sheetId="17" r:id="rId17"/>
    <sheet name="KOM - Zpevněné plochy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konstrukč...'!$C$106:$K$2681</definedName>
    <definedName name="_xlnm.Print_Area" localSheetId="2">'ARSA - Stavebně konstrukč...'!$C$4:$J$39,'ARSA - Stavebně konstrukč...'!$C$45:$J$88,'ARSA - Stavebně konstrukč...'!$C$94:$K$2681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'ZTI-S - ZTI - spodní stavba'!$C$89:$K$571</definedName>
    <definedName name="_xlnm.Print_Area" localSheetId="5">'ZTI-S - ZTI - spodní stavba'!$C$4:$J$39,'ZTI-S - ZTI - spodní stavba'!$C$45:$J$71,'ZTI-S - ZTI - spodní stavba'!$C$77:$K$571</definedName>
    <definedName name="_xlnm.Print_Titles" localSheetId="5">'ZTI-S - ZTI - spodní stavba'!$89:$89</definedName>
    <definedName name="_xlnm._FilterDatabase" localSheetId="6" hidden="1">'ZTI-Z - Závlaha a dešťová...'!$C$87:$K$416</definedName>
    <definedName name="_xlnm.Print_Area" localSheetId="6">'ZTI-Z - Závlaha a dešťová...'!$C$4:$J$39,'ZTI-Z - Závlaha a dešťová...'!$C$45:$J$69,'ZTI-Z - Závlaha a dešťová...'!$C$75:$K$416</definedName>
    <definedName name="_xlnm.Print_Titles" localSheetId="6">'ZTI-Z - Závlaha a dešťová...'!$87:$87</definedName>
    <definedName name="_xlnm._FilterDatabase" localSheetId="7" hidden="1">'ZTI-V - ZTI - Vodovod - p...'!$C$87:$K$258</definedName>
    <definedName name="_xlnm.Print_Area" localSheetId="7">'ZTI-V - ZTI - Vodovod - p...'!$C$4:$J$39,'ZTI-V - ZTI - Vodovod - p...'!$C$45:$J$69,'ZTI-V - ZTI - Vodovod - p...'!$C$75:$K$258</definedName>
    <definedName name="_xlnm.Print_Titles" localSheetId="7">'ZTI-V - ZTI - Vodovod - p...'!$87:$87</definedName>
    <definedName name="_xlnm._FilterDatabase" localSheetId="8" hidden="1">'UT - D.1.4.2 ÚT'!$C$88:$K$391</definedName>
    <definedName name="_xlnm.Print_Area" localSheetId="8">'UT - D.1.4.2 ÚT'!$C$4:$J$39,'UT - D.1.4.2 ÚT'!$C$45:$J$70,'UT - D.1.4.2 ÚT'!$C$76:$K$391</definedName>
    <definedName name="_xlnm.Print_Titles" localSheetId="8">'UT - D.1.4.2 ÚT'!$88:$88</definedName>
    <definedName name="_xlnm._FilterDatabase" localSheetId="9" hidden="1">'EIS - D.1.4.3 - Elektroin...'!$C$94:$K$582</definedName>
    <definedName name="_xlnm.Print_Area" localSheetId="9">'EIS - D.1.4.3 - Elektroin...'!$C$4:$J$39,'EIS - D.1.4.3 - Elektroin...'!$C$45:$J$76,'EIS - D.1.4.3 - Elektroin...'!$C$82:$K$582</definedName>
    <definedName name="_xlnm.Print_Titles" localSheetId="9">'EIS - D.1.4.3 - Elektroin...'!$94:$94</definedName>
    <definedName name="_xlnm._FilterDatabase" localSheetId="10" hidden="1">'SLP - D.1.4.3 - Slaboproud'!$C$83:$K$369</definedName>
    <definedName name="_xlnm.Print_Area" localSheetId="10">'SLP - D.1.4.3 - Slaboproud'!$C$4:$J$39,'SLP - D.1.4.3 - Slaboproud'!$C$45:$J$65,'SLP - D.1.4.3 - Slaboproud'!$C$71:$K$369</definedName>
    <definedName name="_xlnm.Print_Titles" localSheetId="10">'SLP - D.1.4.3 - Slaboproud'!$83:$83</definedName>
    <definedName name="_xlnm._FilterDatabase" localSheetId="11" hidden="1">'EISV - D.1.4.3 - Elektroi...'!$C$90:$K$330</definedName>
    <definedName name="_xlnm.Print_Area" localSheetId="11">'EISV - D.1.4.3 - Elektroi...'!$C$4:$J$39,'EISV - D.1.4.3 - Elektroi...'!$C$45:$J$72,'EISV - D.1.4.3 - Elektroi...'!$C$78:$K$330</definedName>
    <definedName name="_xlnm.Print_Titles" localSheetId="11">'EISV - D.1.4.3 - Elektroi...'!$90:$90</definedName>
    <definedName name="_xlnm._FilterDatabase" localSheetId="12" hidden="1">'SLPO - Elektroinstalace -...'!$C$85:$K$165</definedName>
    <definedName name="_xlnm.Print_Area" localSheetId="12">'SLPO - Elektroinstalace -...'!$C$4:$J$39,'SLPO - Elektroinstalace -...'!$C$45:$J$67,'SLPO - Elektroinstalace -...'!$C$73:$K$165</definedName>
    <definedName name="_xlnm.Print_Titles" localSheetId="12">'SLPO - Elektroinstalace -...'!$85:$85</definedName>
    <definedName name="_xlnm._FilterDatabase" localSheetId="13" hidden="1">'VZT - Vzduchotechnika'!$C$90:$K$404</definedName>
    <definedName name="_xlnm.Print_Area" localSheetId="13">'VZT - Vzduchotechnika'!$C$4:$J$39,'VZT - Vzduchotechnika'!$C$45:$J$72,'VZT - Vzduchotechnika'!$C$78:$K$404</definedName>
    <definedName name="_xlnm.Print_Titles" localSheetId="13">'VZT - Vzduchotechnika'!$90:$90</definedName>
    <definedName name="_xlnm._FilterDatabase" localSheetId="14" hidden="1">'MaR - Měření a regulace'!$C$87:$K$265</definedName>
    <definedName name="_xlnm.Print_Area" localSheetId="14">'MaR - Měření a regulace'!$C$4:$J$39,'MaR - Měření a regulace'!$C$45:$J$69,'MaR - Měření a regulace'!$C$75:$K$265</definedName>
    <definedName name="_xlnm.Print_Titles" localSheetId="14">'MaR - Měření a regulace'!$87:$87</definedName>
    <definedName name="_xlnm._FilterDatabase" localSheetId="15" hidden="1">'ARSB - Stavebně konstrukč...'!$C$91:$K$348</definedName>
    <definedName name="_xlnm.Print_Area" localSheetId="15">'ARSB - Stavebně konstrukč...'!$C$4:$J$39,'ARSB - Stavebně konstrukč...'!$C$45:$J$73,'ARSB - Stavebně konstrukč...'!$C$79:$K$348</definedName>
    <definedName name="_xlnm.Print_Titles" localSheetId="15">'ARSB - Stavebně konstrukč...'!$91:$91</definedName>
    <definedName name="_xlnm._FilterDatabase" localSheetId="16" hidden="1">'GAS - Gastrovybavení'!$C$79:$K$225</definedName>
    <definedName name="_xlnm.Print_Area" localSheetId="16">'GAS - Gastrovybavení'!$C$4:$J$39,'GAS - Gastrovybavení'!$C$45:$J$61,'GAS - Gastrovybavení'!$C$67:$K$225</definedName>
    <definedName name="_xlnm.Print_Titles" localSheetId="16">'GAS - Gastrovybavení'!$79:$79</definedName>
    <definedName name="_xlnm._FilterDatabase" localSheetId="17" hidden="1">'KOM - Zpevněné plochy'!$C$86:$K$501</definedName>
    <definedName name="_xlnm.Print_Area" localSheetId="17">'KOM - Zpevněné plochy'!$C$4:$J$39,'KOM - Zpevněné plochy'!$C$45:$J$68,'KOM - Zpevněné plochy'!$C$74:$K$501</definedName>
    <definedName name="_xlnm.Print_Titles" localSheetId="17">'KOM - Zpevněné plochy'!$86:$86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17" r="J37"/>
  <c r="J36"/>
  <c i="1" r="AY70"/>
  <c i="17" r="J35"/>
  <c i="1" r="AX70"/>
  <c i="17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77"/>
  <c r="J17"/>
  <c r="J12"/>
  <c r="J52"/>
  <c r="E7"/>
  <c r="E70"/>
  <c i="16" r="J37"/>
  <c r="J36"/>
  <c i="1" r="AY69"/>
  <c i="16" r="J35"/>
  <c i="1" r="AX69"/>
  <c i="16" r="BI345"/>
  <c r="BH345"/>
  <c r="BG345"/>
  <c r="BF345"/>
  <c r="T345"/>
  <c r="T344"/>
  <c r="R345"/>
  <c r="R344"/>
  <c r="P345"/>
  <c r="P344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5" r="J37"/>
  <c r="J36"/>
  <c i="1" r="AY68"/>
  <c i="15" r="J35"/>
  <c i="1" r="AX68"/>
  <c i="15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52"/>
  <c r="E7"/>
  <c r="E48"/>
  <c i="14" r="J37"/>
  <c r="J36"/>
  <c i="1" r="AY67"/>
  <c i="14" r="J35"/>
  <c i="1" r="AX67"/>
  <c i="14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48"/>
  <c i="13" r="J37"/>
  <c r="J36"/>
  <c i="1" r="AY66"/>
  <c i="13" r="J35"/>
  <c i="1" r="AX66"/>
  <c i="13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12" r="J37"/>
  <c r="J36"/>
  <c i="1" r="AY65"/>
  <c i="12" r="J35"/>
  <c i="1" r="AX65"/>
  <c i="12" r="BI328"/>
  <c r="BH328"/>
  <c r="BG328"/>
  <c r="BF328"/>
  <c r="T328"/>
  <c r="T327"/>
  <c r="R328"/>
  <c r="R327"/>
  <c r="P328"/>
  <c r="P327"/>
  <c r="BI324"/>
  <c r="BH324"/>
  <c r="BG324"/>
  <c r="BF324"/>
  <c r="T324"/>
  <c r="T323"/>
  <c r="T322"/>
  <c r="R324"/>
  <c r="R323"/>
  <c r="R322"/>
  <c r="P324"/>
  <c r="P323"/>
  <c r="P322"/>
  <c r="BI316"/>
  <c r="BH316"/>
  <c r="BG316"/>
  <c r="BF316"/>
  <c r="T316"/>
  <c r="R316"/>
  <c r="P316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1" r="J37"/>
  <c r="J36"/>
  <c i="1" r="AY64"/>
  <c i="11" r="J35"/>
  <c i="1" r="AX64"/>
  <c i="11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0" r="J37"/>
  <c r="J36"/>
  <c i="1" r="AY63"/>
  <c i="10" r="J35"/>
  <c i="1" r="AX63"/>
  <c i="10" r="BI580"/>
  <c r="BH580"/>
  <c r="BG580"/>
  <c r="BF580"/>
  <c r="T580"/>
  <c r="T579"/>
  <c r="T578"/>
  <c r="R580"/>
  <c r="R579"/>
  <c r="R578"/>
  <c r="P580"/>
  <c r="P579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48"/>
  <c i="9" r="J37"/>
  <c r="J36"/>
  <c i="1" r="AY62"/>
  <c i="9" r="J35"/>
  <c i="1" r="AX62"/>
  <c i="9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8" r="J37"/>
  <c r="J36"/>
  <c i="1" r="AY61"/>
  <c i="8" r="J35"/>
  <c i="1" r="AX61"/>
  <c i="8"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2"/>
  <c r="BH142"/>
  <c r="BG142"/>
  <c r="BF142"/>
  <c r="T142"/>
  <c r="R142"/>
  <c r="P142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7" r="J37"/>
  <c r="J36"/>
  <c i="1" r="AY60"/>
  <c i="7" r="J35"/>
  <c i="1" r="AX60"/>
  <c i="7" r="BI410"/>
  <c r="BH410"/>
  <c r="BG410"/>
  <c r="BF410"/>
  <c r="T410"/>
  <c r="T409"/>
  <c r="R410"/>
  <c r="R409"/>
  <c r="P410"/>
  <c r="P409"/>
  <c r="BI404"/>
  <c r="BH404"/>
  <c r="BG404"/>
  <c r="BF404"/>
  <c r="T404"/>
  <c r="T403"/>
  <c r="T402"/>
  <c r="R404"/>
  <c r="R403"/>
  <c r="R402"/>
  <c r="P404"/>
  <c r="P403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8"/>
  <c r="BH388"/>
  <c r="BG388"/>
  <c r="BF388"/>
  <c r="T388"/>
  <c r="R388"/>
  <c r="P388"/>
  <c r="BI368"/>
  <c r="BH368"/>
  <c r="BG368"/>
  <c r="BF368"/>
  <c r="T368"/>
  <c r="R368"/>
  <c r="P368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1"/>
  <c r="BH261"/>
  <c r="BG261"/>
  <c r="BF261"/>
  <c r="T261"/>
  <c r="R261"/>
  <c r="P261"/>
  <c r="BI258"/>
  <c r="BH258"/>
  <c r="BG258"/>
  <c r="BF258"/>
  <c r="T258"/>
  <c r="R258"/>
  <c r="P258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66"/>
  <c r="BH166"/>
  <c r="BG166"/>
  <c r="BF166"/>
  <c r="T166"/>
  <c r="R166"/>
  <c r="P16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6" r="J37"/>
  <c r="J36"/>
  <c i="1" r="AY59"/>
  <c i="6" r="J35"/>
  <c i="1" r="AX59"/>
  <c i="6" r="BI565"/>
  <c r="BH565"/>
  <c r="BG565"/>
  <c r="BF565"/>
  <c r="T565"/>
  <c r="T564"/>
  <c r="R565"/>
  <c r="R564"/>
  <c r="P565"/>
  <c r="P564"/>
  <c r="BI561"/>
  <c r="BH561"/>
  <c r="BG561"/>
  <c r="BF561"/>
  <c r="T561"/>
  <c r="R561"/>
  <c r="P561"/>
  <c r="BI553"/>
  <c r="BH553"/>
  <c r="BG553"/>
  <c r="BF553"/>
  <c r="T553"/>
  <c r="R553"/>
  <c r="P553"/>
  <c r="BI548"/>
  <c r="BH548"/>
  <c r="BG548"/>
  <c r="BF548"/>
  <c r="T548"/>
  <c r="R548"/>
  <c r="P548"/>
  <c r="BI546"/>
  <c r="BH546"/>
  <c r="BG546"/>
  <c r="BF546"/>
  <c r="T546"/>
  <c r="R546"/>
  <c r="P546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4"/>
  <c r="BH524"/>
  <c r="BG524"/>
  <c r="BF524"/>
  <c r="T524"/>
  <c r="R524"/>
  <c r="P524"/>
  <c r="BI519"/>
  <c r="BH519"/>
  <c r="BG519"/>
  <c r="BF519"/>
  <c r="T519"/>
  <c r="R519"/>
  <c r="P519"/>
  <c r="BI497"/>
  <c r="BH497"/>
  <c r="BG497"/>
  <c r="BF497"/>
  <c r="T497"/>
  <c r="R497"/>
  <c r="P497"/>
  <c r="BI476"/>
  <c r="BH476"/>
  <c r="BG476"/>
  <c r="BF476"/>
  <c r="T476"/>
  <c r="R476"/>
  <c r="P476"/>
  <c r="BI474"/>
  <c r="BH474"/>
  <c r="BG474"/>
  <c r="BF474"/>
  <c r="T474"/>
  <c r="R474"/>
  <c r="P474"/>
  <c r="BI469"/>
  <c r="BH469"/>
  <c r="BG469"/>
  <c r="BF469"/>
  <c r="T469"/>
  <c r="R469"/>
  <c r="P469"/>
  <c r="BI466"/>
  <c r="BH466"/>
  <c r="BG466"/>
  <c r="BF466"/>
  <c r="T466"/>
  <c r="R466"/>
  <c r="P466"/>
  <c r="BI456"/>
  <c r="BH456"/>
  <c r="BG456"/>
  <c r="BF456"/>
  <c r="T456"/>
  <c r="R456"/>
  <c r="P456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37"/>
  <c r="BH237"/>
  <c r="BG237"/>
  <c r="BF237"/>
  <c r="T237"/>
  <c r="T236"/>
  <c r="R237"/>
  <c r="R236"/>
  <c r="P237"/>
  <c r="P236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183"/>
  <c r="BH183"/>
  <c r="BG183"/>
  <c r="BF183"/>
  <c r="T183"/>
  <c r="R183"/>
  <c r="P183"/>
  <c r="BI173"/>
  <c r="BH173"/>
  <c r="BG173"/>
  <c r="BF173"/>
  <c r="T173"/>
  <c r="R173"/>
  <c r="P173"/>
  <c r="BI164"/>
  <c r="BH164"/>
  <c r="BG164"/>
  <c r="BF164"/>
  <c r="T164"/>
  <c r="R164"/>
  <c r="P164"/>
  <c r="BI155"/>
  <c r="BH155"/>
  <c r="BG155"/>
  <c r="BF155"/>
  <c r="T155"/>
  <c r="R155"/>
  <c r="P155"/>
  <c r="BI147"/>
  <c r="BH147"/>
  <c r="BG147"/>
  <c r="BF147"/>
  <c r="T147"/>
  <c r="R147"/>
  <c r="P14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4" r="J37"/>
  <c r="J36"/>
  <c i="1" r="AY57"/>
  <c i="4" r="J35"/>
  <c i="1" r="AX57"/>
  <c i="4" r="BI193"/>
  <c r="BH193"/>
  <c r="BG193"/>
  <c r="BF193"/>
  <c r="T193"/>
  <c r="R193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3" r="T352"/>
  <c r="R352"/>
  <c r="P352"/>
  <c r="BK352"/>
  <c r="J352"/>
  <c r="J64"/>
  <c r="J37"/>
  <c r="J36"/>
  <c i="1" r="AY56"/>
  <c i="3" r="J35"/>
  <c i="1" r="AX56"/>
  <c i="3" r="BI2679"/>
  <c r="BH2679"/>
  <c r="BG2679"/>
  <c r="BF2679"/>
  <c r="T2679"/>
  <c r="T2678"/>
  <c r="R2679"/>
  <c r="R2678"/>
  <c r="P2679"/>
  <c r="P2678"/>
  <c r="BI2674"/>
  <c r="BH2674"/>
  <c r="BG2674"/>
  <c r="BF2674"/>
  <c r="T2674"/>
  <c r="T2673"/>
  <c r="R2674"/>
  <c r="R2673"/>
  <c r="P2674"/>
  <c r="P2673"/>
  <c r="BI2670"/>
  <c r="BH2670"/>
  <c r="BG2670"/>
  <c r="BF2670"/>
  <c r="T2670"/>
  <c r="R2670"/>
  <c r="P267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44"/>
  <c r="BH2644"/>
  <c r="BG2644"/>
  <c r="BF2644"/>
  <c r="T2644"/>
  <c r="R2644"/>
  <c r="P2644"/>
  <c r="BI2641"/>
  <c r="BH2641"/>
  <c r="BG2641"/>
  <c r="BF2641"/>
  <c r="T2641"/>
  <c r="R2641"/>
  <c r="P2641"/>
  <c r="BI2637"/>
  <c r="BH2637"/>
  <c r="BG2637"/>
  <c r="BF2637"/>
  <c r="T2637"/>
  <c r="R2637"/>
  <c r="P2637"/>
  <c r="BI2634"/>
  <c r="BH2634"/>
  <c r="BG2634"/>
  <c r="BF2634"/>
  <c r="T2634"/>
  <c r="R2634"/>
  <c r="P2634"/>
  <c r="BI2628"/>
  <c r="BH2628"/>
  <c r="BG2628"/>
  <c r="BF2628"/>
  <c r="T2628"/>
  <c r="R2628"/>
  <c r="P2628"/>
  <c r="BI2625"/>
  <c r="BH2625"/>
  <c r="BG2625"/>
  <c r="BF2625"/>
  <c r="T2625"/>
  <c r="R2625"/>
  <c r="P2625"/>
  <c r="BI2621"/>
  <c r="BH2621"/>
  <c r="BG2621"/>
  <c r="BF2621"/>
  <c r="T2621"/>
  <c r="R2621"/>
  <c r="P2621"/>
  <c r="BI2615"/>
  <c r="BH2615"/>
  <c r="BG2615"/>
  <c r="BF2615"/>
  <c r="T2615"/>
  <c r="R2615"/>
  <c r="P2615"/>
  <c r="BI2541"/>
  <c r="BH2541"/>
  <c r="BG2541"/>
  <c r="BF2541"/>
  <c r="T2541"/>
  <c r="R2541"/>
  <c r="P2541"/>
  <c r="BI2538"/>
  <c r="BH2538"/>
  <c r="BG2538"/>
  <c r="BF2538"/>
  <c r="T2538"/>
  <c r="R2538"/>
  <c r="P2538"/>
  <c r="BI2533"/>
  <c r="BH2533"/>
  <c r="BG2533"/>
  <c r="BF2533"/>
  <c r="T2533"/>
  <c r="R2533"/>
  <c r="P2533"/>
  <c r="BI2461"/>
  <c r="BH2461"/>
  <c r="BG2461"/>
  <c r="BF2461"/>
  <c r="T2461"/>
  <c r="R2461"/>
  <c r="P2461"/>
  <c r="BI2454"/>
  <c r="BH2454"/>
  <c r="BG2454"/>
  <c r="BF2454"/>
  <c r="T2454"/>
  <c r="R2454"/>
  <c r="P2454"/>
  <c r="BI2447"/>
  <c r="BH2447"/>
  <c r="BG2447"/>
  <c r="BF2447"/>
  <c r="T2447"/>
  <c r="R2447"/>
  <c r="P2447"/>
  <c r="BI2440"/>
  <c r="BH2440"/>
  <c r="BG2440"/>
  <c r="BF2440"/>
  <c r="T2440"/>
  <c r="R2440"/>
  <c r="P2440"/>
  <c r="BI2433"/>
  <c r="BH2433"/>
  <c r="BG2433"/>
  <c r="BF2433"/>
  <c r="T2433"/>
  <c r="R2433"/>
  <c r="P2433"/>
  <c r="BI2429"/>
  <c r="BH2429"/>
  <c r="BG2429"/>
  <c r="BF2429"/>
  <c r="T2429"/>
  <c r="R2429"/>
  <c r="P2429"/>
  <c r="BI2426"/>
  <c r="BH2426"/>
  <c r="BG2426"/>
  <c r="BF2426"/>
  <c r="T2426"/>
  <c r="R2426"/>
  <c r="P2426"/>
  <c r="BI2422"/>
  <c r="BH2422"/>
  <c r="BG2422"/>
  <c r="BF2422"/>
  <c r="T2422"/>
  <c r="R2422"/>
  <c r="P2422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79"/>
  <c r="BH2379"/>
  <c r="BG2379"/>
  <c r="BF2379"/>
  <c r="T2379"/>
  <c r="R2379"/>
  <c r="P2379"/>
  <c r="BI2375"/>
  <c r="BH2375"/>
  <c r="BG2375"/>
  <c r="BF2375"/>
  <c r="T2375"/>
  <c r="R2375"/>
  <c r="P2375"/>
  <c r="BI2371"/>
  <c r="BH2371"/>
  <c r="BG2371"/>
  <c r="BF2371"/>
  <c r="T2371"/>
  <c r="R2371"/>
  <c r="P2371"/>
  <c r="BI2356"/>
  <c r="BH2356"/>
  <c r="BG2356"/>
  <c r="BF2356"/>
  <c r="T2356"/>
  <c r="R2356"/>
  <c r="P2356"/>
  <c r="BI2353"/>
  <c r="BH2353"/>
  <c r="BG2353"/>
  <c r="BF2353"/>
  <c r="T2353"/>
  <c r="R2353"/>
  <c r="P2353"/>
  <c r="BI2349"/>
  <c r="BH2349"/>
  <c r="BG2349"/>
  <c r="BF2349"/>
  <c r="T2349"/>
  <c r="R2349"/>
  <c r="P2349"/>
  <c r="BI2345"/>
  <c r="BH2345"/>
  <c r="BG2345"/>
  <c r="BF2345"/>
  <c r="T2345"/>
  <c r="R2345"/>
  <c r="P2345"/>
  <c r="BI2341"/>
  <c r="BH2341"/>
  <c r="BG2341"/>
  <c r="BF2341"/>
  <c r="T2341"/>
  <c r="R2341"/>
  <c r="P2341"/>
  <c r="BI2337"/>
  <c r="BH2337"/>
  <c r="BG2337"/>
  <c r="BF2337"/>
  <c r="T2337"/>
  <c r="R2337"/>
  <c r="P2337"/>
  <c r="BI2322"/>
  <c r="BH2322"/>
  <c r="BG2322"/>
  <c r="BF2322"/>
  <c r="T2322"/>
  <c r="R2322"/>
  <c r="P2322"/>
  <c r="BI2318"/>
  <c r="BH2318"/>
  <c r="BG2318"/>
  <c r="BF2318"/>
  <c r="T2318"/>
  <c r="R2318"/>
  <c r="P2318"/>
  <c r="BI2301"/>
  <c r="BH2301"/>
  <c r="BG2301"/>
  <c r="BF2301"/>
  <c r="T2301"/>
  <c r="R2301"/>
  <c r="P2301"/>
  <c r="BI2297"/>
  <c r="BH2297"/>
  <c r="BG2297"/>
  <c r="BF2297"/>
  <c r="T2297"/>
  <c r="R2297"/>
  <c r="P2297"/>
  <c r="BI2274"/>
  <c r="BH2274"/>
  <c r="BG2274"/>
  <c r="BF2274"/>
  <c r="T2274"/>
  <c r="R2274"/>
  <c r="P2274"/>
  <c r="BI2257"/>
  <c r="BH2257"/>
  <c r="BG2257"/>
  <c r="BF2257"/>
  <c r="T2257"/>
  <c r="R2257"/>
  <c r="P2257"/>
  <c r="BI2248"/>
  <c r="BH2248"/>
  <c r="BG2248"/>
  <c r="BF2248"/>
  <c r="T2248"/>
  <c r="R2248"/>
  <c r="P2248"/>
  <c r="BI2245"/>
  <c r="BH2245"/>
  <c r="BG2245"/>
  <c r="BF2245"/>
  <c r="T2245"/>
  <c r="R2245"/>
  <c r="P2245"/>
  <c r="BI2211"/>
  <c r="BH2211"/>
  <c r="BG2211"/>
  <c r="BF2211"/>
  <c r="T2211"/>
  <c r="R2211"/>
  <c r="P2211"/>
  <c r="BI2208"/>
  <c r="BH2208"/>
  <c r="BG2208"/>
  <c r="BF2208"/>
  <c r="T2208"/>
  <c r="R2208"/>
  <c r="P2208"/>
  <c r="BI2198"/>
  <c r="BH2198"/>
  <c r="BG2198"/>
  <c r="BF2198"/>
  <c r="T2198"/>
  <c r="R2198"/>
  <c r="P2198"/>
  <c r="BI2195"/>
  <c r="BH2195"/>
  <c r="BG2195"/>
  <c r="BF2195"/>
  <c r="T2195"/>
  <c r="R2195"/>
  <c r="P2195"/>
  <c r="BI2187"/>
  <c r="BH2187"/>
  <c r="BG2187"/>
  <c r="BF2187"/>
  <c r="T2187"/>
  <c r="R2187"/>
  <c r="P2187"/>
  <c r="BI2180"/>
  <c r="BH2180"/>
  <c r="BG2180"/>
  <c r="BF2180"/>
  <c r="T2180"/>
  <c r="R2180"/>
  <c r="P2180"/>
  <c r="BI2177"/>
  <c r="BH2177"/>
  <c r="BG2177"/>
  <c r="BF2177"/>
  <c r="T2177"/>
  <c r="R2177"/>
  <c r="P2177"/>
  <c r="BI2169"/>
  <c r="BH2169"/>
  <c r="BG2169"/>
  <c r="BF2169"/>
  <c r="T2169"/>
  <c r="R2169"/>
  <c r="P2169"/>
  <c r="BI2166"/>
  <c r="BH2166"/>
  <c r="BG2166"/>
  <c r="BF2166"/>
  <c r="T2166"/>
  <c r="R2166"/>
  <c r="P2166"/>
  <c r="BI2161"/>
  <c r="BH2161"/>
  <c r="BG2161"/>
  <c r="BF2161"/>
  <c r="T2161"/>
  <c r="R2161"/>
  <c r="P2161"/>
  <c r="BI2127"/>
  <c r="BH2127"/>
  <c r="BG2127"/>
  <c r="BF2127"/>
  <c r="T2127"/>
  <c r="R2127"/>
  <c r="P2127"/>
  <c r="BI2101"/>
  <c r="BH2101"/>
  <c r="BG2101"/>
  <c r="BF2101"/>
  <c r="T2101"/>
  <c r="R2101"/>
  <c r="P2101"/>
  <c r="BI2097"/>
  <c r="BH2097"/>
  <c r="BG2097"/>
  <c r="BF2097"/>
  <c r="T2097"/>
  <c r="R2097"/>
  <c r="P2097"/>
  <c r="BI2095"/>
  <c r="BH2095"/>
  <c r="BG2095"/>
  <c r="BF2095"/>
  <c r="T2095"/>
  <c r="R2095"/>
  <c r="P2095"/>
  <c r="BI2087"/>
  <c r="BH2087"/>
  <c r="BG2087"/>
  <c r="BF2087"/>
  <c r="T2087"/>
  <c r="R2087"/>
  <c r="P2087"/>
  <c r="BI2084"/>
  <c r="BH2084"/>
  <c r="BG2084"/>
  <c r="BF2084"/>
  <c r="T2084"/>
  <c r="R2084"/>
  <c r="P2084"/>
  <c r="BI2081"/>
  <c r="BH2081"/>
  <c r="BG2081"/>
  <c r="BF2081"/>
  <c r="T2081"/>
  <c r="R2081"/>
  <c r="P2081"/>
  <c r="BI2074"/>
  <c r="BH2074"/>
  <c r="BG2074"/>
  <c r="BF2074"/>
  <c r="T2074"/>
  <c r="R2074"/>
  <c r="P2074"/>
  <c r="BI2071"/>
  <c r="BH2071"/>
  <c r="BG2071"/>
  <c r="BF2071"/>
  <c r="T2071"/>
  <c r="R2071"/>
  <c r="P2071"/>
  <c r="BI2066"/>
  <c r="BH2066"/>
  <c r="BG2066"/>
  <c r="BF2066"/>
  <c r="T2066"/>
  <c r="R2066"/>
  <c r="P2066"/>
  <c r="BI2062"/>
  <c r="BH2062"/>
  <c r="BG2062"/>
  <c r="BF2062"/>
  <c r="T2062"/>
  <c r="R2062"/>
  <c r="P2062"/>
  <c r="BI2058"/>
  <c r="BH2058"/>
  <c r="BG2058"/>
  <c r="BF2058"/>
  <c r="T2058"/>
  <c r="R2058"/>
  <c r="P2058"/>
  <c r="BI2054"/>
  <c r="BH2054"/>
  <c r="BG2054"/>
  <c r="BF2054"/>
  <c r="T2054"/>
  <c r="R2054"/>
  <c r="P2054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38"/>
  <c r="BH2038"/>
  <c r="BG2038"/>
  <c r="BF2038"/>
  <c r="T2038"/>
  <c r="R2038"/>
  <c r="P2038"/>
  <c r="BI2033"/>
  <c r="BH2033"/>
  <c r="BG2033"/>
  <c r="BF2033"/>
  <c r="T2033"/>
  <c r="R2033"/>
  <c r="P2033"/>
  <c r="BI2031"/>
  <c r="BH2031"/>
  <c r="BG2031"/>
  <c r="BF2031"/>
  <c r="T2031"/>
  <c r="R2031"/>
  <c r="P2031"/>
  <c r="BI2024"/>
  <c r="BH2024"/>
  <c r="BG2024"/>
  <c r="BF2024"/>
  <c r="T2024"/>
  <c r="R2024"/>
  <c r="P2024"/>
  <c r="BI2022"/>
  <c r="BH2022"/>
  <c r="BG2022"/>
  <c r="BF2022"/>
  <c r="T2022"/>
  <c r="R2022"/>
  <c r="P2022"/>
  <c r="BI2018"/>
  <c r="BH2018"/>
  <c r="BG2018"/>
  <c r="BF2018"/>
  <c r="T2018"/>
  <c r="R2018"/>
  <c r="P2018"/>
  <c r="BI2016"/>
  <c r="BH2016"/>
  <c r="BG2016"/>
  <c r="BF2016"/>
  <c r="T2016"/>
  <c r="R2016"/>
  <c r="P2016"/>
  <c r="BI2011"/>
  <c r="BH2011"/>
  <c r="BG2011"/>
  <c r="BF2011"/>
  <c r="T2011"/>
  <c r="R2011"/>
  <c r="P2011"/>
  <c r="BI2009"/>
  <c r="BH2009"/>
  <c r="BG2009"/>
  <c r="BF2009"/>
  <c r="T2009"/>
  <c r="R2009"/>
  <c r="P2009"/>
  <c r="BI2000"/>
  <c r="BH2000"/>
  <c r="BG2000"/>
  <c r="BF2000"/>
  <c r="T2000"/>
  <c r="R2000"/>
  <c r="P2000"/>
  <c r="BI1997"/>
  <c r="BH1997"/>
  <c r="BG1997"/>
  <c r="BF1997"/>
  <c r="T1997"/>
  <c r="R1997"/>
  <c r="P1997"/>
  <c r="BI1992"/>
  <c r="BH1992"/>
  <c r="BG1992"/>
  <c r="BF1992"/>
  <c r="T1992"/>
  <c r="R1992"/>
  <c r="P1992"/>
  <c r="BI1989"/>
  <c r="BH1989"/>
  <c r="BG1989"/>
  <c r="BF1989"/>
  <c r="T1989"/>
  <c r="R1989"/>
  <c r="P1989"/>
  <c r="BI1984"/>
  <c r="BH1984"/>
  <c r="BG1984"/>
  <c r="BF1984"/>
  <c r="T1984"/>
  <c r="R1984"/>
  <c r="P1984"/>
  <c r="BI1981"/>
  <c r="BH1981"/>
  <c r="BG1981"/>
  <c r="BF1981"/>
  <c r="T1981"/>
  <c r="R1981"/>
  <c r="P1981"/>
  <c r="BI1976"/>
  <c r="BH1976"/>
  <c r="BG1976"/>
  <c r="BF1976"/>
  <c r="T1976"/>
  <c r="R1976"/>
  <c r="P1976"/>
  <c r="BI1973"/>
  <c r="BH1973"/>
  <c r="BG1973"/>
  <c r="BF1973"/>
  <c r="T1973"/>
  <c r="R1973"/>
  <c r="P1973"/>
  <c r="BI1970"/>
  <c r="BH1970"/>
  <c r="BG1970"/>
  <c r="BF1970"/>
  <c r="T1970"/>
  <c r="R1970"/>
  <c r="P1970"/>
  <c r="BI1967"/>
  <c r="BH1967"/>
  <c r="BG1967"/>
  <c r="BF1967"/>
  <c r="T1967"/>
  <c r="R1967"/>
  <c r="P1967"/>
  <c r="BI1964"/>
  <c r="BH1964"/>
  <c r="BG1964"/>
  <c r="BF1964"/>
  <c r="T1964"/>
  <c r="R1964"/>
  <c r="P1964"/>
  <c r="BI1955"/>
  <c r="BH1955"/>
  <c r="BG1955"/>
  <c r="BF1955"/>
  <c r="T1955"/>
  <c r="R1955"/>
  <c r="P1955"/>
  <c r="BI1952"/>
  <c r="BH1952"/>
  <c r="BG1952"/>
  <c r="BF1952"/>
  <c r="T1952"/>
  <c r="R1952"/>
  <c r="P1952"/>
  <c r="BI1945"/>
  <c r="BH1945"/>
  <c r="BG1945"/>
  <c r="BF1945"/>
  <c r="T1945"/>
  <c r="R1945"/>
  <c r="P1945"/>
  <c r="BI1943"/>
  <c r="BH1943"/>
  <c r="BG1943"/>
  <c r="BF1943"/>
  <c r="T1943"/>
  <c r="R1943"/>
  <c r="P1943"/>
  <c r="BI1938"/>
  <c r="BH1938"/>
  <c r="BG1938"/>
  <c r="BF1938"/>
  <c r="T1938"/>
  <c r="R1938"/>
  <c r="P1938"/>
  <c r="BI1935"/>
  <c r="BH1935"/>
  <c r="BG1935"/>
  <c r="BF1935"/>
  <c r="T1935"/>
  <c r="R1935"/>
  <c r="P1935"/>
  <c r="BI1932"/>
  <c r="BH1932"/>
  <c r="BG1932"/>
  <c r="BF1932"/>
  <c r="T1932"/>
  <c r="R1932"/>
  <c r="P1932"/>
  <c r="BI1929"/>
  <c r="BH1929"/>
  <c r="BG1929"/>
  <c r="BF1929"/>
  <c r="T1929"/>
  <c r="R1929"/>
  <c r="P1929"/>
  <c r="BI1921"/>
  <c r="BH1921"/>
  <c r="BG1921"/>
  <c r="BF1921"/>
  <c r="T1921"/>
  <c r="R1921"/>
  <c r="P1921"/>
  <c r="BI1918"/>
  <c r="BH1918"/>
  <c r="BG1918"/>
  <c r="BF1918"/>
  <c r="T1918"/>
  <c r="R1918"/>
  <c r="P1918"/>
  <c r="BI1913"/>
  <c r="BH1913"/>
  <c r="BG1913"/>
  <c r="BF1913"/>
  <c r="T1913"/>
  <c r="R1913"/>
  <c r="P1913"/>
  <c r="BI1911"/>
  <c r="BH1911"/>
  <c r="BG1911"/>
  <c r="BF1911"/>
  <c r="T1911"/>
  <c r="R1911"/>
  <c r="P1911"/>
  <c r="BI1906"/>
  <c r="BH1906"/>
  <c r="BG1906"/>
  <c r="BF1906"/>
  <c r="T1906"/>
  <c r="R1906"/>
  <c r="P1906"/>
  <c r="BI1902"/>
  <c r="BH1902"/>
  <c r="BG1902"/>
  <c r="BF1902"/>
  <c r="T1902"/>
  <c r="R1902"/>
  <c r="P1902"/>
  <c r="BI1900"/>
  <c r="BH1900"/>
  <c r="BG1900"/>
  <c r="BF1900"/>
  <c r="T1900"/>
  <c r="R1900"/>
  <c r="P1900"/>
  <c r="BI1889"/>
  <c r="BH1889"/>
  <c r="BG1889"/>
  <c r="BF1889"/>
  <c r="T1889"/>
  <c r="R1889"/>
  <c r="P1889"/>
  <c r="BI1887"/>
  <c r="BH1887"/>
  <c r="BG1887"/>
  <c r="BF1887"/>
  <c r="T1887"/>
  <c r="R1887"/>
  <c r="P1887"/>
  <c r="BI1879"/>
  <c r="BH1879"/>
  <c r="BG1879"/>
  <c r="BF1879"/>
  <c r="T1879"/>
  <c r="R1879"/>
  <c r="P1879"/>
  <c r="BI1877"/>
  <c r="BH1877"/>
  <c r="BG1877"/>
  <c r="BF1877"/>
  <c r="T1877"/>
  <c r="R1877"/>
  <c r="P1877"/>
  <c r="BI1868"/>
  <c r="BH1868"/>
  <c r="BG1868"/>
  <c r="BF1868"/>
  <c r="T1868"/>
  <c r="R1868"/>
  <c r="P1868"/>
  <c r="BI1866"/>
  <c r="BH1866"/>
  <c r="BG1866"/>
  <c r="BF1866"/>
  <c r="T1866"/>
  <c r="R1866"/>
  <c r="P1866"/>
  <c r="BI1847"/>
  <c r="BH1847"/>
  <c r="BG1847"/>
  <c r="BF1847"/>
  <c r="T1847"/>
  <c r="R1847"/>
  <c r="P1847"/>
  <c r="BI1845"/>
  <c r="BH1845"/>
  <c r="BG1845"/>
  <c r="BF1845"/>
  <c r="T1845"/>
  <c r="R1845"/>
  <c r="P1845"/>
  <c r="BI1828"/>
  <c r="BH1828"/>
  <c r="BG1828"/>
  <c r="BF1828"/>
  <c r="T1828"/>
  <c r="R1828"/>
  <c r="P1828"/>
  <c r="BI1826"/>
  <c r="BH1826"/>
  <c r="BG1826"/>
  <c r="BF1826"/>
  <c r="T1826"/>
  <c r="R1826"/>
  <c r="P1826"/>
  <c r="BI1815"/>
  <c r="BH1815"/>
  <c r="BG1815"/>
  <c r="BF1815"/>
  <c r="T1815"/>
  <c r="R1815"/>
  <c r="P1815"/>
  <c r="BI1813"/>
  <c r="BH1813"/>
  <c r="BG1813"/>
  <c r="BF1813"/>
  <c r="T1813"/>
  <c r="R1813"/>
  <c r="P1813"/>
  <c r="BI1799"/>
  <c r="BH1799"/>
  <c r="BG1799"/>
  <c r="BF1799"/>
  <c r="T1799"/>
  <c r="R1799"/>
  <c r="P1799"/>
  <c r="BI1795"/>
  <c r="BH1795"/>
  <c r="BG1795"/>
  <c r="BF1795"/>
  <c r="T1795"/>
  <c r="R1795"/>
  <c r="P1795"/>
  <c r="BI1790"/>
  <c r="BH1790"/>
  <c r="BG1790"/>
  <c r="BF1790"/>
  <c r="T1790"/>
  <c r="R1790"/>
  <c r="P1790"/>
  <c r="BI1784"/>
  <c r="BH1784"/>
  <c r="BG1784"/>
  <c r="BF1784"/>
  <c r="T1784"/>
  <c r="R1784"/>
  <c r="P1784"/>
  <c r="BI1777"/>
  <c r="BH1777"/>
  <c r="BG1777"/>
  <c r="BF1777"/>
  <c r="T1777"/>
  <c r="R1777"/>
  <c r="P1777"/>
  <c r="BI1775"/>
  <c r="BH1775"/>
  <c r="BG1775"/>
  <c r="BF1775"/>
  <c r="T1775"/>
  <c r="R1775"/>
  <c r="P1775"/>
  <c r="BI1773"/>
  <c r="BH1773"/>
  <c r="BG1773"/>
  <c r="BF1773"/>
  <c r="T1773"/>
  <c r="R1773"/>
  <c r="P1773"/>
  <c r="BI1765"/>
  <c r="BH1765"/>
  <c r="BG1765"/>
  <c r="BF1765"/>
  <c r="T1765"/>
  <c r="R1765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49"/>
  <c r="BH1749"/>
  <c r="BG1749"/>
  <c r="BF1749"/>
  <c r="T1749"/>
  <c r="R1749"/>
  <c r="P1749"/>
  <c r="BI1747"/>
  <c r="BH1747"/>
  <c r="BG1747"/>
  <c r="BF1747"/>
  <c r="T1747"/>
  <c r="R1747"/>
  <c r="P1747"/>
  <c r="BI1745"/>
  <c r="BH1745"/>
  <c r="BG1745"/>
  <c r="BF1745"/>
  <c r="T1745"/>
  <c r="R1745"/>
  <c r="P1745"/>
  <c r="BI1736"/>
  <c r="BH1736"/>
  <c r="BG1736"/>
  <c r="BF1736"/>
  <c r="T1736"/>
  <c r="R1736"/>
  <c r="P1736"/>
  <c r="BI1734"/>
  <c r="BH1734"/>
  <c r="BG1734"/>
  <c r="BF1734"/>
  <c r="T1734"/>
  <c r="R1734"/>
  <c r="P1734"/>
  <c r="BI1732"/>
  <c r="BH1732"/>
  <c r="BG1732"/>
  <c r="BF1732"/>
  <c r="T1732"/>
  <c r="R1732"/>
  <c r="P1732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708"/>
  <c r="BH1708"/>
  <c r="BG1708"/>
  <c r="BF1708"/>
  <c r="T1708"/>
  <c r="R1708"/>
  <c r="P1708"/>
  <c r="BI1706"/>
  <c r="BH1706"/>
  <c r="BG1706"/>
  <c r="BF1706"/>
  <c r="T1706"/>
  <c r="R1706"/>
  <c r="P1706"/>
  <c r="BI1689"/>
  <c r="BH1689"/>
  <c r="BG1689"/>
  <c r="BF1689"/>
  <c r="T1689"/>
  <c r="R1689"/>
  <c r="P1689"/>
  <c r="BI1685"/>
  <c r="BH1685"/>
  <c r="BG1685"/>
  <c r="BF1685"/>
  <c r="T1685"/>
  <c r="R1685"/>
  <c r="P1685"/>
  <c r="BI1681"/>
  <c r="BH1681"/>
  <c r="BG1681"/>
  <c r="BF1681"/>
  <c r="T1681"/>
  <c r="R1681"/>
  <c r="P1681"/>
  <c r="BI1678"/>
  <c r="BH1678"/>
  <c r="BG1678"/>
  <c r="BF1678"/>
  <c r="T1678"/>
  <c r="R1678"/>
  <c r="P1678"/>
  <c r="BI1660"/>
  <c r="BH1660"/>
  <c r="BG1660"/>
  <c r="BF1660"/>
  <c r="T1660"/>
  <c r="R1660"/>
  <c r="P1660"/>
  <c r="BI1657"/>
  <c r="BH1657"/>
  <c r="BG1657"/>
  <c r="BF1657"/>
  <c r="T1657"/>
  <c r="R1657"/>
  <c r="P1657"/>
  <c r="BI1638"/>
  <c r="BH1638"/>
  <c r="BG1638"/>
  <c r="BF1638"/>
  <c r="T1638"/>
  <c r="R1638"/>
  <c r="P1638"/>
  <c r="BI1635"/>
  <c r="BH1635"/>
  <c r="BG1635"/>
  <c r="BF1635"/>
  <c r="T1635"/>
  <c r="R1635"/>
  <c r="P1635"/>
  <c r="BI1627"/>
  <c r="BH1627"/>
  <c r="BG1627"/>
  <c r="BF1627"/>
  <c r="T1627"/>
  <c r="R1627"/>
  <c r="P1627"/>
  <c r="BI1624"/>
  <c r="BH1624"/>
  <c r="BG1624"/>
  <c r="BF1624"/>
  <c r="T1624"/>
  <c r="R1624"/>
  <c r="P1624"/>
  <c r="BI1615"/>
  <c r="BH1615"/>
  <c r="BG1615"/>
  <c r="BF1615"/>
  <c r="T1615"/>
  <c r="R1615"/>
  <c r="P1615"/>
  <c r="BI1611"/>
  <c r="BH1611"/>
  <c r="BG1611"/>
  <c r="BF1611"/>
  <c r="T1611"/>
  <c r="R1611"/>
  <c r="P1611"/>
  <c r="BI1605"/>
  <c r="BH1605"/>
  <c r="BG1605"/>
  <c r="BF1605"/>
  <c r="T1605"/>
  <c r="R1605"/>
  <c r="P1605"/>
  <c r="BI1602"/>
  <c r="BH1602"/>
  <c r="BG1602"/>
  <c r="BF1602"/>
  <c r="T1602"/>
  <c r="R1602"/>
  <c r="P1602"/>
  <c r="BI1598"/>
  <c r="BH1598"/>
  <c r="BG1598"/>
  <c r="BF1598"/>
  <c r="T1598"/>
  <c r="R1598"/>
  <c r="P1598"/>
  <c r="BI1593"/>
  <c r="BH1593"/>
  <c r="BG1593"/>
  <c r="BF1593"/>
  <c r="T1593"/>
  <c r="R1593"/>
  <c r="P1593"/>
  <c r="BI1587"/>
  <c r="BH1587"/>
  <c r="BG1587"/>
  <c r="BF1587"/>
  <c r="T1587"/>
  <c r="R1587"/>
  <c r="P1587"/>
  <c r="BI1582"/>
  <c r="BH1582"/>
  <c r="BG1582"/>
  <c r="BF1582"/>
  <c r="T1582"/>
  <c r="R1582"/>
  <c r="P1582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8"/>
  <c r="BH1558"/>
  <c r="BG1558"/>
  <c r="BF1558"/>
  <c r="T1558"/>
  <c r="R1558"/>
  <c r="P1558"/>
  <c r="BI1554"/>
  <c r="BH1554"/>
  <c r="BG1554"/>
  <c r="BF1554"/>
  <c r="T1554"/>
  <c r="R1554"/>
  <c r="P1554"/>
  <c r="BI1545"/>
  <c r="BH1545"/>
  <c r="BG1545"/>
  <c r="BF1545"/>
  <c r="T1545"/>
  <c r="R1545"/>
  <c r="P1545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19"/>
  <c r="BH1519"/>
  <c r="BG1519"/>
  <c r="BF1519"/>
  <c r="T1519"/>
  <c r="R1519"/>
  <c r="P1519"/>
  <c r="BI1469"/>
  <c r="BH1469"/>
  <c r="BG1469"/>
  <c r="BF1469"/>
  <c r="T1469"/>
  <c r="R1469"/>
  <c r="P1469"/>
  <c r="BI1427"/>
  <c r="BH1427"/>
  <c r="BG1427"/>
  <c r="BF1427"/>
  <c r="T1427"/>
  <c r="R1427"/>
  <c r="P1427"/>
  <c r="BI1406"/>
  <c r="BH1406"/>
  <c r="BG1406"/>
  <c r="BF1406"/>
  <c r="T1406"/>
  <c r="R1406"/>
  <c r="P1406"/>
  <c r="BI1388"/>
  <c r="BH1388"/>
  <c r="BG1388"/>
  <c r="BF1388"/>
  <c r="T1388"/>
  <c r="R1388"/>
  <c r="P1388"/>
  <c r="BI1385"/>
  <c r="BH1385"/>
  <c r="BG1385"/>
  <c r="BF1385"/>
  <c r="T1385"/>
  <c r="R1385"/>
  <c r="P1385"/>
  <c r="BI1376"/>
  <c r="BH1376"/>
  <c r="BG1376"/>
  <c r="BF1376"/>
  <c r="T1376"/>
  <c r="R1376"/>
  <c r="P1376"/>
  <c r="BI1364"/>
  <c r="BH1364"/>
  <c r="BG1364"/>
  <c r="BF1364"/>
  <c r="T1364"/>
  <c r="R1364"/>
  <c r="P1364"/>
  <c r="BI1349"/>
  <c r="BH1349"/>
  <c r="BG1349"/>
  <c r="BF1349"/>
  <c r="T1349"/>
  <c r="R1349"/>
  <c r="P1349"/>
  <c r="BI1327"/>
  <c r="BH1327"/>
  <c r="BG1327"/>
  <c r="BF1327"/>
  <c r="T1327"/>
  <c r="R1327"/>
  <c r="P1327"/>
  <c r="BI1323"/>
  <c r="BH1323"/>
  <c r="BG1323"/>
  <c r="BF1323"/>
  <c r="T1323"/>
  <c r="R1323"/>
  <c r="P1323"/>
  <c r="BI1316"/>
  <c r="BH1316"/>
  <c r="BG1316"/>
  <c r="BF1316"/>
  <c r="T1316"/>
  <c r="R1316"/>
  <c r="P1316"/>
  <c r="BI1312"/>
  <c r="BH1312"/>
  <c r="BG1312"/>
  <c r="BF1312"/>
  <c r="T1312"/>
  <c r="R1312"/>
  <c r="P1312"/>
  <c r="BI1305"/>
  <c r="BH1305"/>
  <c r="BG1305"/>
  <c r="BF1305"/>
  <c r="T1305"/>
  <c r="R1305"/>
  <c r="P1305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7"/>
  <c r="BH1287"/>
  <c r="BG1287"/>
  <c r="BF1287"/>
  <c r="T1287"/>
  <c r="R1287"/>
  <c r="P1287"/>
  <c r="BI1283"/>
  <c r="BH1283"/>
  <c r="BG1283"/>
  <c r="BF1283"/>
  <c r="T1283"/>
  <c r="R1283"/>
  <c r="P1283"/>
  <c r="BI1269"/>
  <c r="BH1269"/>
  <c r="BG1269"/>
  <c r="BF1269"/>
  <c r="T1269"/>
  <c r="R1269"/>
  <c r="P1269"/>
  <c r="BI1265"/>
  <c r="BH1265"/>
  <c r="BG1265"/>
  <c r="BF1265"/>
  <c r="T1265"/>
  <c r="R1265"/>
  <c r="P1265"/>
  <c r="BI1260"/>
  <c r="BH1260"/>
  <c r="BG1260"/>
  <c r="BF1260"/>
  <c r="T1260"/>
  <c r="R1260"/>
  <c r="P1260"/>
  <c r="BI1256"/>
  <c r="BH1256"/>
  <c r="BG1256"/>
  <c r="BF1256"/>
  <c r="T1256"/>
  <c r="R1256"/>
  <c r="P1256"/>
  <c r="BI1244"/>
  <c r="BH1244"/>
  <c r="BG1244"/>
  <c r="BF1244"/>
  <c r="T1244"/>
  <c r="R1244"/>
  <c r="P1244"/>
  <c r="BI1240"/>
  <c r="BH1240"/>
  <c r="BG1240"/>
  <c r="BF1240"/>
  <c r="T1240"/>
  <c r="R1240"/>
  <c r="P1240"/>
  <c r="BI1235"/>
  <c r="BH1235"/>
  <c r="BG1235"/>
  <c r="BF1235"/>
  <c r="T1235"/>
  <c r="R1235"/>
  <c r="P1235"/>
  <c r="BI1231"/>
  <c r="BH1231"/>
  <c r="BG1231"/>
  <c r="BF1231"/>
  <c r="T1231"/>
  <c r="R1231"/>
  <c r="P1231"/>
  <c r="BI1223"/>
  <c r="BH1223"/>
  <c r="BG1223"/>
  <c r="BF1223"/>
  <c r="T1223"/>
  <c r="R1223"/>
  <c r="P1223"/>
  <c r="BI1219"/>
  <c r="BH1219"/>
  <c r="BG1219"/>
  <c r="BF1219"/>
  <c r="T1219"/>
  <c r="R1219"/>
  <c r="P1219"/>
  <c r="BI1211"/>
  <c r="BH1211"/>
  <c r="BG1211"/>
  <c r="BF1211"/>
  <c r="T1211"/>
  <c r="R1211"/>
  <c r="P1211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6"/>
  <c r="BH1186"/>
  <c r="BG1186"/>
  <c r="BF1186"/>
  <c r="T1186"/>
  <c r="R1186"/>
  <c r="P1186"/>
  <c r="BI1180"/>
  <c r="BH1180"/>
  <c r="BG1180"/>
  <c r="BF1180"/>
  <c r="T1180"/>
  <c r="R1180"/>
  <c r="P1180"/>
  <c r="BI1169"/>
  <c r="BH1169"/>
  <c r="BG1169"/>
  <c r="BF1169"/>
  <c r="T1169"/>
  <c r="R1169"/>
  <c r="P1169"/>
  <c r="BI1165"/>
  <c r="BH1165"/>
  <c r="BG1165"/>
  <c r="BF1165"/>
  <c r="T1165"/>
  <c r="R1165"/>
  <c r="P1165"/>
  <c r="BI1155"/>
  <c r="BH1155"/>
  <c r="BG1155"/>
  <c r="BF1155"/>
  <c r="T1155"/>
  <c r="R1155"/>
  <c r="P1155"/>
  <c r="BI1151"/>
  <c r="BH1151"/>
  <c r="BG1151"/>
  <c r="BF1151"/>
  <c r="T1151"/>
  <c r="R1151"/>
  <c r="P1151"/>
  <c r="BI1141"/>
  <c r="BH1141"/>
  <c r="BG1141"/>
  <c r="BF1141"/>
  <c r="T1141"/>
  <c r="R1141"/>
  <c r="P1141"/>
  <c r="BI1137"/>
  <c r="BH1137"/>
  <c r="BG1137"/>
  <c r="BF1137"/>
  <c r="T1137"/>
  <c r="R1137"/>
  <c r="P1137"/>
  <c r="BI1134"/>
  <c r="BH1134"/>
  <c r="BG1134"/>
  <c r="BF1134"/>
  <c r="T1134"/>
  <c r="R1134"/>
  <c r="P1134"/>
  <c r="BI1130"/>
  <c r="BH1130"/>
  <c r="BG1130"/>
  <c r="BF1130"/>
  <c r="T1130"/>
  <c r="R1130"/>
  <c r="P1130"/>
  <c r="BI1126"/>
  <c r="BH1126"/>
  <c r="BG1126"/>
  <c r="BF1126"/>
  <c r="T1126"/>
  <c r="R1126"/>
  <c r="P1126"/>
  <c r="BI1118"/>
  <c r="BH1118"/>
  <c r="BG1118"/>
  <c r="BF1118"/>
  <c r="T1118"/>
  <c r="R1118"/>
  <c r="P1118"/>
  <c r="BI1106"/>
  <c r="BH1106"/>
  <c r="BG1106"/>
  <c r="BF1106"/>
  <c r="T1106"/>
  <c r="R1106"/>
  <c r="P1106"/>
  <c r="BI1094"/>
  <c r="BH1094"/>
  <c r="BG1094"/>
  <c r="BF1094"/>
  <c r="T1094"/>
  <c r="R1094"/>
  <c r="P1094"/>
  <c r="BI1091"/>
  <c r="BH1091"/>
  <c r="BG1091"/>
  <c r="BF1091"/>
  <c r="T1091"/>
  <c r="R1091"/>
  <c r="P1091"/>
  <c r="BI1079"/>
  <c r="BH1079"/>
  <c r="BG1079"/>
  <c r="BF1079"/>
  <c r="T1079"/>
  <c r="R1079"/>
  <c r="P1079"/>
  <c r="BI1076"/>
  <c r="BH1076"/>
  <c r="BG1076"/>
  <c r="BF1076"/>
  <c r="T1076"/>
  <c r="R1076"/>
  <c r="P1076"/>
  <c r="BI1061"/>
  <c r="BH1061"/>
  <c r="BG1061"/>
  <c r="BF1061"/>
  <c r="T1061"/>
  <c r="R1061"/>
  <c r="P1061"/>
  <c r="BI1058"/>
  <c r="BH1058"/>
  <c r="BG1058"/>
  <c r="BF1058"/>
  <c r="T1058"/>
  <c r="R1058"/>
  <c r="P1058"/>
  <c r="BI1045"/>
  <c r="BH1045"/>
  <c r="BG1045"/>
  <c r="BF1045"/>
  <c r="T1045"/>
  <c r="R1045"/>
  <c r="P1045"/>
  <c r="BI1042"/>
  <c r="BH1042"/>
  <c r="BG1042"/>
  <c r="BF1042"/>
  <c r="T1042"/>
  <c r="R1042"/>
  <c r="P1042"/>
  <c r="BI1037"/>
  <c r="BH1037"/>
  <c r="BG1037"/>
  <c r="BF1037"/>
  <c r="T1037"/>
  <c r="R1037"/>
  <c r="P1037"/>
  <c r="BI1034"/>
  <c r="BH1034"/>
  <c r="BG1034"/>
  <c r="BF1034"/>
  <c r="T1034"/>
  <c r="R1034"/>
  <c r="P1034"/>
  <c r="BI997"/>
  <c r="BH997"/>
  <c r="BG997"/>
  <c r="BF997"/>
  <c r="T997"/>
  <c r="R997"/>
  <c r="P997"/>
  <c r="BI994"/>
  <c r="BH994"/>
  <c r="BG994"/>
  <c r="BF994"/>
  <c r="T994"/>
  <c r="R994"/>
  <c r="P994"/>
  <c r="BI957"/>
  <c r="BH957"/>
  <c r="BG957"/>
  <c r="BF957"/>
  <c r="T957"/>
  <c r="R957"/>
  <c r="P957"/>
  <c r="BI954"/>
  <c r="BH954"/>
  <c r="BG954"/>
  <c r="BF954"/>
  <c r="T954"/>
  <c r="R954"/>
  <c r="P954"/>
  <c r="BI948"/>
  <c r="BH948"/>
  <c r="BG948"/>
  <c r="BF948"/>
  <c r="T948"/>
  <c r="R948"/>
  <c r="P948"/>
  <c r="BI945"/>
  <c r="BH945"/>
  <c r="BG945"/>
  <c r="BF945"/>
  <c r="T945"/>
  <c r="R945"/>
  <c r="P945"/>
  <c r="BI933"/>
  <c r="BH933"/>
  <c r="BG933"/>
  <c r="BF933"/>
  <c r="T933"/>
  <c r="R933"/>
  <c r="P933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3"/>
  <c r="BH883"/>
  <c r="BG883"/>
  <c r="BF883"/>
  <c r="T883"/>
  <c r="R883"/>
  <c r="P883"/>
  <c r="BI880"/>
  <c r="BH880"/>
  <c r="BG880"/>
  <c r="BF880"/>
  <c r="T880"/>
  <c r="R880"/>
  <c r="P880"/>
  <c r="BI869"/>
  <c r="BH869"/>
  <c r="BG869"/>
  <c r="BF869"/>
  <c r="T869"/>
  <c r="R869"/>
  <c r="P869"/>
  <c r="BI866"/>
  <c r="BH866"/>
  <c r="BG866"/>
  <c r="BF866"/>
  <c r="T866"/>
  <c r="R866"/>
  <c r="P86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6"/>
  <c r="BH836"/>
  <c r="BG836"/>
  <c r="BF836"/>
  <c r="T836"/>
  <c r="R836"/>
  <c r="P836"/>
  <c r="BI821"/>
  <c r="BH821"/>
  <c r="BG821"/>
  <c r="BF821"/>
  <c r="T821"/>
  <c r="R821"/>
  <c r="P821"/>
  <c r="BI818"/>
  <c r="BH818"/>
  <c r="BG818"/>
  <c r="BF818"/>
  <c r="T818"/>
  <c r="R818"/>
  <c r="P818"/>
  <c r="BI803"/>
  <c r="BH803"/>
  <c r="BG803"/>
  <c r="BF803"/>
  <c r="T803"/>
  <c r="R803"/>
  <c r="P803"/>
  <c r="BI800"/>
  <c r="BH800"/>
  <c r="BG800"/>
  <c r="BF800"/>
  <c r="T800"/>
  <c r="R800"/>
  <c r="P800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1"/>
  <c r="BH771"/>
  <c r="BG771"/>
  <c r="BF771"/>
  <c r="T771"/>
  <c r="R771"/>
  <c r="P771"/>
  <c r="BI768"/>
  <c r="BH768"/>
  <c r="BG768"/>
  <c r="BF768"/>
  <c r="T768"/>
  <c r="R768"/>
  <c r="P768"/>
  <c r="BI757"/>
  <c r="BH757"/>
  <c r="BG757"/>
  <c r="BF757"/>
  <c r="T757"/>
  <c r="R757"/>
  <c r="P757"/>
  <c r="BI752"/>
  <c r="BH752"/>
  <c r="BG752"/>
  <c r="BF752"/>
  <c r="T752"/>
  <c r="T751"/>
  <c r="R752"/>
  <c r="R751"/>
  <c r="P752"/>
  <c r="P751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2"/>
  <c r="BH732"/>
  <c r="BG732"/>
  <c r="BF732"/>
  <c r="T732"/>
  <c r="R732"/>
  <c r="P732"/>
  <c r="BI725"/>
  <c r="BH725"/>
  <c r="BG725"/>
  <c r="BF725"/>
  <c r="T725"/>
  <c r="R725"/>
  <c r="P725"/>
  <c r="BI723"/>
  <c r="BH723"/>
  <c r="BG723"/>
  <c r="BF723"/>
  <c r="T723"/>
  <c r="R723"/>
  <c r="P723"/>
  <c r="BI714"/>
  <c r="BH714"/>
  <c r="BG714"/>
  <c r="BF714"/>
  <c r="T714"/>
  <c r="R714"/>
  <c r="P714"/>
  <c r="BI679"/>
  <c r="BH679"/>
  <c r="BG679"/>
  <c r="BF679"/>
  <c r="T679"/>
  <c r="R679"/>
  <c r="P679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1"/>
  <c r="BH621"/>
  <c r="BG621"/>
  <c r="BF621"/>
  <c r="T621"/>
  <c r="R621"/>
  <c r="P621"/>
  <c r="BI614"/>
  <c r="BH614"/>
  <c r="BG614"/>
  <c r="BF614"/>
  <c r="T614"/>
  <c r="R614"/>
  <c r="P614"/>
  <c r="BI611"/>
  <c r="BH611"/>
  <c r="BG611"/>
  <c r="BF611"/>
  <c r="T611"/>
  <c r="R611"/>
  <c r="P611"/>
  <c r="BI604"/>
  <c r="BH604"/>
  <c r="BG604"/>
  <c r="BF604"/>
  <c r="T604"/>
  <c r="R604"/>
  <c r="P604"/>
  <c r="BI595"/>
  <c r="BH595"/>
  <c r="BG595"/>
  <c r="BF595"/>
  <c r="T595"/>
  <c r="R595"/>
  <c r="P595"/>
  <c r="BI592"/>
  <c r="BH592"/>
  <c r="BG592"/>
  <c r="BF592"/>
  <c r="T592"/>
  <c r="R592"/>
  <c r="P592"/>
  <c r="BI587"/>
  <c r="BH587"/>
  <c r="BG587"/>
  <c r="BF587"/>
  <c r="T587"/>
  <c r="R587"/>
  <c r="P587"/>
  <c r="BI584"/>
  <c r="BH584"/>
  <c r="BG584"/>
  <c r="BF584"/>
  <c r="T584"/>
  <c r="R584"/>
  <c r="P584"/>
  <c r="BI576"/>
  <c r="BH576"/>
  <c r="BG576"/>
  <c r="BF576"/>
  <c r="T576"/>
  <c r="R576"/>
  <c r="P576"/>
  <c r="BI573"/>
  <c r="BH573"/>
  <c r="BG573"/>
  <c r="BF573"/>
  <c r="T573"/>
  <c r="R573"/>
  <c r="P573"/>
  <c r="BI562"/>
  <c r="BH562"/>
  <c r="BG562"/>
  <c r="BF562"/>
  <c r="T562"/>
  <c r="R562"/>
  <c r="P562"/>
  <c r="BI525"/>
  <c r="BH525"/>
  <c r="BG525"/>
  <c r="BF525"/>
  <c r="T525"/>
  <c r="R525"/>
  <c r="P525"/>
  <c r="BI488"/>
  <c r="BH488"/>
  <c r="BG488"/>
  <c r="BF488"/>
  <c r="T488"/>
  <c r="R488"/>
  <c r="P488"/>
  <c r="BI450"/>
  <c r="BH450"/>
  <c r="BG450"/>
  <c r="BF450"/>
  <c r="T450"/>
  <c r="R450"/>
  <c r="P450"/>
  <c r="BI413"/>
  <c r="BH413"/>
  <c r="BG413"/>
  <c r="BF413"/>
  <c r="T413"/>
  <c r="R413"/>
  <c r="P413"/>
  <c r="BI399"/>
  <c r="BH399"/>
  <c r="BG399"/>
  <c r="BF399"/>
  <c r="T399"/>
  <c r="R399"/>
  <c r="P399"/>
  <c r="BI387"/>
  <c r="BH387"/>
  <c r="BG387"/>
  <c r="BF387"/>
  <c r="T387"/>
  <c r="R387"/>
  <c r="P387"/>
  <c r="BI375"/>
  <c r="BH375"/>
  <c r="BG375"/>
  <c r="BF375"/>
  <c r="T375"/>
  <c r="R375"/>
  <c r="P375"/>
  <c r="BI362"/>
  <c r="BH362"/>
  <c r="BG362"/>
  <c r="BF362"/>
  <c r="T362"/>
  <c r="R362"/>
  <c r="P362"/>
  <c r="BI353"/>
  <c r="BH353"/>
  <c r="BG353"/>
  <c r="BF353"/>
  <c r="T353"/>
  <c r="R353"/>
  <c r="P353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6"/>
  <c r="BH326"/>
  <c r="BG326"/>
  <c r="BF326"/>
  <c r="T326"/>
  <c r="R326"/>
  <c r="P326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101"/>
  <c r="E7"/>
  <c r="E97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R97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BK90"/>
  <c i="3" r="BK2248"/>
  <c r="J2095"/>
  <c r="BK2011"/>
  <c r="BK1795"/>
  <c r="BK1545"/>
  <c r="BK1231"/>
  <c r="J866"/>
  <c r="J584"/>
  <c r="J209"/>
  <c r="BK2375"/>
  <c r="J2044"/>
  <c r="J1935"/>
  <c r="J1784"/>
  <c r="BK1364"/>
  <c r="BK1244"/>
  <c r="BK1134"/>
  <c r="BK880"/>
  <c r="BK576"/>
  <c r="BK171"/>
  <c r="BK2395"/>
  <c r="J2087"/>
  <c r="J1911"/>
  <c r="J1708"/>
  <c r="BK1554"/>
  <c r="BK1207"/>
  <c r="BK948"/>
  <c r="BK771"/>
  <c r="J634"/>
  <c r="BK110"/>
  <c r="J2652"/>
  <c r="J2615"/>
  <c r="J2322"/>
  <c r="BK2042"/>
  <c r="BK1784"/>
  <c r="BK1689"/>
  <c r="BK1598"/>
  <c r="J1094"/>
  <c r="BK785"/>
  <c r="BK592"/>
  <c r="J120"/>
  <c i="4" r="BK144"/>
  <c r="BK175"/>
  <c i="5" r="J381"/>
  <c r="J295"/>
  <c r="J207"/>
  <c r="BK99"/>
  <c r="BK352"/>
  <c r="J287"/>
  <c r="J152"/>
  <c r="J405"/>
  <c r="J331"/>
  <c r="J180"/>
  <c r="J418"/>
  <c r="BK287"/>
  <c r="BK207"/>
  <c r="BK136"/>
  <c i="6" r="J553"/>
  <c r="BK428"/>
  <c r="BK412"/>
  <c r="BK387"/>
  <c r="J339"/>
  <c r="J309"/>
  <c r="J227"/>
  <c r="J155"/>
  <c r="BK546"/>
  <c r="J469"/>
  <c r="BK437"/>
  <c r="BK424"/>
  <c r="J394"/>
  <c r="J369"/>
  <c r="J546"/>
  <c r="BK339"/>
  <c r="BK497"/>
  <c r="J305"/>
  <c i="7" r="BK286"/>
  <c r="BK319"/>
  <c r="J288"/>
  <c r="J404"/>
  <c r="BK292"/>
  <c r="J329"/>
  <c i="8" r="J233"/>
  <c r="BK246"/>
  <c r="J162"/>
  <c r="BK123"/>
  <c i="9" r="J312"/>
  <c r="BK189"/>
  <c r="BK363"/>
  <c r="BK293"/>
  <c r="J225"/>
  <c r="BK135"/>
  <c r="J269"/>
  <c r="BK218"/>
  <c r="J171"/>
  <c r="BK92"/>
  <c r="BK319"/>
  <c r="J218"/>
  <c r="J140"/>
  <c r="J106"/>
  <c i="10" r="J397"/>
  <c r="BK571"/>
  <c r="BK437"/>
  <c r="J367"/>
  <c r="BK309"/>
  <c r="J249"/>
  <c r="BK178"/>
  <c r="BK147"/>
  <c r="BK225"/>
  <c r="J189"/>
  <c r="BK138"/>
  <c i="11" r="BK328"/>
  <c r="J273"/>
  <c r="BK198"/>
  <c r="J129"/>
  <c r="J106"/>
  <c r="J356"/>
  <c r="BK326"/>
  <c r="BK278"/>
  <c r="J213"/>
  <c r="J367"/>
  <c r="BK346"/>
  <c r="BK294"/>
  <c r="BK229"/>
  <c r="J191"/>
  <c r="BK174"/>
  <c r="BK141"/>
  <c r="BK111"/>
  <c r="BK87"/>
  <c r="J309"/>
  <c r="J268"/>
  <c r="J237"/>
  <c r="BK136"/>
  <c i="12" r="BK311"/>
  <c r="BK236"/>
  <c r="BK175"/>
  <c r="J112"/>
  <c r="BK264"/>
  <c r="J199"/>
  <c r="BK112"/>
  <c r="BK254"/>
  <c r="BK129"/>
  <c r="J183"/>
  <c r="BK133"/>
  <c i="13" r="BK153"/>
  <c i="2" r="J86"/>
  <c i="3" r="BK2318"/>
  <c r="BK1997"/>
  <c r="J1773"/>
  <c r="J1406"/>
  <c r="J1126"/>
  <c r="J851"/>
  <c r="J621"/>
  <c r="J228"/>
  <c r="J2395"/>
  <c r="J2081"/>
  <c r="BK2016"/>
  <c r="BK1889"/>
  <c r="BK1706"/>
  <c r="BK1376"/>
  <c r="J1291"/>
  <c r="BK1186"/>
  <c r="BK923"/>
  <c r="BK869"/>
  <c r="BK604"/>
  <c r="BK341"/>
  <c r="J2426"/>
  <c r="BK2161"/>
  <c r="J1997"/>
  <c r="BK1845"/>
  <c r="J1685"/>
  <c r="BK1385"/>
  <c r="BK1094"/>
  <c r="BK866"/>
  <c r="J714"/>
  <c r="J2674"/>
  <c r="J2658"/>
  <c r="BK2641"/>
  <c r="BK2625"/>
  <c r="J2538"/>
  <c r="BK2447"/>
  <c r="BK2353"/>
  <c r="J2198"/>
  <c r="J2062"/>
  <c r="BK1938"/>
  <c r="J1777"/>
  <c r="BK1681"/>
  <c r="J1624"/>
  <c r="BK1519"/>
  <c r="BK1042"/>
  <c r="BK781"/>
  <c r="BK624"/>
  <c r="J156"/>
  <c i="4" r="BK193"/>
  <c i="5" r="J388"/>
  <c r="BK283"/>
  <c r="BK155"/>
  <c r="BK395"/>
  <c r="BK295"/>
  <c r="BK111"/>
  <c r="J352"/>
  <c r="J131"/>
  <c r="BK430"/>
  <c r="J268"/>
  <c r="BK189"/>
  <c r="J93"/>
  <c i="6" r="BK469"/>
  <c r="BK147"/>
  <c r="BK373"/>
  <c r="BK287"/>
  <c r="BK403"/>
  <c r="J147"/>
  <c i="7" r="J272"/>
  <c r="BK396"/>
  <c r="J292"/>
  <c r="J282"/>
  <c r="J310"/>
  <c i="8" r="J252"/>
  <c r="J224"/>
  <c r="J186"/>
  <c r="BK166"/>
  <c i="9" r="BK341"/>
  <c r="BK272"/>
  <c r="J159"/>
  <c r="J353"/>
  <c r="J284"/>
  <c r="J150"/>
  <c r="BK385"/>
  <c r="BK275"/>
  <c r="BK192"/>
  <c r="J94"/>
  <c r="J327"/>
  <c r="J192"/>
  <c r="J125"/>
  <c i="10" r="J518"/>
  <c r="BK453"/>
  <c r="BK354"/>
  <c r="BK267"/>
  <c r="BK201"/>
  <c r="BK106"/>
  <c r="BK561"/>
  <c r="BK463"/>
  <c r="BK420"/>
  <c r="J369"/>
  <c r="BK302"/>
  <c r="J251"/>
  <c r="J192"/>
  <c r="BK133"/>
  <c r="J569"/>
  <c r="J561"/>
  <c r="J539"/>
  <c r="J516"/>
  <c r="J499"/>
  <c r="BK469"/>
  <c r="BK446"/>
  <c r="J430"/>
  <c r="J416"/>
  <c r="BK399"/>
  <c r="BK384"/>
  <c r="BK362"/>
  <c r="J351"/>
  <c r="J342"/>
  <c r="J322"/>
  <c r="BK299"/>
  <c r="BK269"/>
  <c r="J236"/>
  <c r="BK223"/>
  <c r="J196"/>
  <c r="BK185"/>
  <c r="J173"/>
  <c r="J147"/>
  <c r="BK108"/>
  <c r="BK575"/>
  <c r="BK559"/>
  <c r="J534"/>
  <c r="J521"/>
  <c r="J501"/>
  <c r="BK475"/>
  <c r="J423"/>
  <c r="BK373"/>
  <c r="BK311"/>
  <c r="J253"/>
  <c r="BK180"/>
  <c r="J135"/>
  <c i="11" r="BK289"/>
  <c r="BK217"/>
  <c r="BK126"/>
  <c r="J90"/>
  <c r="BK318"/>
  <c r="J217"/>
  <c r="J184"/>
  <c r="J318"/>
  <c r="J243"/>
  <c r="BK186"/>
  <c r="BK146"/>
  <c r="BK356"/>
  <c r="J292"/>
  <c r="J219"/>
  <c r="J139"/>
  <c i="12" r="J290"/>
  <c r="BK216"/>
  <c r="BK108"/>
  <c r="J210"/>
  <c r="J148"/>
  <c r="BK267"/>
  <c r="BK145"/>
  <c r="J267"/>
  <c r="J216"/>
  <c r="J145"/>
  <c i="13" r="J129"/>
  <c r="J147"/>
  <c r="BK109"/>
  <c r="BK92"/>
  <c r="J117"/>
  <c i="14" r="J398"/>
  <c r="BK308"/>
  <c r="BK190"/>
  <c r="BK381"/>
  <c r="J354"/>
  <c r="BK289"/>
  <c r="J262"/>
  <c r="J214"/>
  <c r="BK142"/>
  <c r="J387"/>
  <c r="BK317"/>
  <c r="J304"/>
  <c r="J193"/>
  <c r="BK113"/>
  <c r="BK368"/>
  <c r="BK326"/>
  <c r="J211"/>
  <c r="J127"/>
  <c i="15" r="BK260"/>
  <c r="J245"/>
  <c r="J219"/>
  <c r="BK203"/>
  <c r="BK185"/>
  <c r="J163"/>
  <c r="BK141"/>
  <c r="BK91"/>
  <c r="J237"/>
  <c r="J197"/>
  <c r="BK129"/>
  <c r="J233"/>
  <c r="J147"/>
  <c r="BK243"/>
  <c r="BK205"/>
  <c r="J129"/>
  <c i="16" r="J317"/>
  <c r="BK189"/>
  <c r="BK292"/>
  <c r="J254"/>
  <c r="J197"/>
  <c r="BK121"/>
  <c r="BK242"/>
  <c r="BK162"/>
  <c r="BK95"/>
  <c r="J264"/>
  <c r="BK182"/>
  <c r="J167"/>
  <c i="17" r="J166"/>
  <c r="J118"/>
  <c r="J214"/>
  <c r="J169"/>
  <c r="J94"/>
  <c r="J124"/>
  <c r="J190"/>
  <c r="BK118"/>
  <c i="18" r="BK499"/>
  <c r="BK439"/>
  <c r="BK384"/>
  <c r="J328"/>
  <c r="J220"/>
  <c r="J493"/>
  <c r="J436"/>
  <c r="BK369"/>
  <c r="BK313"/>
  <c r="J251"/>
  <c r="BK177"/>
  <c r="BK98"/>
  <c r="BK456"/>
  <c r="BK415"/>
  <c r="BK377"/>
  <c r="BK354"/>
  <c r="J260"/>
  <c r="J177"/>
  <c i="2" r="BK93"/>
  <c i="3" r="BK2341"/>
  <c r="BK2177"/>
  <c r="BK1973"/>
  <c r="BK1759"/>
  <c r="BK1305"/>
  <c r="BK1219"/>
  <c r="BK920"/>
  <c r="J604"/>
  <c r="BK291"/>
  <c r="BK115"/>
  <c r="J2161"/>
  <c r="J2011"/>
  <c r="J1845"/>
  <c r="J1635"/>
  <c r="J1312"/>
  <c r="J1151"/>
  <c r="J923"/>
  <c r="BK679"/>
  <c r="BK218"/>
  <c r="J2371"/>
  <c r="BK2044"/>
  <c r="J1906"/>
  <c r="BK1624"/>
  <c r="J1364"/>
  <c r="BK1106"/>
  <c r="J869"/>
  <c r="BK768"/>
  <c r="J387"/>
  <c r="J2670"/>
  <c r="J2628"/>
  <c r="BK2454"/>
  <c r="J2177"/>
  <c r="J1952"/>
  <c r="BK1747"/>
  <c r="BK1627"/>
  <c r="J1427"/>
  <c r="J906"/>
  <c r="BK714"/>
  <c r="J353"/>
  <c i="4" r="BK184"/>
  <c r="BK122"/>
  <c r="J89"/>
  <c i="5" r="J302"/>
  <c r="J201"/>
  <c r="J108"/>
  <c r="BK355"/>
  <c r="J155"/>
  <c r="J366"/>
  <c r="BK247"/>
  <c r="J123"/>
  <c r="BK366"/>
  <c r="J250"/>
  <c r="BK157"/>
  <c i="6" r="J538"/>
  <c r="BK323"/>
  <c r="BK416"/>
  <c r="BK309"/>
  <c r="J474"/>
  <c r="J343"/>
  <c i="7" r="BK298"/>
  <c r="J348"/>
  <c r="J286"/>
  <c r="J391"/>
  <c r="BK206"/>
  <c r="BK288"/>
  <c i="8" r="J199"/>
  <c r="J216"/>
  <c r="J208"/>
  <c i="9" r="BK344"/>
  <c r="J199"/>
  <c r="BK381"/>
  <c r="J299"/>
  <c r="J180"/>
  <c r="BK366"/>
  <c r="J265"/>
  <c r="BK186"/>
  <c r="BK102"/>
  <c r="J344"/>
  <c r="J307"/>
  <c r="BK211"/>
  <c r="BK104"/>
  <c i="10" r="BK508"/>
  <c r="J442"/>
  <c r="J335"/>
  <c r="BK251"/>
  <c r="BK166"/>
  <c r="J575"/>
  <c r="BK536"/>
  <c r="BK433"/>
  <c r="BK402"/>
  <c r="BK332"/>
  <c r="J290"/>
  <c r="J213"/>
  <c r="J152"/>
  <c r="BK555"/>
  <c r="J485"/>
  <c r="BK391"/>
  <c r="BK296"/>
  <c r="J243"/>
  <c r="J178"/>
  <c r="J145"/>
  <c i="11" r="BK332"/>
  <c r="J231"/>
  <c r="J134"/>
  <c r="J87"/>
  <c r="J287"/>
  <c r="J211"/>
  <c r="J340"/>
  <c r="J303"/>
  <c r="BK196"/>
  <c r="J116"/>
  <c r="BK305"/>
  <c r="BK239"/>
  <c r="J149"/>
  <c r="J131"/>
  <c r="J92"/>
  <c i="12" r="J227"/>
  <c r="BK136"/>
  <c r="BK250"/>
  <c r="J180"/>
  <c r="J316"/>
  <c r="BK203"/>
  <c r="J302"/>
  <c r="BK261"/>
  <c r="BK224"/>
  <c r="J168"/>
  <c r="J122"/>
  <c i="13" r="BK143"/>
  <c r="J113"/>
  <c r="BK137"/>
  <c r="BK101"/>
  <c r="J155"/>
  <c r="J119"/>
  <c r="J101"/>
  <c i="14" r="J361"/>
  <c r="J314"/>
  <c r="J241"/>
  <c r="J154"/>
  <c r="J368"/>
  <c r="BK320"/>
  <c r="BK271"/>
  <c r="J235"/>
  <c r="BK199"/>
  <c r="BK139"/>
  <c r="BK393"/>
  <c r="BK314"/>
  <c r="J280"/>
  <c r="J187"/>
  <c r="J121"/>
  <c r="BK387"/>
  <c r="BK361"/>
  <c r="BK274"/>
  <c r="J199"/>
  <c r="BK116"/>
  <c i="15" r="BK153"/>
  <c r="BK138"/>
  <c r="J100"/>
  <c r="BK229"/>
  <c r="BK172"/>
  <c r="J132"/>
  <c r="J260"/>
  <c r="BK182"/>
  <c r="BK262"/>
  <c r="J216"/>
  <c r="J175"/>
  <c r="BK100"/>
  <c i="16" r="J250"/>
  <c r="BK100"/>
  <c r="BK269"/>
  <c r="J172"/>
  <c r="J111"/>
  <c r="BK238"/>
  <c r="BK167"/>
  <c r="J100"/>
  <c r="J297"/>
  <c r="J221"/>
  <c r="BK111"/>
  <c i="17" r="J160"/>
  <c r="J100"/>
  <c r="BK205"/>
  <c r="BK145"/>
  <c r="J88"/>
  <c r="BK121"/>
  <c r="BK202"/>
  <c r="BK142"/>
  <c i="18" r="BK475"/>
  <c r="J415"/>
  <c r="J348"/>
  <c r="J265"/>
  <c r="BK134"/>
  <c r="J475"/>
  <c r="J379"/>
  <c r="J344"/>
  <c r="J285"/>
  <c r="J226"/>
  <c r="J170"/>
  <c r="J111"/>
  <c r="BK90"/>
  <c r="BK265"/>
  <c r="BK217"/>
  <c i="2" r="J107"/>
  <c i="3" r="BK2169"/>
  <c r="BK1992"/>
  <c r="J1828"/>
  <c r="BK1749"/>
  <c r="J1627"/>
  <c r="BK1235"/>
  <c r="BK1076"/>
  <c r="J994"/>
  <c r="BK894"/>
  <c r="J641"/>
  <c r="J362"/>
  <c r="BK162"/>
  <c r="J2341"/>
  <c r="J2054"/>
  <c r="BK1945"/>
  <c r="BK1868"/>
  <c r="BK1708"/>
  <c r="J1327"/>
  <c r="J1235"/>
  <c r="J957"/>
  <c r="J915"/>
  <c r="BK641"/>
  <c r="J336"/>
  <c r="J2402"/>
  <c r="BK2084"/>
  <c r="BK1964"/>
  <c r="BK1813"/>
  <c r="J1577"/>
  <c r="J1211"/>
  <c r="BK957"/>
  <c r="BK778"/>
  <c r="J488"/>
  <c r="BK2670"/>
  <c r="BK2637"/>
  <c r="J2533"/>
  <c r="J2211"/>
  <c r="BK2024"/>
  <c r="BK1826"/>
  <c r="BK1660"/>
  <c r="BK1572"/>
  <c r="J1037"/>
  <c r="BK723"/>
  <c r="BK165"/>
  <c i="4" r="BK165"/>
  <c r="BK134"/>
  <c i="5" r="J426"/>
  <c r="J304"/>
  <c r="BK262"/>
  <c r="BK160"/>
  <c r="BK433"/>
  <c r="J348"/>
  <c r="BK244"/>
  <c r="J149"/>
  <c r="J401"/>
  <c r="BK321"/>
  <c r="J174"/>
  <c r="J409"/>
  <c r="J244"/>
  <c r="J160"/>
  <c r="BK90"/>
  <c i="6" r="BK441"/>
  <c r="J533"/>
  <c r="J378"/>
  <c r="J412"/>
  <c r="BK93"/>
  <c i="7" r="BK209"/>
  <c r="J410"/>
  <c r="BK272"/>
  <c r="J338"/>
  <c r="J294"/>
  <c i="8" r="J246"/>
  <c r="BK252"/>
  <c r="BK153"/>
  <c i="9" r="J383"/>
  <c r="BK321"/>
  <c r="BK129"/>
  <c r="BK350"/>
  <c r="BK229"/>
  <c r="J153"/>
  <c r="BK302"/>
  <c r="J189"/>
  <c r="BK121"/>
  <c r="BK353"/>
  <c r="BK278"/>
  <c r="BK147"/>
  <c r="J114"/>
  <c i="10" r="J530"/>
  <c r="J489"/>
  <c r="BK406"/>
  <c r="BK306"/>
  <c r="BK173"/>
  <c r="BK103"/>
  <c r="J549"/>
  <c r="J460"/>
  <c r="BK411"/>
  <c r="BK335"/>
  <c r="BK233"/>
  <c r="J487"/>
  <c r="J381"/>
  <c r="BK285"/>
  <c r="J239"/>
  <c r="J166"/>
  <c i="11" r="BK344"/>
  <c r="J225"/>
  <c r="J94"/>
  <c r="BK320"/>
  <c r="J233"/>
  <c r="BK193"/>
  <c r="BK336"/>
  <c r="J248"/>
  <c r="J177"/>
  <c r="BK92"/>
  <c r="J294"/>
  <c r="J179"/>
  <c r="BK124"/>
  <c i="12" r="BK280"/>
  <c r="J178"/>
  <c r="J308"/>
  <c r="J196"/>
  <c r="J328"/>
  <c r="BK227"/>
  <c r="J136"/>
  <c i="13" r="J107"/>
  <c r="BK123"/>
  <c r="J103"/>
  <c i="14" r="J364"/>
  <c r="J298"/>
  <c r="J196"/>
  <c r="BK366"/>
  <c r="BK292"/>
  <c r="BK223"/>
  <c r="J184"/>
  <c r="J136"/>
  <c r="J332"/>
  <c r="J295"/>
  <c r="J244"/>
  <c r="BK154"/>
  <c r="J94"/>
  <c r="J359"/>
  <c r="J229"/>
  <c r="BK208"/>
  <c r="BK133"/>
  <c i="15" r="J119"/>
  <c r="J243"/>
  <c r="J138"/>
  <c r="BK235"/>
  <c r="BK191"/>
  <c r="J124"/>
  <c i="16" r="BK304"/>
  <c r="BK201"/>
  <c r="J313"/>
  <c i="17" r="BK139"/>
  <c r="BK85"/>
  <c r="J175"/>
  <c r="J217"/>
  <c r="BK136"/>
  <c r="BK199"/>
  <c r="BK133"/>
  <c i="18" r="BK285"/>
  <c r="BK116"/>
  <c r="BK241"/>
  <c i="2" r="J90"/>
  <c i="3" r="BK2399"/>
  <c r="BK2187"/>
  <c r="J1989"/>
  <c r="J1657"/>
  <c r="BK1269"/>
  <c r="BK1079"/>
  <c r="BK747"/>
  <c r="J326"/>
  <c r="BK120"/>
  <c r="BK2245"/>
  <c r="J2031"/>
  <c r="J1913"/>
  <c r="J1761"/>
  <c r="BK1542"/>
  <c r="J1269"/>
  <c r="BK1155"/>
  <c r="J920"/>
  <c r="J614"/>
  <c r="BK320"/>
  <c r="BK2422"/>
  <c r="J2180"/>
  <c r="J2009"/>
  <c r="BK1828"/>
  <c r="BK1469"/>
  <c r="BK1165"/>
  <c r="J848"/>
  <c r="J740"/>
  <c r="J320"/>
  <c r="BK2658"/>
  <c r="J2634"/>
  <c r="BK2461"/>
  <c r="J2356"/>
  <c r="J2066"/>
  <c r="BK1943"/>
  <c r="J1736"/>
  <c r="J1615"/>
  <c r="J1469"/>
  <c r="J911"/>
  <c r="J732"/>
  <c r="J413"/>
  <c i="4" r="J190"/>
  <c r="BK190"/>
  <c r="BK94"/>
  <c i="5" r="J328"/>
  <c r="BK279"/>
  <c r="J192"/>
  <c r="BK131"/>
  <c r="J337"/>
  <c r="J262"/>
  <c r="BK123"/>
  <c r="BK388"/>
  <c r="BK265"/>
  <c r="J143"/>
  <c r="BK375"/>
  <c r="J256"/>
  <c r="BK192"/>
  <c r="BK105"/>
  <c i="6" r="BK530"/>
  <c r="J426"/>
  <c r="J403"/>
  <c r="J373"/>
  <c r="J335"/>
  <c r="J287"/>
  <c r="J183"/>
  <c r="J98"/>
  <c r="J530"/>
  <c r="J441"/>
  <c r="BK426"/>
  <c r="BK396"/>
  <c r="BK357"/>
  <c r="BK474"/>
  <c r="J301"/>
  <c r="J430"/>
  <c i="7" r="BK388"/>
  <c r="J206"/>
  <c r="J399"/>
  <c r="BK245"/>
  <c r="J133"/>
  <c r="J240"/>
  <c r="J258"/>
  <c i="8" r="J183"/>
  <c r="J211"/>
  <c r="BK199"/>
  <c r="J178"/>
  <c i="9" r="BK334"/>
  <c r="J258"/>
  <c r="BK106"/>
  <c r="BK325"/>
  <c r="BK281"/>
  <c r="BK162"/>
  <c r="J330"/>
  <c r="J237"/>
  <c r="J99"/>
  <c r="BK348"/>
  <c r="BK237"/>
  <c r="J162"/>
  <c r="J123"/>
  <c i="10" r="J544"/>
  <c r="BK513"/>
  <c r="J491"/>
  <c r="BK404"/>
  <c r="J340"/>
  <c r="BK304"/>
  <c r="BK278"/>
  <c r="J241"/>
  <c r="BK189"/>
  <c r="BK126"/>
  <c r="J101"/>
  <c r="J553"/>
  <c r="J526"/>
  <c r="BK449"/>
  <c r="J428"/>
  <c r="J404"/>
  <c r="BK342"/>
  <c r="J281"/>
  <c r="J201"/>
  <c r="BK154"/>
  <c r="J411"/>
  <c r="J379"/>
  <c r="J362"/>
  <c r="J330"/>
  <c r="J320"/>
  <c r="J302"/>
  <c r="J273"/>
  <c r="BK258"/>
  <c r="BK206"/>
  <c r="J169"/>
  <c i="11" r="BK352"/>
  <c r="BK282"/>
  <c r="BK253"/>
  <c r="BK164"/>
  <c r="BK156"/>
  <c r="BK97"/>
  <c r="J336"/>
  <c r="J316"/>
  <c r="BK237"/>
  <c r="J203"/>
  <c r="J358"/>
  <c r="BK309"/>
  <c r="J284"/>
  <c r="BK203"/>
  <c r="J182"/>
  <c r="BK151"/>
  <c r="J119"/>
  <c r="BK101"/>
  <c r="J320"/>
  <c r="BK299"/>
  <c r="J260"/>
  <c r="BK182"/>
  <c r="BK159"/>
  <c r="J97"/>
  <c i="12" r="J284"/>
  <c r="BK218"/>
  <c r="BK152"/>
  <c r="J311"/>
  <c r="BK243"/>
  <c r="J165"/>
  <c r="BK140"/>
  <c r="J243"/>
  <c r="J105"/>
  <c r="BK188"/>
  <c r="J152"/>
  <c r="J126"/>
  <c i="2" r="J103"/>
  <c i="3" r="J2375"/>
  <c r="BK2180"/>
  <c r="J2033"/>
  <c r="BK1866"/>
  <c r="J1681"/>
  <c r="BK1291"/>
  <c r="BK1180"/>
  <c r="BK903"/>
  <c r="BK752"/>
  <c r="BK346"/>
  <c r="J125"/>
  <c r="J2301"/>
  <c r="BK2046"/>
  <c r="BK1967"/>
  <c r="BK1877"/>
  <c r="BK1773"/>
  <c r="J1598"/>
  <c r="J1305"/>
  <c r="J1219"/>
  <c r="BK1126"/>
  <c r="J725"/>
  <c r="BK525"/>
  <c r="BK209"/>
  <c r="J2297"/>
  <c r="J2074"/>
  <c r="BK1929"/>
  <c r="J1605"/>
  <c r="BK1316"/>
  <c r="J1134"/>
  <c r="J997"/>
  <c r="J781"/>
  <c r="BK587"/>
  <c r="J115"/>
  <c r="BK2652"/>
  <c r="BK2634"/>
  <c r="BK2615"/>
  <c r="J2461"/>
  <c r="BK2429"/>
  <c r="BK2297"/>
  <c r="J2097"/>
  <c r="J1992"/>
  <c r="J1900"/>
  <c r="J1734"/>
  <c r="BK1657"/>
  <c r="J1582"/>
  <c r="BK1141"/>
  <c r="BK848"/>
  <c r="J644"/>
  <c r="BK326"/>
  <c i="4" r="J151"/>
  <c r="J184"/>
  <c i="5" r="J413"/>
  <c r="BK300"/>
  <c r="J204"/>
  <c r="BK120"/>
  <c r="J362"/>
  <c r="BK259"/>
  <c r="BK174"/>
  <c r="BK398"/>
  <c r="J229"/>
  <c r="J398"/>
  <c r="J300"/>
  <c r="J222"/>
  <c r="BK163"/>
  <c i="6" r="BK565"/>
  <c r="J313"/>
  <c r="J405"/>
  <c r="J323"/>
  <c r="BK456"/>
  <c r="J293"/>
  <c i="7" r="J233"/>
  <c r="BK410"/>
  <c r="J199"/>
  <c r="J91"/>
  <c r="BK233"/>
  <c r="BK142"/>
  <c i="8" r="J153"/>
  <c r="BK201"/>
  <c r="J201"/>
  <c i="9" r="BK246"/>
  <c r="J385"/>
  <c r="J334"/>
  <c r="BK258"/>
  <c r="J195"/>
  <c r="BK114"/>
  <c r="BK255"/>
  <c r="BK180"/>
  <c r="BK118"/>
  <c r="J350"/>
  <c r="J229"/>
  <c r="BK159"/>
  <c r="J102"/>
  <c i="10" r="BK496"/>
  <c r="J391"/>
  <c r="BK287"/>
  <c r="J210"/>
  <c r="BK123"/>
  <c r="BK544"/>
  <c r="J444"/>
  <c r="J395"/>
  <c r="BK320"/>
  <c r="J285"/>
  <c r="BK236"/>
  <c r="BK149"/>
  <c r="J116"/>
  <c r="BK551"/>
  <c r="BK518"/>
  <c r="J506"/>
  <c r="BK485"/>
  <c r="J466"/>
  <c r="J437"/>
  <c r="J420"/>
  <c r="J406"/>
  <c r="BK393"/>
  <c r="J364"/>
  <c r="J354"/>
  <c r="BK340"/>
  <c r="J306"/>
  <c r="J296"/>
  <c r="J247"/>
  <c r="J228"/>
  <c r="BK218"/>
  <c r="BK192"/>
  <c r="J180"/>
  <c r="J154"/>
  <c r="J131"/>
  <c r="J98"/>
  <c r="J571"/>
  <c r="J551"/>
  <c r="BK528"/>
  <c r="BK503"/>
  <c r="J469"/>
  <c r="J389"/>
  <c r="BK337"/>
  <c r="BK290"/>
  <c r="BK241"/>
  <c r="BK164"/>
  <c r="BK98"/>
  <c i="11" r="J326"/>
  <c r="J229"/>
  <c r="J136"/>
  <c r="BK358"/>
  <c r="J282"/>
  <c r="J196"/>
  <c r="BK342"/>
  <c r="BK287"/>
  <c r="J198"/>
  <c r="J156"/>
  <c r="J113"/>
  <c r="BK316"/>
  <c r="J258"/>
  <c r="J154"/>
  <c r="J111"/>
  <c i="12" r="BK238"/>
  <c r="BK150"/>
  <c r="J270"/>
  <c r="J192"/>
  <c r="BK328"/>
  <c r="BK245"/>
  <c r="J133"/>
  <c r="BK248"/>
  <c r="BK196"/>
  <c r="J129"/>
  <c i="13" r="BK149"/>
  <c r="BK155"/>
  <c r="BK113"/>
  <c r="J149"/>
  <c r="BK105"/>
  <c i="14" r="J357"/>
  <c r="J286"/>
  <c r="J232"/>
  <c r="BK119"/>
  <c r="J329"/>
  <c r="J268"/>
  <c r="J223"/>
  <c r="BK181"/>
  <c r="BK130"/>
  <c r="BK373"/>
  <c r="J308"/>
  <c r="BK277"/>
  <c r="J178"/>
  <c r="J390"/>
  <c r="J344"/>
  <c r="BK232"/>
  <c r="BK163"/>
  <c r="J103"/>
  <c i="15" r="J251"/>
  <c r="BK237"/>
  <c r="BK225"/>
  <c r="BK214"/>
  <c r="J188"/>
  <c r="BK156"/>
  <c r="BK122"/>
  <c r="BK251"/>
  <c r="BK227"/>
  <c r="BK175"/>
  <c r="J141"/>
  <c r="J94"/>
  <c r="BK195"/>
  <c r="J264"/>
  <c r="J193"/>
  <c r="J153"/>
  <c i="16" r="J345"/>
  <c r="J213"/>
  <c r="J322"/>
  <c r="J238"/>
  <c r="BK147"/>
  <c r="BK310"/>
  <c r="BK213"/>
  <c r="J182"/>
  <c r="BK116"/>
  <c r="J304"/>
  <c r="BK197"/>
  <c r="J105"/>
  <c i="17" r="J157"/>
  <c r="BK97"/>
  <c r="J208"/>
  <c r="J139"/>
  <c r="BK214"/>
  <c r="J145"/>
  <c r="BK196"/>
  <c r="J136"/>
  <c i="18" r="BK472"/>
  <c r="J405"/>
  <c r="J354"/>
  <c r="J256"/>
  <c r="J499"/>
  <c r="J472"/>
  <c r="BK402"/>
  <c r="BK361"/>
  <c r="J300"/>
  <c r="BK270"/>
  <c r="J213"/>
  <c r="J103"/>
  <c r="BK479"/>
  <c r="J421"/>
  <c r="J384"/>
  <c r="J359"/>
  <c r="BK295"/>
  <c r="J222"/>
  <c i="2" r="BK109"/>
  <c r="BK103"/>
  <c i="3" r="BK2322"/>
  <c r="BK2071"/>
  <c r="BK1847"/>
  <c r="BK1427"/>
  <c r="BK1169"/>
  <c r="J898"/>
  <c r="BK375"/>
  <c r="J133"/>
  <c r="BK2257"/>
  <c r="J2042"/>
  <c r="J1929"/>
  <c r="J1799"/>
  <c r="J1572"/>
  <c r="BK1287"/>
  <c r="J1106"/>
  <c r="BK906"/>
  <c r="J611"/>
  <c r="J329"/>
  <c r="J2406"/>
  <c r="J2127"/>
  <c r="BK1932"/>
  <c r="J1747"/>
  <c r="J1545"/>
  <c r="BK1200"/>
  <c r="BK1061"/>
  <c r="J627"/>
  <c r="BK156"/>
  <c r="J2644"/>
  <c r="BK2541"/>
  <c r="BK2349"/>
  <c r="J2046"/>
  <c r="BK1906"/>
  <c r="J1710"/>
  <c r="BK1605"/>
  <c r="J1155"/>
  <c r="BK839"/>
  <c r="BK634"/>
  <c r="BK228"/>
  <c i="4" r="J156"/>
  <c r="BK89"/>
  <c i="5" r="BK331"/>
  <c r="BK256"/>
  <c r="J171"/>
  <c r="BK422"/>
  <c r="J345"/>
  <c r="BK253"/>
  <c r="BK117"/>
  <c r="J395"/>
  <c r="BK222"/>
  <c r="J102"/>
  <c r="BK337"/>
  <c r="J238"/>
  <c r="J195"/>
  <c r="J96"/>
  <c i="6" r="J466"/>
  <c r="BK155"/>
  <c r="J387"/>
  <c r="J282"/>
  <c r="BK414"/>
  <c r="BK282"/>
  <c i="7" r="J245"/>
  <c r="BK133"/>
  <c r="BK300"/>
  <c r="J96"/>
  <c r="BK91"/>
  <c r="BK96"/>
  <c i="8" r="J157"/>
  <c r="BK91"/>
  <c r="J91"/>
  <c r="J132"/>
  <c i="9" r="BK265"/>
  <c r="J92"/>
  <c r="J321"/>
  <c r="J249"/>
  <c r="BK156"/>
  <c r="J319"/>
  <c r="BK225"/>
  <c r="J177"/>
  <c r="BK390"/>
  <c r="J325"/>
  <c r="J221"/>
  <c r="BK150"/>
  <c r="J96"/>
  <c i="10" r="J494"/>
  <c r="J399"/>
  <c r="BK294"/>
  <c r="J218"/>
  <c r="BK128"/>
  <c r="J567"/>
  <c r="J446"/>
  <c r="BK379"/>
  <c r="BK313"/>
  <c r="J283"/>
  <c r="J230"/>
  <c r="BK175"/>
  <c r="BK567"/>
  <c r="J458"/>
  <c r="BK376"/>
  <c r="BK325"/>
  <c r="J269"/>
  <c r="J185"/>
  <c r="J126"/>
  <c i="11" r="J278"/>
  <c r="J223"/>
  <c r="J108"/>
  <c r="J334"/>
  <c r="BK258"/>
  <c r="BK367"/>
  <c r="J289"/>
  <c r="J206"/>
  <c r="BK149"/>
  <c r="J99"/>
  <c r="J297"/>
  <c r="BK223"/>
  <c r="J141"/>
  <c i="12" r="J245"/>
  <c r="BK165"/>
  <c r="BK290"/>
  <c r="J206"/>
  <c r="J119"/>
  <c r="BK221"/>
  <c r="J115"/>
  <c r="J273"/>
  <c r="BK233"/>
  <c r="BK192"/>
  <c r="BK156"/>
  <c i="13" r="BK159"/>
  <c r="J123"/>
  <c r="BK151"/>
  <c r="J111"/>
  <c r="BK89"/>
  <c r="BK133"/>
  <c r="BK107"/>
  <c i="14" r="J376"/>
  <c r="J306"/>
  <c r="J253"/>
  <c r="J163"/>
  <c r="BK370"/>
  <c r="J335"/>
  <c r="BK283"/>
  <c r="J247"/>
  <c r="J208"/>
  <c r="J160"/>
  <c r="J100"/>
  <c r="J346"/>
  <c r="BK301"/>
  <c r="BK241"/>
  <c r="BK145"/>
  <c r="J401"/>
  <c r="BK346"/>
  <c r="J250"/>
  <c r="J190"/>
  <c r="J124"/>
  <c i="15" r="BK160"/>
  <c r="J116"/>
  <c r="J262"/>
  <c r="J235"/>
  <c r="J199"/>
  <c r="BK144"/>
  <c r="BK249"/>
  <c r="BK116"/>
  <c r="J253"/>
  <c r="J195"/>
  <c r="BK119"/>
  <c i="16" r="J259"/>
  <c r="J152"/>
  <c r="J288"/>
  <c r="BK233"/>
  <c r="BK142"/>
  <c r="J307"/>
  <c r="J217"/>
  <c r="J142"/>
  <c r="BK322"/>
  <c r="J284"/>
  <c r="J192"/>
  <c r="J147"/>
  <c i="17" r="BK172"/>
  <c r="J133"/>
  <c r="J223"/>
  <c r="BK151"/>
  <c r="BK106"/>
  <c r="BK154"/>
  <c r="J178"/>
  <c r="J130"/>
  <c i="18" r="BK462"/>
  <c r="J402"/>
  <c r="J361"/>
  <c r="BK290"/>
  <c r="BK213"/>
  <c r="J484"/>
  <c r="J445"/>
  <c r="J367"/>
  <c r="BK304"/>
  <c r="BK260"/>
  <c r="J215"/>
  <c r="BK111"/>
  <c r="BK94"/>
  <c r="BK256"/>
  <c r="J164"/>
  <c i="1" r="AS54"/>
  <c i="3" r="J341"/>
  <c r="J110"/>
  <c r="BK2097"/>
  <c r="J2024"/>
  <c r="BK1918"/>
  <c r="BK1815"/>
  <c r="BK1638"/>
  <c r="BK1312"/>
  <c r="BK1211"/>
  <c r="BK1037"/>
  <c r="J785"/>
  <c r="J450"/>
  <c r="J179"/>
  <c r="J2187"/>
  <c r="BK1984"/>
  <c r="J1847"/>
  <c r="BK1615"/>
  <c r="J1283"/>
  <c r="J1076"/>
  <c r="BK851"/>
  <c r="BK631"/>
  <c r="J165"/>
  <c r="J2654"/>
  <c r="J2541"/>
  <c r="BK2301"/>
  <c r="BK1921"/>
  <c r="J1714"/>
  <c r="J1593"/>
  <c r="J1130"/>
  <c r="J836"/>
  <c r="J631"/>
  <c r="J346"/>
  <c i="4" r="BK156"/>
  <c r="BK178"/>
  <c i="5" r="BK391"/>
  <c r="BK291"/>
  <c r="BK198"/>
  <c r="J127"/>
  <c r="BK358"/>
  <c r="BK275"/>
  <c r="J167"/>
  <c r="BK385"/>
  <c r="BK226"/>
  <c r="BK108"/>
  <c r="J341"/>
  <c r="BK229"/>
  <c r="BK140"/>
  <c i="6" r="BK533"/>
  <c r="BK301"/>
  <c r="BK394"/>
  <c r="J93"/>
  <c r="BK369"/>
  <c i="7" r="BK321"/>
  <c r="BK185"/>
  <c r="J333"/>
  <c r="J201"/>
  <c r="BK315"/>
  <c r="J343"/>
  <c r="J151"/>
  <c i="8" r="BK132"/>
  <c r="J191"/>
  <c r="J142"/>
  <c i="9" r="J287"/>
  <c r="J111"/>
  <c r="J309"/>
  <c r="BK213"/>
  <c r="BK165"/>
  <c r="BK316"/>
  <c r="BK233"/>
  <c r="J174"/>
  <c r="J390"/>
  <c r="J316"/>
  <c r="BK215"/>
  <c i="10" r="BK516"/>
  <c r="J393"/>
  <c r="BK273"/>
  <c r="BK203"/>
  <c r="J111"/>
  <c r="J563"/>
  <c r="J475"/>
  <c r="J386"/>
  <c r="J311"/>
  <c r="J267"/>
  <c r="J215"/>
  <c r="J480"/>
  <c r="BK442"/>
  <c r="BK327"/>
  <c r="J260"/>
  <c r="BK196"/>
  <c r="J140"/>
  <c i="11" r="BK297"/>
  <c r="J193"/>
  <c r="BK144"/>
  <c r="J352"/>
  <c r="J314"/>
  <c r="J186"/>
  <c r="J322"/>
  <c r="BK211"/>
  <c r="BK162"/>
  <c r="J104"/>
  <c r="J311"/>
  <c r="BK225"/>
  <c r="BK134"/>
  <c i="12" r="BK229"/>
  <c r="BK158"/>
  <c r="BK273"/>
  <c r="BK168"/>
  <c r="BK305"/>
  <c r="BK210"/>
  <c r="BK296"/>
  <c i="13" r="J153"/>
  <c r="J109"/>
  <c i="14" r="BK390"/>
  <c r="BK311"/>
  <c r="J259"/>
  <c r="BK121"/>
  <c r="BK338"/>
  <c r="BK250"/>
  <c r="BK205"/>
  <c r="J145"/>
  <c r="BK398"/>
  <c r="J320"/>
  <c r="J274"/>
  <c r="BK172"/>
  <c r="J396"/>
  <c r="J342"/>
  <c r="BK268"/>
  <c r="BK193"/>
  <c i="15" r="J126"/>
  <c r="J258"/>
  <c r="J201"/>
  <c r="J112"/>
  <c r="J223"/>
  <c r="J178"/>
  <c r="BK106"/>
  <c i="16" r="J279"/>
  <c r="BK333"/>
  <c i="17" r="J154"/>
  <c r="BK94"/>
  <c r="BK184"/>
  <c r="J115"/>
  <c r="BK160"/>
  <c r="BK100"/>
  <c r="J148"/>
  <c i="18" r="J313"/>
  <c r="BK153"/>
  <c r="BK251"/>
  <c r="BK182"/>
  <c i="2" r="BK86"/>
  <c i="3" r="J2337"/>
  <c r="J2058"/>
  <c r="J1877"/>
  <c r="BK1736"/>
  <c r="BK1296"/>
  <c r="BK1151"/>
  <c r="J929"/>
  <c r="J637"/>
  <c r="BK239"/>
  <c r="BK2426"/>
  <c r="BK2087"/>
  <c r="BK2009"/>
  <c r="J1866"/>
  <c r="J1611"/>
  <c r="J1300"/>
  <c r="J1231"/>
  <c r="BK954"/>
  <c r="J771"/>
  <c r="BK413"/>
  <c r="J239"/>
  <c r="BK2208"/>
  <c r="BK2031"/>
  <c r="J1955"/>
  <c r="BK1761"/>
  <c r="BK1593"/>
  <c r="BK1265"/>
  <c r="J1045"/>
  <c r="J821"/>
  <c r="BK584"/>
  <c r="BK2674"/>
  <c r="J2641"/>
  <c r="BK2538"/>
  <c r="J2440"/>
  <c r="J2169"/>
  <c r="J1973"/>
  <c r="J1759"/>
  <c r="J1638"/>
  <c r="BK1577"/>
  <c r="J1200"/>
  <c r="J880"/>
  <c r="J679"/>
  <c r="BK336"/>
  <c i="4" r="J110"/>
  <c r="J144"/>
  <c i="5" r="J433"/>
  <c r="J308"/>
  <c r="BK235"/>
  <c r="BK149"/>
  <c r="BK370"/>
  <c r="J210"/>
  <c r="BK96"/>
  <c r="J358"/>
  <c r="BK201"/>
  <c r="J105"/>
  <c r="BK328"/>
  <c r="J235"/>
  <c r="J177"/>
  <c i="6" r="J565"/>
  <c r="J437"/>
  <c r="J414"/>
  <c r="BK398"/>
  <c r="J361"/>
  <c r="J327"/>
  <c r="J231"/>
  <c r="BK164"/>
  <c r="BK548"/>
  <c r="BK466"/>
  <c r="J428"/>
  <c r="J416"/>
  <c r="BK361"/>
  <c r="J237"/>
  <c r="BK380"/>
  <c r="BK98"/>
  <c r="BK353"/>
  <c i="7" r="J319"/>
  <c r="BK166"/>
  <c r="BK343"/>
  <c r="BK188"/>
  <c r="J396"/>
  <c r="J388"/>
  <c r="BK275"/>
  <c r="J125"/>
  <c i="8" r="J123"/>
  <c r="BK211"/>
  <c r="BK203"/>
  <c i="9" r="J348"/>
  <c r="J240"/>
  <c r="BK383"/>
  <c r="J302"/>
  <c r="J208"/>
  <c r="J147"/>
  <c r="BK309"/>
  <c r="BK199"/>
  <c r="BK137"/>
  <c r="J387"/>
  <c r="BK296"/>
  <c r="J202"/>
  <c i="12" r="J94"/>
  <c r="J224"/>
  <c r="BK308"/>
  <c r="BK143"/>
  <c r="BK284"/>
  <c r="J163"/>
  <c r="BK115"/>
  <c i="2" r="BK98"/>
  <c i="3" r="BK2356"/>
  <c r="BK2127"/>
  <c r="BK1902"/>
  <c r="J1745"/>
  <c r="J1323"/>
  <c r="BK1223"/>
  <c r="BK997"/>
  <c r="BK644"/>
  <c r="BK299"/>
  <c r="BK2433"/>
  <c r="J2195"/>
  <c r="J2038"/>
  <c r="J1938"/>
  <c r="J1826"/>
  <c r="J1558"/>
  <c r="J1265"/>
  <c r="J1141"/>
  <c r="BK911"/>
  <c r="BK637"/>
  <c r="J291"/>
  <c r="J2399"/>
  <c r="J2022"/>
  <c r="J1902"/>
  <c r="J1732"/>
  <c r="J1542"/>
  <c r="J1192"/>
  <c r="BK933"/>
  <c r="J624"/>
  <c r="BK184"/>
  <c r="BK2038"/>
  <c r="BK1712"/>
  <c r="BK1602"/>
  <c r="BK1349"/>
  <c r="J903"/>
  <c r="BK725"/>
  <c r="BK399"/>
  <c i="4" r="J178"/>
  <c r="BK110"/>
  <c i="5" r="BK436"/>
  <c r="J313"/>
  <c r="J218"/>
  <c r="BK186"/>
  <c r="BK426"/>
  <c r="BK334"/>
  <c r="J214"/>
  <c r="J436"/>
  <c r="BK362"/>
  <c r="J259"/>
  <c r="BK171"/>
  <c r="BK93"/>
  <c r="J334"/>
  <c r="J241"/>
  <c r="BK146"/>
  <c i="6" r="J524"/>
  <c r="J353"/>
  <c r="BK385"/>
  <c r="BK103"/>
  <c r="J365"/>
  <c i="7" r="BK348"/>
  <c r="J142"/>
  <c r="J305"/>
  <c r="BK151"/>
  <c r="BK325"/>
  <c r="BK282"/>
  <c r="J166"/>
  <c i="8" r="BK186"/>
  <c r="BK142"/>
  <c r="BK114"/>
  <c r="J114"/>
  <c i="9" r="BK327"/>
  <c r="J108"/>
  <c r="J305"/>
  <c r="J233"/>
  <c r="BK171"/>
  <c r="BK312"/>
  <c r="J215"/>
  <c r="J129"/>
  <c r="BK387"/>
  <c r="BK305"/>
  <c r="J213"/>
  <c r="BK144"/>
  <c i="10" r="BK549"/>
  <c r="BK510"/>
  <c r="BK439"/>
  <c r="J337"/>
  <c r="BK249"/>
  <c r="BK169"/>
  <c r="BK569"/>
  <c r="J528"/>
  <c r="BK408"/>
  <c r="BK345"/>
  <c r="J292"/>
  <c r="BK161"/>
  <c r="J123"/>
  <c r="BK565"/>
  <c r="J546"/>
  <c r="BK532"/>
  <c r="BK501"/>
  <c r="J482"/>
  <c r="J455"/>
  <c r="BK435"/>
  <c r="BK428"/>
  <c r="BK413"/>
  <c r="BK397"/>
  <c r="BK381"/>
  <c r="J356"/>
  <c r="J347"/>
  <c r="J325"/>
  <c r="J304"/>
  <c r="J255"/>
  <c r="J233"/>
  <c r="BK220"/>
  <c r="J194"/>
  <c r="BK182"/>
  <c r="J159"/>
  <c r="BK140"/>
  <c r="J128"/>
  <c r="BK580"/>
  <c r="BK563"/>
  <c r="J536"/>
  <c r="BK526"/>
  <c r="J508"/>
  <c r="BK482"/>
  <c r="J413"/>
  <c r="BK364"/>
  <c r="J278"/>
  <c r="J187"/>
  <c r="BK111"/>
  <c i="11" r="BK276"/>
  <c r="BK169"/>
  <c r="BK116"/>
  <c r="J344"/>
  <c r="BK268"/>
  <c r="J208"/>
  <c r="BK360"/>
  <c r="J299"/>
  <c r="BK208"/>
  <c r="BK172"/>
  <c r="BK106"/>
  <c r="BK303"/>
  <c r="BK231"/>
  <c r="J146"/>
  <c r="BK90"/>
  <c i="12" r="BK186"/>
  <c r="J287"/>
  <c r="J233"/>
  <c r="J173"/>
  <c r="J324"/>
  <c r="J218"/>
  <c r="J108"/>
  <c r="J238"/>
  <c r="BK178"/>
  <c r="BK94"/>
  <c i="13" r="J121"/>
  <c r="J133"/>
  <c r="BK103"/>
  <c r="J159"/>
  <c r="BK129"/>
  <c r="BK99"/>
  <c i="14" r="BK340"/>
  <c r="BK262"/>
  <c r="BK160"/>
  <c r="BK364"/>
  <c r="BK298"/>
  <c r="BK244"/>
  <c r="BK202"/>
  <c r="J157"/>
  <c r="BK403"/>
  <c r="J326"/>
  <c r="J289"/>
  <c r="BK238"/>
  <c r="J142"/>
  <c r="J381"/>
  <c r="BK335"/>
  <c r="BK217"/>
  <c r="J139"/>
  <c r="BK94"/>
  <c i="15" r="BK247"/>
  <c r="BK231"/>
  <c r="BK216"/>
  <c r="BK199"/>
  <c r="J182"/>
  <c r="J150"/>
  <c r="J106"/>
  <c r="BK245"/>
  <c r="J212"/>
  <c r="J169"/>
  <c r="BK253"/>
  <c r="BK166"/>
  <c r="J256"/>
  <c r="BK221"/>
  <c r="BK169"/>
  <c r="BK103"/>
  <c i="16" r="BK254"/>
  <c r="J95"/>
  <c r="BK264"/>
  <c r="J206"/>
  <c r="J132"/>
  <c r="J292"/>
  <c r="BK206"/>
  <c r="BK132"/>
  <c r="J310"/>
  <c r="J242"/>
  <c r="J116"/>
  <c i="17" r="J196"/>
  <c r="J127"/>
  <c r="J220"/>
  <c r="BK181"/>
  <c r="BK109"/>
  <c r="BK166"/>
  <c r="J103"/>
  <c r="J181"/>
  <c r="J97"/>
  <c i="18" r="BK484"/>
  <c r="J418"/>
  <c r="BK367"/>
  <c r="BK300"/>
  <c r="J233"/>
  <c r="BK129"/>
  <c r="J450"/>
  <c r="BK375"/>
  <c r="J331"/>
  <c r="J228"/>
  <c r="J205"/>
  <c r="J129"/>
  <c r="J90"/>
  <c r="J439"/>
  <c r="BK405"/>
  <c r="J375"/>
  <c r="BK339"/>
  <c r="BK248"/>
  <c r="BK215"/>
  <c i="2" r="J93"/>
  <c i="3" r="BK2371"/>
  <c r="J2208"/>
  <c r="J2016"/>
  <c r="BK1790"/>
  <c r="J1602"/>
  <c r="J1256"/>
  <c r="J948"/>
  <c r="BK740"/>
  <c r="BK353"/>
  <c r="J184"/>
  <c r="J2349"/>
  <c r="BK2058"/>
  <c r="BK1970"/>
  <c r="BK1887"/>
  <c r="BK1710"/>
  <c r="J1349"/>
  <c r="J1223"/>
  <c r="J933"/>
  <c r="J818"/>
  <c r="BK562"/>
  <c r="BK133"/>
  <c r="BK2274"/>
  <c r="J2000"/>
  <c r="J1868"/>
  <c r="J1706"/>
  <c r="BK1406"/>
  <c r="J1137"/>
  <c r="BK945"/>
  <c r="BK800"/>
  <c r="J592"/>
  <c r="J2679"/>
  <c r="J2637"/>
  <c r="BK2533"/>
  <c r="BK2081"/>
  <c r="BK1935"/>
  <c r="BK1732"/>
  <c r="BK1558"/>
  <c r="BK1045"/>
  <c r="J737"/>
  <c r="BK611"/>
  <c r="J142"/>
  <c i="4" r="BK99"/>
  <c i="5" r="J430"/>
  <c r="BK317"/>
  <c r="BK214"/>
  <c r="J136"/>
  <c r="J391"/>
  <c r="J283"/>
  <c r="BK177"/>
  <c r="BK413"/>
  <c r="BK302"/>
  <c r="J146"/>
  <c r="BK405"/>
  <c r="BK304"/>
  <c r="BK218"/>
  <c r="BK134"/>
  <c i="6" r="BK519"/>
  <c r="J357"/>
  <c r="J548"/>
  <c r="BK313"/>
  <c i="7" r="BK310"/>
  <c r="J188"/>
  <c r="J325"/>
  <c r="J185"/>
  <c r="J275"/>
  <c r="BK199"/>
  <c i="8" r="BK178"/>
  <c r="BK233"/>
  <c r="J194"/>
  <c r="BK183"/>
  <c i="9" r="BK330"/>
  <c r="J243"/>
  <c r="J118"/>
  <c r="J339"/>
  <c r="BK269"/>
  <c r="J144"/>
  <c r="BK307"/>
  <c r="J205"/>
  <c r="J127"/>
  <c r="J363"/>
  <c r="J246"/>
  <c r="J165"/>
  <c r="J121"/>
  <c i="10" r="J541"/>
  <c r="J472"/>
  <c r="BK386"/>
  <c r="J265"/>
  <c r="BK208"/>
  <c r="BK116"/>
  <c r="J555"/>
  <c r="BK466"/>
  <c r="BK416"/>
  <c r="BK347"/>
  <c r="J245"/>
  <c r="BK157"/>
  <c r="BK135"/>
  <c r="BK491"/>
  <c r="BK425"/>
  <c r="J345"/>
  <c r="BK281"/>
  <c r="BK230"/>
  <c r="J161"/>
  <c i="11" r="BK348"/>
  <c r="BK248"/>
  <c r="BK154"/>
  <c r="BK99"/>
  <c r="J324"/>
  <c r="BK219"/>
  <c r="J348"/>
  <c r="BK314"/>
  <c r="J239"/>
  <c r="BK184"/>
  <c r="BK108"/>
  <c r="J328"/>
  <c r="J263"/>
  <c r="BK177"/>
  <c r="BK113"/>
  <c i="12" r="J261"/>
  <c r="BK183"/>
  <c r="BK316"/>
  <c r="J221"/>
  <c r="BK163"/>
  <c r="J299"/>
  <c r="BK161"/>
  <c r="BK287"/>
  <c r="J264"/>
  <c r="BK199"/>
  <c r="J150"/>
  <c i="13" r="J151"/>
  <c r="J92"/>
  <c r="BK125"/>
  <c r="J105"/>
  <c r="BK147"/>
  <c r="J115"/>
  <c i="14" r="BK401"/>
  <c r="BK354"/>
  <c r="BK295"/>
  <c r="J202"/>
  <c r="BK107"/>
  <c r="BK348"/>
  <c r="BK259"/>
  <c r="BK220"/>
  <c r="BK175"/>
  <c r="J148"/>
  <c r="BK378"/>
  <c r="BK323"/>
  <c r="J292"/>
  <c r="J205"/>
  <c r="BK169"/>
  <c r="BK97"/>
  <c r="J340"/>
  <c r="J220"/>
  <c r="BK157"/>
  <c r="J119"/>
  <c i="15" r="J172"/>
  <c r="BK132"/>
  <c r="BK239"/>
  <c r="BK209"/>
  <c r="J166"/>
  <c r="J103"/>
  <c r="J205"/>
  <c r="BK109"/>
  <c r="J229"/>
  <c r="BK188"/>
  <c r="BK126"/>
  <c i="16" r="BK288"/>
  <c r="BK217"/>
  <c r="BK326"/>
  <c r="BK259"/>
  <c r="J189"/>
  <c r="BK128"/>
  <c r="J269"/>
  <c r="BK209"/>
  <c r="BK159"/>
  <c r="BK313"/>
  <c r="J245"/>
  <c r="BK172"/>
  <c i="17" r="BK220"/>
  <c r="J151"/>
  <c r="J91"/>
  <c r="J187"/>
  <c r="BK130"/>
  <c r="BK169"/>
  <c r="BK91"/>
  <c r="BK157"/>
  <c r="BK88"/>
  <c i="18" r="BK436"/>
  <c r="J377"/>
  <c r="BK331"/>
  <c r="J241"/>
  <c r="J124"/>
  <c r="J462"/>
  <c r="J394"/>
  <c r="J339"/>
  <c r="BK243"/>
  <c r="BK205"/>
  <c r="J134"/>
  <c r="BK103"/>
  <c r="BK336"/>
  <c r="J243"/>
  <c r="J199"/>
  <c i="3" r="BK2211"/>
  <c r="BK2018"/>
  <c r="J1879"/>
  <c r="J1712"/>
  <c r="J1385"/>
  <c r="BK1283"/>
  <c r="BK1130"/>
  <c r="J945"/>
  <c r="J778"/>
  <c r="J576"/>
  <c r="BK283"/>
  <c r="BK2379"/>
  <c r="J2071"/>
  <c r="J1981"/>
  <c r="J1889"/>
  <c r="BK1765"/>
  <c r="J1537"/>
  <c r="J1296"/>
  <c r="BK1137"/>
  <c r="J883"/>
  <c r="J595"/>
  <c r="J283"/>
  <c r="J2318"/>
  <c r="BK2095"/>
  <c r="BK1913"/>
  <c r="BK1734"/>
  <c r="J1519"/>
  <c r="J1169"/>
  <c r="J1042"/>
  <c r="J757"/>
  <c r="J299"/>
  <c r="BK2656"/>
  <c r="BK2628"/>
  <c r="J2447"/>
  <c r="J2166"/>
  <c r="J1945"/>
  <c r="J1763"/>
  <c r="BK1611"/>
  <c r="J1165"/>
  <c r="BK883"/>
  <c r="J747"/>
  <c r="BK573"/>
  <c i="4" r="J193"/>
  <c r="J94"/>
  <c i="5" r="BK341"/>
  <c r="J271"/>
  <c r="BK167"/>
  <c r="J291"/>
  <c r="BK232"/>
  <c r="BK102"/>
  <c r="J375"/>
  <c r="BK250"/>
  <c r="J90"/>
  <c r="BK325"/>
  <c r="J253"/>
  <c r="J183"/>
  <c i="6" r="J561"/>
  <c r="BK335"/>
  <c r="J439"/>
  <c r="BK305"/>
  <c r="J476"/>
  <c r="BK173"/>
  <c i="7" r="J261"/>
  <c r="BK391"/>
  <c r="J315"/>
  <c r="BK101"/>
  <c r="BK106"/>
  <c r="BK261"/>
  <c i="8" r="J166"/>
  <c r="J203"/>
  <c r="BK194"/>
  <c i="9" r="J356"/>
  <c r="BK262"/>
  <c r="BK94"/>
  <c r="BK290"/>
  <c r="BK202"/>
  <c r="BK132"/>
  <c r="J262"/>
  <c r="J132"/>
  <c r="J379"/>
  <c r="BK299"/>
  <c r="J186"/>
  <c r="BK127"/>
  <c i="10" r="BK546"/>
  <c r="BK499"/>
  <c r="BK444"/>
  <c r="J332"/>
  <c r="BK215"/>
  <c r="J142"/>
  <c r="J573"/>
  <c r="J523"/>
  <c r="BK430"/>
  <c r="BK359"/>
  <c r="J287"/>
  <c r="J496"/>
  <c r="BK472"/>
  <c r="J418"/>
  <c r="BK351"/>
  <c r="BK276"/>
  <c r="J220"/>
  <c r="J113"/>
  <c i="11" r="J245"/>
  <c r="BK104"/>
  <c r="J332"/>
  <c r="BK260"/>
  <c r="BK206"/>
  <c r="BK354"/>
  <c r="BK292"/>
  <c r="J188"/>
  <c r="BK139"/>
  <c r="BK322"/>
  <c r="BK243"/>
  <c r="J144"/>
  <c i="12" r="J293"/>
  <c r="J203"/>
  <c r="BK101"/>
  <c r="J213"/>
  <c r="BK122"/>
  <c r="J250"/>
  <c r="BK119"/>
  <c i="13" r="BK121"/>
  <c r="J99"/>
  <c r="J143"/>
  <c r="J97"/>
  <c i="14" r="BK342"/>
  <c r="J238"/>
  <c r="BK151"/>
  <c r="BK351"/>
  <c r="BK286"/>
  <c r="J217"/>
  <c r="J172"/>
  <c r="J116"/>
  <c r="BK376"/>
  <c r="J311"/>
  <c r="BK184"/>
  <c r="BK103"/>
  <c r="J370"/>
  <c r="BK253"/>
  <c r="BK187"/>
  <c r="J110"/>
  <c i="15" r="BK97"/>
  <c r="J214"/>
  <c r="BK150"/>
  <c r="BK258"/>
  <c r="J203"/>
  <c r="J135"/>
  <c i="16" r="J326"/>
  <c r="BK105"/>
  <c i="17" r="BK163"/>
  <c r="J106"/>
  <c r="J202"/>
  <c r="BK103"/>
  <c r="J172"/>
  <c r="J85"/>
  <c r="J184"/>
  <c i="18" r="BK344"/>
  <c r="J217"/>
  <c r="J309"/>
  <c r="BK220"/>
  <c i="2" r="J98"/>
  <c i="3" r="J2353"/>
  <c r="BK2166"/>
  <c r="J1964"/>
  <c r="BK1763"/>
  <c r="J1388"/>
  <c r="J1186"/>
  <c r="J954"/>
  <c r="BK488"/>
  <c r="BK151"/>
  <c r="BK2337"/>
  <c r="BK2066"/>
  <c r="BK1952"/>
  <c r="J1813"/>
  <c r="J1660"/>
  <c r="J1316"/>
  <c r="J1207"/>
  <c r="BK929"/>
  <c r="J723"/>
  <c r="BK362"/>
  <c r="BK2440"/>
  <c r="BK2101"/>
  <c r="BK1976"/>
  <c r="BK1879"/>
  <c r="J1678"/>
  <c r="BK1327"/>
  <c r="J1091"/>
  <c r="J894"/>
  <c r="BK621"/>
  <c r="BK179"/>
  <c r="BK2654"/>
  <c r="J2625"/>
  <c r="J2454"/>
  <c r="J2245"/>
  <c r="BK2022"/>
  <c r="J1918"/>
  <c r="BK1685"/>
  <c r="BK1537"/>
  <c r="J1058"/>
  <c r="BK821"/>
  <c r="BK627"/>
  <c r="J162"/>
  <c i="4" r="J159"/>
  <c r="J99"/>
  <c i="5" r="BK409"/>
  <c r="J265"/>
  <c r="J163"/>
  <c r="BK418"/>
  <c r="BK313"/>
  <c r="BK238"/>
  <c r="J114"/>
  <c r="BK378"/>
  <c r="J232"/>
  <c r="J117"/>
  <c r="BK345"/>
  <c r="J247"/>
  <c r="BK152"/>
  <c r="J87"/>
  <c i="6" r="BK439"/>
  <c r="J424"/>
  <c r="BK405"/>
  <c r="J385"/>
  <c r="BK343"/>
  <c r="BK293"/>
  <c r="J173"/>
  <c r="J103"/>
  <c r="BK538"/>
  <c r="J456"/>
  <c r="BK430"/>
  <c r="J380"/>
  <c r="J331"/>
  <c r="J396"/>
  <c r="BK231"/>
  <c r="J398"/>
  <c r="J164"/>
  <c i="7" r="BK240"/>
  <c r="J106"/>
  <c r="J298"/>
  <c r="BK333"/>
  <c r="BK201"/>
  <c r="J194"/>
  <c i="8" r="BK162"/>
  <c r="BK241"/>
  <c r="J98"/>
  <c i="9" r="J366"/>
  <c r="J278"/>
  <c r="BK125"/>
  <c r="J341"/>
  <c r="BK252"/>
  <c r="J183"/>
  <c r="J104"/>
  <c r="J252"/>
  <c r="BK183"/>
  <c r="BK123"/>
  <c r="J369"/>
  <c r="J275"/>
  <c r="BK177"/>
  <c r="BK99"/>
  <c i="10" r="BK523"/>
  <c r="BK506"/>
  <c r="BK460"/>
  <c r="J451"/>
  <c r="J384"/>
  <c r="BK330"/>
  <c r="J258"/>
  <c r="BK213"/>
  <c r="J206"/>
  <c r="J149"/>
  <c r="BK113"/>
  <c r="J565"/>
  <c r="BK541"/>
  <c r="J477"/>
  <c r="BK418"/>
  <c r="BK389"/>
  <c r="BK317"/>
  <c r="J263"/>
  <c r="J223"/>
  <c r="J164"/>
  <c r="J138"/>
  <c r="BK283"/>
  <c r="BK245"/>
  <c r="BK159"/>
  <c i="11" r="BK311"/>
  <c r="BK233"/>
  <c r="BK119"/>
  <c r="BK362"/>
  <c r="J265"/>
  <c r="BK188"/>
  <c r="BK338"/>
  <c r="BK245"/>
  <c r="J338"/>
  <c r="BK284"/>
  <c r="J174"/>
  <c r="BK122"/>
  <c i="12" r="BK258"/>
  <c r="J188"/>
  <c r="J280"/>
  <c r="J175"/>
  <c r="J156"/>
  <c r="BK293"/>
  <c r="BK180"/>
  <c r="BK299"/>
  <c r="BK148"/>
  <c i="13" r="BK163"/>
  <c i="2" r="BK107"/>
  <c i="3" r="J2345"/>
  <c r="J1984"/>
  <c r="BK1799"/>
  <c r="BK1562"/>
  <c r="BK1260"/>
  <c r="BK927"/>
  <c r="J573"/>
  <c r="J171"/>
  <c r="BK2345"/>
  <c r="BK2062"/>
  <c r="BK2000"/>
  <c r="J1921"/>
  <c r="J1795"/>
  <c r="BK1323"/>
  <c r="J1240"/>
  <c r="J1034"/>
  <c r="J768"/>
  <c r="J399"/>
  <c r="BK125"/>
  <c r="BK2198"/>
  <c r="J1967"/>
  <c r="J1775"/>
  <c r="BK1582"/>
  <c r="J1244"/>
  <c r="BK1058"/>
  <c r="BK836"/>
  <c r="J752"/>
  <c r="BK329"/>
  <c r="BK1955"/>
  <c r="J1749"/>
  <c r="J1554"/>
  <c r="J1079"/>
  <c r="BK818"/>
  <c r="J587"/>
  <c i="4" r="J170"/>
  <c r="BK151"/>
  <c r="J122"/>
  <c i="5" r="J378"/>
  <c r="BK268"/>
  <c r="J140"/>
  <c r="BK350"/>
  <c r="BK241"/>
  <c r="J120"/>
  <c r="BK381"/>
  <c r="J317"/>
  <c r="J186"/>
  <c r="J111"/>
  <c r="BK348"/>
  <c r="J198"/>
  <c r="BK127"/>
  <c i="6" r="BK553"/>
  <c r="BK365"/>
  <c r="BK476"/>
  <c r="BK524"/>
  <c r="BK331"/>
  <c i="7" r="BK305"/>
  <c r="BK194"/>
  <c r="J321"/>
  <c r="J280"/>
  <c r="BK368"/>
  <c r="J101"/>
  <c r="BK228"/>
  <c i="8" r="BK224"/>
  <c r="BK98"/>
  <c r="BK236"/>
  <c r="BK216"/>
  <c i="9" r="BK360"/>
  <c r="J293"/>
  <c r="BK205"/>
  <c r="J373"/>
  <c r="J296"/>
  <c r="BK221"/>
  <c r="J137"/>
  <c r="BK339"/>
  <c r="BK243"/>
  <c r="J168"/>
  <c r="BK373"/>
  <c r="BK284"/>
  <c r="J272"/>
  <c r="BK168"/>
  <c r="BK108"/>
  <c i="10" r="J532"/>
  <c r="J463"/>
  <c r="J402"/>
  <c r="BK315"/>
  <c r="BK228"/>
  <c r="BK131"/>
  <c r="J580"/>
  <c r="BK487"/>
  <c r="J435"/>
  <c r="J376"/>
  <c r="J315"/>
  <c r="BK265"/>
  <c r="BK210"/>
  <c r="BK142"/>
  <c r="J120"/>
  <c r="J559"/>
  <c r="BK534"/>
  <c r="J503"/>
  <c r="BK480"/>
  <c r="J453"/>
  <c r="J433"/>
  <c r="BK423"/>
  <c r="J408"/>
  <c r="BK395"/>
  <c r="BK367"/>
  <c r="J359"/>
  <c r="J349"/>
  <c r="J327"/>
  <c r="J309"/>
  <c r="BK292"/>
  <c r="BK239"/>
  <c r="J225"/>
  <c r="BK199"/>
  <c r="BK187"/>
  <c r="J175"/>
  <c r="J157"/>
  <c r="J133"/>
  <c r="J106"/>
  <c r="BK573"/>
  <c r="BK553"/>
  <c r="BK530"/>
  <c r="J510"/>
  <c r="BK494"/>
  <c r="J449"/>
  <c r="BK322"/>
  <c r="BK263"/>
  <c r="J208"/>
  <c r="BK152"/>
  <c i="11" r="J342"/>
  <c r="J250"/>
  <c r="J159"/>
  <c r="J101"/>
  <c r="BK330"/>
  <c r="J253"/>
  <c r="BK191"/>
  <c r="BK334"/>
  <c r="J255"/>
  <c r="BK179"/>
  <c r="J126"/>
  <c r="J330"/>
  <c r="J270"/>
  <c r="J172"/>
  <c r="BK129"/>
  <c i="12" r="J276"/>
  <c r="BK170"/>
  <c r="BK324"/>
  <c r="J248"/>
  <c r="J161"/>
  <c r="BK302"/>
  <c r="BK173"/>
  <c r="J305"/>
  <c r="J229"/>
  <c r="J154"/>
  <c i="13" r="J157"/>
  <c r="J89"/>
  <c r="BK119"/>
  <c r="BK97"/>
  <c r="J137"/>
  <c r="BK111"/>
  <c i="14" r="J378"/>
  <c r="J317"/>
  <c r="BK247"/>
  <c r="J133"/>
  <c r="BK344"/>
  <c r="BK280"/>
  <c r="BK226"/>
  <c r="BK166"/>
  <c r="BK110"/>
  <c r="J351"/>
  <c r="J256"/>
  <c r="J166"/>
  <c r="J403"/>
  <c r="J348"/>
  <c r="BK256"/>
  <c r="BK196"/>
  <c r="BK100"/>
  <c i="15" r="J249"/>
  <c r="BK233"/>
  <c r="BK223"/>
  <c r="BK212"/>
  <c r="BK197"/>
  <c r="BK178"/>
  <c r="BK135"/>
  <c r="BK256"/>
  <c r="J231"/>
  <c r="BK201"/>
  <c r="BK147"/>
  <c r="BK112"/>
  <c r="J209"/>
  <c r="J97"/>
  <c r="J227"/>
  <c r="J185"/>
  <c r="J122"/>
  <c i="16" r="BK284"/>
  <c r="J128"/>
  <c r="BK279"/>
  <c r="BK221"/>
  <c r="J179"/>
  <c r="J333"/>
  <c r="J233"/>
  <c r="BK152"/>
  <c r="BK317"/>
  <c r="BK250"/>
  <c r="BK179"/>
  <c i="17" r="BK217"/>
  <c r="BK148"/>
  <c r="J82"/>
  <c r="BK190"/>
  <c r="BK127"/>
  <c r="BK175"/>
  <c r="J205"/>
  <c r="J163"/>
  <c r="BK82"/>
  <c i="18" r="J456"/>
  <c r="BK394"/>
  <c r="J336"/>
  <c r="J270"/>
  <c r="BK170"/>
  <c r="J479"/>
  <c r="BK389"/>
  <c r="BK348"/>
  <c r="J290"/>
  <c r="BK222"/>
  <c r="BK164"/>
  <c r="J94"/>
  <c r="BK445"/>
  <c r="BK418"/>
  <c r="BK379"/>
  <c r="BK328"/>
  <c r="BK233"/>
  <c r="J153"/>
  <c i="3" r="J2422"/>
  <c r="J2101"/>
  <c r="J1887"/>
  <c r="BK1714"/>
  <c r="J1287"/>
  <c r="J1118"/>
  <c r="J803"/>
  <c r="J562"/>
  <c r="J223"/>
  <c r="BK2402"/>
  <c r="BK2074"/>
  <c r="J1943"/>
  <c r="BK1911"/>
  <c r="BK1775"/>
  <c r="BK1388"/>
  <c r="BK1256"/>
  <c r="BK994"/>
  <c r="BK757"/>
  <c r="BK387"/>
  <c r="J2433"/>
  <c r="BK2195"/>
  <c r="BK1981"/>
  <c r="J1815"/>
  <c r="J1587"/>
  <c r="BK1240"/>
  <c r="BK1034"/>
  <c r="J839"/>
  <c r="BK732"/>
  <c r="BK223"/>
  <c r="J2656"/>
  <c r="J2621"/>
  <c r="BK2406"/>
  <c r="J2274"/>
  <c r="BK1989"/>
  <c r="J1765"/>
  <c r="BK1678"/>
  <c r="BK1587"/>
  <c r="BK1091"/>
  <c r="BK803"/>
  <c r="BK450"/>
  <c i="4" r="J175"/>
  <c r="J165"/>
  <c r="BK170"/>
  <c i="5" r="J385"/>
  <c r="J275"/>
  <c r="J157"/>
  <c r="BK308"/>
  <c r="J226"/>
  <c r="J99"/>
  <c r="J350"/>
  <c r="BK183"/>
  <c r="BK87"/>
  <c r="BK271"/>
  <c r="BK180"/>
  <c i="6" r="BK561"/>
  <c r="J519"/>
  <c r="BK227"/>
  <c r="BK378"/>
  <c i="7" r="J368"/>
  <c r="J228"/>
  <c r="BK404"/>
  <c r="J209"/>
  <c r="BK329"/>
  <c r="BK338"/>
  <c i="8" r="J241"/>
  <c r="J106"/>
  <c r="BK208"/>
  <c r="BK157"/>
  <c i="9" r="BK379"/>
  <c r="J290"/>
  <c r="J156"/>
  <c r="J360"/>
  <c r="BK287"/>
  <c r="J211"/>
  <c r="BK111"/>
  <c r="BK249"/>
  <c r="BK153"/>
  <c r="J381"/>
  <c r="J281"/>
  <c r="J135"/>
  <c i="10" r="BK521"/>
  <c r="BK455"/>
  <c r="BK349"/>
  <c r="J276"/>
  <c r="BK194"/>
  <c r="J108"/>
  <c r="BK489"/>
  <c r="J425"/>
  <c r="J371"/>
  <c r="J299"/>
  <c r="BK260"/>
  <c r="J199"/>
  <c r="BK145"/>
  <c r="J513"/>
  <c r="BK477"/>
  <c r="BK369"/>
  <c r="J317"/>
  <c r="BK255"/>
  <c r="J203"/>
  <c r="J103"/>
  <c i="11" r="BK263"/>
  <c r="J167"/>
  <c r="J122"/>
  <c r="J346"/>
  <c r="BK270"/>
  <c r="BK201"/>
  <c r="BK324"/>
  <c r="BK250"/>
  <c r="BK167"/>
  <c r="BK131"/>
  <c r="J354"/>
  <c r="BK273"/>
  <c r="J169"/>
  <c i="12" r="J296"/>
  <c r="BK206"/>
  <c r="BK105"/>
  <c r="BK241"/>
  <c r="BK154"/>
  <c r="J258"/>
  <c r="J140"/>
  <c r="BK276"/>
  <c r="J241"/>
  <c r="BK213"/>
  <c r="J186"/>
  <c r="J143"/>
  <c i="13" r="J140"/>
  <c r="BK157"/>
  <c r="BK117"/>
  <c r="BK94"/>
  <c r="BK140"/>
  <c r="J125"/>
  <c i="14" r="J393"/>
  <c r="J338"/>
  <c r="J271"/>
  <c r="J175"/>
  <c r="J130"/>
  <c r="BK357"/>
  <c r="J301"/>
  <c r="J265"/>
  <c r="J226"/>
  <c r="BK178"/>
  <c r="BK124"/>
  <c r="J366"/>
  <c r="BK306"/>
  <c r="BK265"/>
  <c r="J181"/>
  <c r="J107"/>
  <c r="J373"/>
  <c r="BK329"/>
  <c r="BK211"/>
  <c r="BK136"/>
  <c r="J113"/>
  <c i="15" r="J144"/>
  <c r="J109"/>
  <c r="J247"/>
  <c r="J221"/>
  <c r="J191"/>
  <c r="BK124"/>
  <c r="J239"/>
  <c r="BK94"/>
  <c r="J225"/>
  <c r="J156"/>
  <c i="16" r="BK329"/>
  <c r="BK192"/>
  <c r="BK297"/>
  <c r="BK245"/>
  <c r="J209"/>
  <c r="J159"/>
  <c r="J329"/>
  <c r="J201"/>
  <c r="J121"/>
  <c r="BK307"/>
  <c r="J229"/>
  <c r="J162"/>
  <c i="17" r="BK208"/>
  <c r="J121"/>
  <c r="BK211"/>
  <c r="BK178"/>
  <c r="J112"/>
  <c r="J211"/>
  <c r="J109"/>
  <c r="BK187"/>
  <c r="BK115"/>
  <c i="18" r="BK450"/>
  <c r="J389"/>
  <c r="BK309"/>
  <c r="BK226"/>
  <c r="BK493"/>
  <c r="BK421"/>
  <c r="BK359"/>
  <c r="J295"/>
  <c r="BK231"/>
  <c r="J182"/>
  <c r="BK124"/>
  <c r="J98"/>
  <c r="J304"/>
  <c r="J231"/>
  <c r="J116"/>
  <c i="2" r="J109"/>
  <c i="3" r="J2084"/>
  <c r="J1970"/>
  <c r="BK1777"/>
  <c r="J1525"/>
  <c r="BK1300"/>
  <c r="BK1192"/>
  <c r="BK915"/>
  <c r="J743"/>
  <c r="J525"/>
  <c r="J218"/>
  <c r="BK142"/>
  <c r="J2248"/>
  <c r="BK2033"/>
  <c r="J1932"/>
  <c r="J1790"/>
  <c r="J1562"/>
  <c r="J1260"/>
  <c r="J1180"/>
  <c r="J927"/>
  <c r="BK743"/>
  <c r="J375"/>
  <c r="J2429"/>
  <c r="J2257"/>
  <c r="J2018"/>
  <c r="BK1900"/>
  <c r="J1689"/>
  <c r="J1376"/>
  <c r="BK1118"/>
  <c r="BK898"/>
  <c r="BK737"/>
  <c r="BK614"/>
  <c r="BK2679"/>
  <c r="BK2644"/>
  <c r="BK2621"/>
  <c r="J2379"/>
  <c r="BK2054"/>
  <c r="J1976"/>
  <c r="BK1745"/>
  <c r="BK1635"/>
  <c r="BK1525"/>
  <c r="J1061"/>
  <c r="J800"/>
  <c r="BK595"/>
  <c r="J151"/>
  <c i="4" r="J134"/>
  <c r="BK159"/>
  <c i="5" r="J325"/>
  <c r="BK210"/>
  <c r="BK143"/>
  <c r="BK401"/>
  <c r="J321"/>
  <c r="J189"/>
  <c r="J422"/>
  <c r="J355"/>
  <c r="BK195"/>
  <c r="J134"/>
  <c r="J370"/>
  <c r="J279"/>
  <c r="BK204"/>
  <c r="BK114"/>
  <c i="6" r="J497"/>
  <c r="BK183"/>
  <c r="BK237"/>
  <c r="BK327"/>
  <c i="7" r="J300"/>
  <c r="BK125"/>
  <c r="BK294"/>
  <c r="BK399"/>
  <c r="BK258"/>
  <c r="BK280"/>
  <c i="8" r="BK191"/>
  <c r="BK106"/>
  <c r="J236"/>
  <c i="9" r="J337"/>
  <c r="BK195"/>
  <c r="BK369"/>
  <c r="J255"/>
  <c r="BK140"/>
  <c r="BK356"/>
  <c r="BK208"/>
  <c r="BK96"/>
  <c r="BK337"/>
  <c r="BK240"/>
  <c r="BK174"/>
  <c i="10" r="BK458"/>
  <c r="BK356"/>
  <c r="BK243"/>
  <c r="BK120"/>
  <c r="BK539"/>
  <c r="J439"/>
  <c r="J373"/>
  <c r="J294"/>
  <c r="BK253"/>
  <c r="BK451"/>
  <c r="BK371"/>
  <c r="J313"/>
  <c r="BK247"/>
  <c r="J182"/>
  <c r="BK101"/>
  <c i="11" r="BK255"/>
  <c r="J162"/>
  <c r="J124"/>
  <c r="J360"/>
  <c r="J276"/>
  <c r="BK213"/>
  <c r="J362"/>
  <c r="J305"/>
  <c r="J201"/>
  <c r="J151"/>
  <c r="BK340"/>
  <c r="BK265"/>
  <c r="J164"/>
  <c r="BK94"/>
  <c i="12" r="J254"/>
  <c r="BK126"/>
  <c r="J236"/>
  <c r="J158"/>
  <c r="BK270"/>
  <c r="J170"/>
  <c r="J101"/>
  <c i="13" r="BK115"/>
  <c r="J163"/>
  <c r="J94"/>
  <c i="14" r="BK396"/>
  <c r="J323"/>
  <c r="J277"/>
  <c r="J169"/>
  <c r="J384"/>
  <c r="BK304"/>
  <c r="BK229"/>
  <c r="J151"/>
  <c r="J97"/>
  <c r="BK359"/>
  <c r="J283"/>
  <c r="BK235"/>
  <c r="BK127"/>
  <c r="BK384"/>
  <c r="BK332"/>
  <c r="BK214"/>
  <c r="BK148"/>
  <c i="15" r="BK163"/>
  <c r="J91"/>
  <c r="BK193"/>
  <c r="BK264"/>
  <c r="BK219"/>
  <c r="J160"/>
  <c i="16" r="BK345"/>
  <c r="BK229"/>
  <c i="17" r="J199"/>
  <c r="BK124"/>
  <c r="BK223"/>
  <c r="J142"/>
  <c r="BK193"/>
  <c r="BK112"/>
  <c r="J193"/>
  <c i="18" r="J369"/>
  <c r="J248"/>
  <c r="BK199"/>
  <c r="BK228"/>
  <c i="6" l="1" r="R518"/>
  <c i="12" r="R310"/>
  <c i="6" r="T518"/>
  <c i="12" r="P310"/>
  <c i="6" r="P518"/>
  <c i="12" r="T310"/>
  <c i="2" r="T85"/>
  <c r="R102"/>
  <c i="3" r="BK109"/>
  <c r="J109"/>
  <c r="J61"/>
  <c r="T170"/>
  <c r="T319"/>
  <c r="BK361"/>
  <c r="J361"/>
  <c r="J65"/>
  <c r="P603"/>
  <c r="BK623"/>
  <c r="J623"/>
  <c r="J67"/>
  <c r="P736"/>
  <c r="P756"/>
  <c r="R784"/>
  <c r="P932"/>
  <c r="P1129"/>
  <c r="R1136"/>
  <c r="T1326"/>
  <c r="T1561"/>
  <c r="BK1592"/>
  <c r="J1592"/>
  <c r="J78"/>
  <c r="P1905"/>
  <c r="BK2100"/>
  <c r="J2100"/>
  <c r="J80"/>
  <c r="BK2321"/>
  <c r="J2321"/>
  <c r="J81"/>
  <c r="BK2378"/>
  <c r="J2378"/>
  <c r="J82"/>
  <c r="BK2432"/>
  <c r="J2432"/>
  <c r="J83"/>
  <c r="P2460"/>
  <c r="BK2620"/>
  <c r="J2620"/>
  <c r="J85"/>
  <c i="4" r="T88"/>
  <c r="T150"/>
  <c r="R164"/>
  <c r="R177"/>
  <c r="T189"/>
  <c i="5" r="P86"/>
  <c r="P170"/>
  <c r="R286"/>
  <c r="T404"/>
  <c i="6" r="T92"/>
  <c r="T281"/>
  <c r="BK292"/>
  <c r="J292"/>
  <c r="J65"/>
  <c r="BK529"/>
  <c r="J529"/>
  <c r="J67"/>
  <c r="BK537"/>
  <c r="J537"/>
  <c r="J69"/>
  <c i="7" r="P90"/>
  <c r="P193"/>
  <c r="T193"/>
  <c r="R208"/>
  <c r="T239"/>
  <c r="T395"/>
  <c i="8" r="P90"/>
  <c r="R156"/>
  <c r="R177"/>
  <c r="R232"/>
  <c r="T240"/>
  <c r="T239"/>
  <c i="9" r="P91"/>
  <c r="R117"/>
  <c r="R143"/>
  <c r="R261"/>
  <c r="T333"/>
  <c r="P347"/>
  <c r="R378"/>
  <c r="R377"/>
  <c i="10" r="BK97"/>
  <c r="J97"/>
  <c r="J61"/>
  <c r="P115"/>
  <c r="BK163"/>
  <c r="J163"/>
  <c r="J63"/>
  <c r="T168"/>
  <c r="T235"/>
  <c r="T272"/>
  <c r="T298"/>
  <c r="T366"/>
  <c r="P375"/>
  <c r="T422"/>
  <c r="P471"/>
  <c r="R512"/>
  <c r="P558"/>
  <c i="11" r="R86"/>
  <c r="R85"/>
  <c r="T351"/>
  <c i="12" r="R100"/>
  <c r="R99"/>
  <c r="R191"/>
  <c r="R232"/>
  <c r="BK257"/>
  <c r="J257"/>
  <c r="J67"/>
  <c i="13" r="R88"/>
  <c r="R87"/>
  <c r="P128"/>
  <c r="P127"/>
  <c r="BK146"/>
  <c r="J146"/>
  <c r="J64"/>
  <c i="14" r="T93"/>
  <c r="R99"/>
  <c r="R106"/>
  <c r="BK153"/>
  <c r="J153"/>
  <c r="J65"/>
  <c r="T207"/>
  <c r="BK264"/>
  <c r="J264"/>
  <c r="J67"/>
  <c r="P325"/>
  <c r="P350"/>
  <c r="T363"/>
  <c i="15" r="T90"/>
  <c r="T115"/>
  <c r="T159"/>
  <c r="P181"/>
  <c r="BK208"/>
  <c r="J208"/>
  <c r="J65"/>
  <c r="BK218"/>
  <c r="J218"/>
  <c r="J66"/>
  <c r="P218"/>
  <c r="BK242"/>
  <c r="J242"/>
  <c r="J67"/>
  <c r="T242"/>
  <c r="T255"/>
  <c i="16" r="BK94"/>
  <c r="J94"/>
  <c r="J61"/>
  <c r="P110"/>
  <c r="P141"/>
  <c r="R151"/>
  <c r="R216"/>
  <c r="P291"/>
  <c r="T316"/>
  <c i="17" r="T81"/>
  <c r="T80"/>
  <c i="18" r="BK89"/>
  <c r="BK204"/>
  <c r="J204"/>
  <c r="J62"/>
  <c r="R259"/>
  <c r="BK353"/>
  <c r="J353"/>
  <c r="J65"/>
  <c r="P471"/>
  <c i="2" r="BK85"/>
  <c r="J85"/>
  <c r="J61"/>
  <c r="BK102"/>
  <c r="J102"/>
  <c r="J63"/>
  <c i="3" r="P109"/>
  <c r="P170"/>
  <c r="R319"/>
  <c r="P361"/>
  <c r="BK603"/>
  <c r="J603"/>
  <c r="J66"/>
  <c r="R623"/>
  <c r="R736"/>
  <c r="T756"/>
  <c r="T784"/>
  <c r="BK932"/>
  <c r="J932"/>
  <c r="J73"/>
  <c r="BK1129"/>
  <c r="J1129"/>
  <c r="J74"/>
  <c r="T1136"/>
  <c r="R1326"/>
  <c r="R1561"/>
  <c r="P1592"/>
  <c r="R1905"/>
  <c r="R2100"/>
  <c r="R2321"/>
  <c r="R2378"/>
  <c r="P2432"/>
  <c r="T2460"/>
  <c r="P2620"/>
  <c i="4" r="R88"/>
  <c r="R150"/>
  <c r="T164"/>
  <c r="T177"/>
  <c r="R189"/>
  <c i="5" r="BK86"/>
  <c r="J86"/>
  <c r="J61"/>
  <c r="BK170"/>
  <c r="J170"/>
  <c r="J62"/>
  <c r="T286"/>
  <c r="BK404"/>
  <c r="J404"/>
  <c r="J64"/>
  <c i="6" r="P92"/>
  <c r="BK281"/>
  <c r="J281"/>
  <c r="J64"/>
  <c r="T292"/>
  <c r="R529"/>
  <c r="R537"/>
  <c r="R536"/>
  <c i="7" r="R90"/>
  <c r="R193"/>
  <c r="P208"/>
  <c r="R239"/>
  <c r="P395"/>
  <c i="8" r="BK90"/>
  <c r="J90"/>
  <c r="J61"/>
  <c r="BK156"/>
  <c r="J156"/>
  <c r="J62"/>
  <c r="BK177"/>
  <c r="J177"/>
  <c r="J64"/>
  <c r="P232"/>
  <c r="R240"/>
  <c r="R239"/>
  <c i="9" r="T91"/>
  <c r="T117"/>
  <c r="BK143"/>
  <c r="J143"/>
  <c r="J63"/>
  <c r="T261"/>
  <c r="R333"/>
  <c r="R347"/>
  <c r="T378"/>
  <c r="T377"/>
  <c i="10" r="P97"/>
  <c r="T115"/>
  <c r="T163"/>
  <c r="R168"/>
  <c r="R235"/>
  <c r="BK272"/>
  <c r="J272"/>
  <c r="J66"/>
  <c r="R298"/>
  <c r="P366"/>
  <c r="T375"/>
  <c r="R422"/>
  <c r="R471"/>
  <c r="BK512"/>
  <c r="J512"/>
  <c r="J72"/>
  <c r="BK558"/>
  <c r="J558"/>
  <c r="J73"/>
  <c i="11" r="BK86"/>
  <c r="J86"/>
  <c r="J61"/>
  <c r="BK351"/>
  <c r="J351"/>
  <c r="J62"/>
  <c i="12" r="T191"/>
  <c r="BK232"/>
  <c r="J232"/>
  <c r="J66"/>
  <c r="R257"/>
  <c i="13" r="P88"/>
  <c r="P87"/>
  <c r="BK128"/>
  <c r="J128"/>
  <c r="J63"/>
  <c r="P146"/>
  <c i="14" r="P93"/>
  <c r="T99"/>
  <c r="P106"/>
  <c r="T153"/>
  <c r="BK207"/>
  <c r="J207"/>
  <c r="J66"/>
  <c r="P264"/>
  <c r="BK325"/>
  <c r="J325"/>
  <c r="J68"/>
  <c r="BK350"/>
  <c r="J350"/>
  <c r="J69"/>
  <c r="R363"/>
  <c i="15" r="R90"/>
  <c r="R115"/>
  <c r="P208"/>
  <c i="16" r="R94"/>
  <c r="BK110"/>
  <c r="J110"/>
  <c r="J62"/>
  <c r="BK141"/>
  <c r="J141"/>
  <c r="J64"/>
  <c r="T151"/>
  <c r="T216"/>
  <c r="T291"/>
  <c r="BK316"/>
  <c r="J316"/>
  <c r="J70"/>
  <c i="17" r="R81"/>
  <c r="R80"/>
  <c i="18" r="P89"/>
  <c r="R204"/>
  <c r="BK259"/>
  <c r="J259"/>
  <c r="J63"/>
  <c r="P353"/>
  <c r="BK471"/>
  <c r="J471"/>
  <c r="J66"/>
  <c i="2" r="P85"/>
  <c r="T102"/>
  <c i="3" r="T109"/>
  <c r="BK170"/>
  <c r="J170"/>
  <c r="J62"/>
  <c r="BK319"/>
  <c r="J319"/>
  <c r="J63"/>
  <c r="T361"/>
  <c r="T603"/>
  <c r="P623"/>
  <c r="BK736"/>
  <c r="J736"/>
  <c r="J68"/>
  <c r="R756"/>
  <c r="BK784"/>
  <c r="J784"/>
  <c r="J72"/>
  <c r="T932"/>
  <c r="T1129"/>
  <c r="P1136"/>
  <c r="P1326"/>
  <c r="BK1561"/>
  <c r="J1561"/>
  <c r="J77"/>
  <c r="R1592"/>
  <c r="T1905"/>
  <c r="T2100"/>
  <c r="T2321"/>
  <c r="T2378"/>
  <c r="T2432"/>
  <c r="BK2460"/>
  <c r="J2460"/>
  <c r="J84"/>
  <c r="T2620"/>
  <c i="4" r="P88"/>
  <c r="P150"/>
  <c r="BK164"/>
  <c r="J164"/>
  <c r="J64"/>
  <c r="BK177"/>
  <c r="J177"/>
  <c r="J65"/>
  <c r="P189"/>
  <c i="5" r="T86"/>
  <c r="R170"/>
  <c r="P286"/>
  <c r="R404"/>
  <c i="6" r="BK92"/>
  <c r="J92"/>
  <c r="J61"/>
  <c r="P281"/>
  <c r="P292"/>
  <c r="T529"/>
  <c r="T537"/>
  <c r="T536"/>
  <c i="7" r="BK90"/>
  <c r="J90"/>
  <c r="J61"/>
  <c r="BK193"/>
  <c r="J193"/>
  <c r="J62"/>
  <c r="BK208"/>
  <c r="J208"/>
  <c r="J63"/>
  <c r="BK239"/>
  <c r="J239"/>
  <c r="J64"/>
  <c r="R395"/>
  <c i="8" r="R90"/>
  <c r="R89"/>
  <c r="R88"/>
  <c r="P156"/>
  <c r="T177"/>
  <c r="T232"/>
  <c r="P240"/>
  <c r="P239"/>
  <c i="9" r="R91"/>
  <c r="R90"/>
  <c r="R89"/>
  <c r="P117"/>
  <c r="T143"/>
  <c r="P261"/>
  <c r="BK333"/>
  <c r="J333"/>
  <c r="J65"/>
  <c r="BK347"/>
  <c r="J347"/>
  <c r="J66"/>
  <c r="P378"/>
  <c r="P377"/>
  <c i="10" r="R97"/>
  <c r="BK115"/>
  <c r="J115"/>
  <c r="J62"/>
  <c r="R163"/>
  <c r="BK168"/>
  <c r="J168"/>
  <c r="J64"/>
  <c r="BK235"/>
  <c r="J235"/>
  <c r="J65"/>
  <c r="R272"/>
  <c r="P298"/>
  <c r="R366"/>
  <c r="BK375"/>
  <c r="J375"/>
  <c r="J69"/>
  <c r="P422"/>
  <c r="T471"/>
  <c r="T512"/>
  <c r="R558"/>
  <c i="11" r="T86"/>
  <c r="T85"/>
  <c r="T84"/>
  <c r="R351"/>
  <c i="12" r="BK100"/>
  <c r="J100"/>
  <c r="J63"/>
  <c r="P100"/>
  <c r="BK191"/>
  <c r="J191"/>
  <c r="J64"/>
  <c r="T232"/>
  <c r="T257"/>
  <c i="13" r="T88"/>
  <c r="T87"/>
  <c r="R128"/>
  <c r="R127"/>
  <c r="R146"/>
  <c i="14" r="BK93"/>
  <c r="BK99"/>
  <c r="J99"/>
  <c r="J62"/>
  <c r="BK106"/>
  <c r="J106"/>
  <c r="J64"/>
  <c r="R153"/>
  <c r="P207"/>
  <c r="T264"/>
  <c r="R325"/>
  <c r="T350"/>
  <c r="P363"/>
  <c r="P372"/>
  <c r="R372"/>
  <c i="15" r="BK90"/>
  <c r="J90"/>
  <c r="J61"/>
  <c r="BK115"/>
  <c r="J115"/>
  <c r="J62"/>
  <c r="BK159"/>
  <c r="J159"/>
  <c r="J63"/>
  <c r="BK181"/>
  <c r="J181"/>
  <c r="J64"/>
  <c r="R181"/>
  <c r="R218"/>
  <c r="P242"/>
  <c r="P255"/>
  <c i="16" r="T94"/>
  <c r="R110"/>
  <c r="T141"/>
  <c r="BK151"/>
  <c r="J151"/>
  <c r="J66"/>
  <c r="P216"/>
  <c r="BK291"/>
  <c r="J291"/>
  <c r="J69"/>
  <c r="R316"/>
  <c i="17" r="BK81"/>
  <c r="J81"/>
  <c r="J60"/>
  <c i="18" r="T89"/>
  <c r="T204"/>
  <c r="P259"/>
  <c r="T353"/>
  <c r="R471"/>
  <c i="2" r="R85"/>
  <c r="R84"/>
  <c r="R83"/>
  <c r="P102"/>
  <c i="3" r="R109"/>
  <c r="R170"/>
  <c r="P319"/>
  <c r="R361"/>
  <c r="R603"/>
  <c r="T623"/>
  <c r="T736"/>
  <c r="BK756"/>
  <c r="J756"/>
  <c r="J71"/>
  <c r="P784"/>
  <c r="R932"/>
  <c r="R1129"/>
  <c r="BK1136"/>
  <c r="J1136"/>
  <c r="J75"/>
  <c r="BK1326"/>
  <c r="J1326"/>
  <c r="J76"/>
  <c r="P1561"/>
  <c r="T1592"/>
  <c r="BK1905"/>
  <c r="J1905"/>
  <c r="J79"/>
  <c r="P2100"/>
  <c r="P2321"/>
  <c r="P2378"/>
  <c r="R2432"/>
  <c r="R2460"/>
  <c r="R2620"/>
  <c i="4" r="BK88"/>
  <c r="J88"/>
  <c r="J61"/>
  <c r="BK150"/>
  <c r="J150"/>
  <c r="J63"/>
  <c r="P164"/>
  <c r="P177"/>
  <c r="BK189"/>
  <c r="J189"/>
  <c r="J66"/>
  <c i="5" r="R86"/>
  <c r="R85"/>
  <c r="R84"/>
  <c r="T170"/>
  <c r="BK286"/>
  <c r="J286"/>
  <c r="J63"/>
  <c r="P404"/>
  <c i="6" r="R92"/>
  <c r="R281"/>
  <c r="R292"/>
  <c r="P529"/>
  <c r="P537"/>
  <c r="P536"/>
  <c i="7" r="T90"/>
  <c r="T89"/>
  <c r="T88"/>
  <c r="T208"/>
  <c r="P239"/>
  <c r="BK395"/>
  <c r="J395"/>
  <c r="J65"/>
  <c i="8" r="T90"/>
  <c r="T89"/>
  <c r="T88"/>
  <c r="T156"/>
  <c r="P177"/>
  <c r="BK232"/>
  <c r="J232"/>
  <c r="J65"/>
  <c r="BK240"/>
  <c r="J240"/>
  <c r="J67"/>
  <c i="9" r="BK91"/>
  <c r="J91"/>
  <c r="J61"/>
  <c r="BK117"/>
  <c r="J117"/>
  <c r="J62"/>
  <c r="P143"/>
  <c r="BK261"/>
  <c r="J261"/>
  <c r="J64"/>
  <c r="P333"/>
  <c r="T347"/>
  <c r="BK378"/>
  <c r="BK377"/>
  <c r="J377"/>
  <c r="J67"/>
  <c i="10" r="T97"/>
  <c r="T96"/>
  <c r="R115"/>
  <c r="P163"/>
  <c r="P168"/>
  <c r="P235"/>
  <c r="P272"/>
  <c r="BK298"/>
  <c r="J298"/>
  <c r="J67"/>
  <c r="BK366"/>
  <c r="J366"/>
  <c r="J68"/>
  <c r="R375"/>
  <c r="BK422"/>
  <c r="J422"/>
  <c r="J70"/>
  <c r="BK471"/>
  <c r="J471"/>
  <c r="J71"/>
  <c r="P512"/>
  <c r="T558"/>
  <c i="11" r="P86"/>
  <c r="P85"/>
  <c r="P84"/>
  <c i="1" r="AU64"/>
  <c i="11" r="P351"/>
  <c i="12" r="T100"/>
  <c r="T99"/>
  <c r="P191"/>
  <c r="P232"/>
  <c r="P257"/>
  <c i="13" r="BK88"/>
  <c r="BK87"/>
  <c r="J87"/>
  <c r="J60"/>
  <c r="T128"/>
  <c r="T127"/>
  <c r="T146"/>
  <c i="14" r="R93"/>
  <c r="P99"/>
  <c r="T106"/>
  <c r="P153"/>
  <c r="R207"/>
  <c r="R264"/>
  <c r="T325"/>
  <c r="R350"/>
  <c r="BK363"/>
  <c r="J363"/>
  <c r="J70"/>
  <c r="BK372"/>
  <c r="J372"/>
  <c r="J71"/>
  <c r="T372"/>
  <c i="15" r="P90"/>
  <c r="P115"/>
  <c r="P159"/>
  <c r="R159"/>
  <c r="T181"/>
  <c r="R208"/>
  <c r="T208"/>
  <c r="T218"/>
  <c r="R242"/>
  <c r="BK255"/>
  <c r="J255"/>
  <c r="J68"/>
  <c r="R255"/>
  <c i="16" r="P94"/>
  <c r="P93"/>
  <c r="T110"/>
  <c r="R141"/>
  <c r="P151"/>
  <c r="P150"/>
  <c r="P92"/>
  <c i="1" r="AU69"/>
  <c i="16" r="BK216"/>
  <c r="J216"/>
  <c r="J68"/>
  <c r="R291"/>
  <c r="P316"/>
  <c i="17" r="P81"/>
  <c r="P80"/>
  <c i="1" r="AU70"/>
  <c i="18" r="R89"/>
  <c r="P204"/>
  <c r="T259"/>
  <c r="R353"/>
  <c r="T471"/>
  <c i="3" r="BK751"/>
  <c r="J751"/>
  <c r="J69"/>
  <c r="BK2673"/>
  <c r="J2673"/>
  <c r="J86"/>
  <c i="6" r="BK518"/>
  <c r="J518"/>
  <c r="J66"/>
  <c i="7" r="BK403"/>
  <c r="J403"/>
  <c r="J67"/>
  <c r="BK409"/>
  <c r="J409"/>
  <c r="J68"/>
  <c i="8" r="BK251"/>
  <c r="J251"/>
  <c r="J68"/>
  <c i="10" r="BK579"/>
  <c r="J579"/>
  <c r="J75"/>
  <c i="13" r="BK162"/>
  <c r="J162"/>
  <c r="J66"/>
  <c i="2" r="BK97"/>
  <c r="J97"/>
  <c r="J62"/>
  <c i="3" r="BK2678"/>
  <c r="J2678"/>
  <c r="J87"/>
  <c i="6" r="BK236"/>
  <c r="J236"/>
  <c r="J63"/>
  <c i="9" r="BK389"/>
  <c r="J389"/>
  <c r="J69"/>
  <c i="11" r="BK366"/>
  <c r="BK365"/>
  <c i="12" r="BK310"/>
  <c r="J310"/>
  <c r="J68"/>
  <c r="BK323"/>
  <c r="J323"/>
  <c r="J70"/>
  <c i="16" r="BK131"/>
  <c r="J131"/>
  <c r="J63"/>
  <c r="BK332"/>
  <c r="J332"/>
  <c r="J71"/>
  <c i="18" r="BK347"/>
  <c r="J347"/>
  <c r="J64"/>
  <c i="8" r="BK165"/>
  <c r="J165"/>
  <c r="J63"/>
  <c i="12" r="BK327"/>
  <c r="J327"/>
  <c r="J71"/>
  <c i="16" r="BK212"/>
  <c r="J212"/>
  <c r="J67"/>
  <c i="18" r="BK498"/>
  <c r="J498"/>
  <c r="J67"/>
  <c i="4" r="BK143"/>
  <c r="J143"/>
  <c r="J62"/>
  <c i="6" r="BK230"/>
  <c r="J230"/>
  <c r="J62"/>
  <c r="BK564"/>
  <c r="J564"/>
  <c r="J70"/>
  <c i="12" r="BK93"/>
  <c r="J93"/>
  <c r="J61"/>
  <c i="16" r="BK344"/>
  <c r="J344"/>
  <c r="J72"/>
  <c i="18" r="BE134"/>
  <c r="BE205"/>
  <c r="BE215"/>
  <c r="BE222"/>
  <c r="BE226"/>
  <c r="BE233"/>
  <c r="BE243"/>
  <c r="BE290"/>
  <c r="BE304"/>
  <c r="BE313"/>
  <c r="BE328"/>
  <c r="BE331"/>
  <c r="BE344"/>
  <c r="BE361"/>
  <c r="BE375"/>
  <c r="BE377"/>
  <c r="BE384"/>
  <c r="BE405"/>
  <c r="BE436"/>
  <c r="BE439"/>
  <c r="BE462"/>
  <c r="BE472"/>
  <c r="BE475"/>
  <c r="BE484"/>
  <c i="17" r="BK80"/>
  <c r="J80"/>
  <c r="J59"/>
  <c i="18" r="F84"/>
  <c r="BE90"/>
  <c r="BE94"/>
  <c r="BE98"/>
  <c r="BE103"/>
  <c r="BE129"/>
  <c r="BE153"/>
  <c r="BE170"/>
  <c r="BE182"/>
  <c r="BE217"/>
  <c r="BE220"/>
  <c r="BE228"/>
  <c r="BE248"/>
  <c r="BE251"/>
  <c r="BE265"/>
  <c r="BE285"/>
  <c r="BE300"/>
  <c r="BE309"/>
  <c r="BE336"/>
  <c r="BE348"/>
  <c r="BE354"/>
  <c r="BE359"/>
  <c r="BE367"/>
  <c r="BE369"/>
  <c r="BE394"/>
  <c r="BE415"/>
  <c r="BE418"/>
  <c r="BE445"/>
  <c r="BE499"/>
  <c r="E48"/>
  <c r="J52"/>
  <c r="BE111"/>
  <c r="BE116"/>
  <c r="BE124"/>
  <c r="BE164"/>
  <c r="BE177"/>
  <c r="BE199"/>
  <c r="BE213"/>
  <c r="BE231"/>
  <c r="BE241"/>
  <c r="BE256"/>
  <c r="BE260"/>
  <c r="BE270"/>
  <c r="BE295"/>
  <c r="BE339"/>
  <c r="BE379"/>
  <c r="BE389"/>
  <c r="BE402"/>
  <c r="BE421"/>
  <c r="BE450"/>
  <c r="BE456"/>
  <c r="BE479"/>
  <c r="BE493"/>
  <c i="17" r="F55"/>
  <c r="J74"/>
  <c r="BE85"/>
  <c r="BE91"/>
  <c r="BE103"/>
  <c r="BE112"/>
  <c r="BE124"/>
  <c r="BE145"/>
  <c r="BE148"/>
  <c r="BE151"/>
  <c r="BE166"/>
  <c r="BE169"/>
  <c r="BE178"/>
  <c r="BE181"/>
  <c r="BE205"/>
  <c r="BE211"/>
  <c i="16" r="BK150"/>
  <c i="17" r="J77"/>
  <c r="BE82"/>
  <c r="BE94"/>
  <c r="BE97"/>
  <c r="BE115"/>
  <c r="BE127"/>
  <c r="BE130"/>
  <c r="BE139"/>
  <c r="BE172"/>
  <c r="BE184"/>
  <c r="BE199"/>
  <c r="BE208"/>
  <c r="E48"/>
  <c r="BE88"/>
  <c r="BE109"/>
  <c r="BE118"/>
  <c r="BE121"/>
  <c r="BE133"/>
  <c r="BE154"/>
  <c r="BE157"/>
  <c r="BE160"/>
  <c r="BE163"/>
  <c r="BE187"/>
  <c r="BE193"/>
  <c r="BE196"/>
  <c r="BE217"/>
  <c r="BE223"/>
  <c r="BE100"/>
  <c r="BE106"/>
  <c r="BE136"/>
  <c r="BE142"/>
  <c r="BE175"/>
  <c r="BE190"/>
  <c r="BE202"/>
  <c r="BE214"/>
  <c r="BE220"/>
  <c i="15" r="BK89"/>
  <c r="BK88"/>
  <c r="J88"/>
  <c i="16" r="F55"/>
  <c r="BE95"/>
  <c r="BE132"/>
  <c r="BE147"/>
  <c r="BE152"/>
  <c r="BE201"/>
  <c r="BE206"/>
  <c r="BE213"/>
  <c r="BE229"/>
  <c r="BE233"/>
  <c r="BE254"/>
  <c r="BE288"/>
  <c r="BE326"/>
  <c r="E48"/>
  <c r="BE105"/>
  <c r="BE128"/>
  <c r="BE167"/>
  <c r="BE182"/>
  <c r="BE192"/>
  <c r="BE217"/>
  <c r="BE245"/>
  <c r="BE250"/>
  <c r="BE259"/>
  <c r="BE269"/>
  <c r="BE284"/>
  <c r="BE297"/>
  <c r="BE313"/>
  <c r="BE322"/>
  <c r="J52"/>
  <c r="BE100"/>
  <c r="BE116"/>
  <c r="BE162"/>
  <c r="BE189"/>
  <c r="BE197"/>
  <c r="BE209"/>
  <c r="BE238"/>
  <c r="BE279"/>
  <c r="BE304"/>
  <c r="BE307"/>
  <c r="BE329"/>
  <c r="BE111"/>
  <c r="BE121"/>
  <c r="BE142"/>
  <c r="BE159"/>
  <c r="BE172"/>
  <c r="BE179"/>
  <c r="BE221"/>
  <c r="BE242"/>
  <c r="BE264"/>
  <c r="BE292"/>
  <c r="BE310"/>
  <c r="BE317"/>
  <c r="BE333"/>
  <c r="BE345"/>
  <c i="14" r="J93"/>
  <c r="J61"/>
  <c i="15" r="J55"/>
  <c r="BE91"/>
  <c r="BE94"/>
  <c r="BE109"/>
  <c r="BE112"/>
  <c r="BE129"/>
  <c r="BE138"/>
  <c r="BE141"/>
  <c r="BE147"/>
  <c r="BE193"/>
  <c r="BE195"/>
  <c r="BE197"/>
  <c r="BE199"/>
  <c r="BE209"/>
  <c r="BE212"/>
  <c r="BE237"/>
  <c r="BE243"/>
  <c r="BE247"/>
  <c r="BE249"/>
  <c r="BE258"/>
  <c r="BE260"/>
  <c r="BE264"/>
  <c r="J82"/>
  <c r="BE100"/>
  <c r="BE103"/>
  <c r="BE122"/>
  <c r="BE124"/>
  <c r="BE126"/>
  <c r="BE132"/>
  <c r="BE153"/>
  <c r="BE160"/>
  <c r="BE163"/>
  <c r="BE169"/>
  <c r="BE172"/>
  <c r="BE175"/>
  <c r="BE185"/>
  <c r="BE188"/>
  <c r="BE201"/>
  <c r="BE216"/>
  <c r="BE219"/>
  <c r="BE221"/>
  <c r="BE225"/>
  <c r="BE229"/>
  <c r="BE235"/>
  <c r="BE245"/>
  <c r="BE251"/>
  <c r="BE262"/>
  <c r="E78"/>
  <c r="F85"/>
  <c r="BE106"/>
  <c r="BE116"/>
  <c r="BE135"/>
  <c r="BE150"/>
  <c r="BE156"/>
  <c r="BE178"/>
  <c r="BE182"/>
  <c r="BE191"/>
  <c r="BE203"/>
  <c r="BE214"/>
  <c r="BE223"/>
  <c r="BE231"/>
  <c r="BE253"/>
  <c r="BE97"/>
  <c r="BE119"/>
  <c r="BE144"/>
  <c r="BE166"/>
  <c r="BE205"/>
  <c r="BE227"/>
  <c r="BE233"/>
  <c r="BE239"/>
  <c r="BE256"/>
  <c i="14" r="E81"/>
  <c r="J85"/>
  <c r="BE94"/>
  <c r="BE124"/>
  <c r="BE127"/>
  <c r="BE142"/>
  <c r="BE163"/>
  <c r="BE169"/>
  <c r="BE175"/>
  <c r="BE181"/>
  <c r="BE202"/>
  <c r="BE205"/>
  <c r="BE208"/>
  <c r="BE211"/>
  <c r="BE217"/>
  <c r="BE241"/>
  <c r="BE262"/>
  <c r="BE265"/>
  <c r="BE277"/>
  <c r="BE320"/>
  <c r="BE338"/>
  <c r="BE376"/>
  <c r="BE384"/>
  <c r="BE390"/>
  <c r="BE398"/>
  <c i="13" r="J88"/>
  <c r="J61"/>
  <c r="BK161"/>
  <c r="J161"/>
  <c r="J65"/>
  <c i="14" r="J55"/>
  <c r="BE107"/>
  <c r="BE113"/>
  <c r="BE116"/>
  <c r="BE121"/>
  <c r="BE130"/>
  <c r="BE133"/>
  <c r="BE139"/>
  <c r="BE145"/>
  <c r="BE148"/>
  <c r="BE157"/>
  <c r="BE160"/>
  <c r="BE172"/>
  <c r="BE196"/>
  <c r="BE199"/>
  <c r="BE244"/>
  <c r="BE247"/>
  <c r="BE250"/>
  <c r="BE259"/>
  <c r="BE289"/>
  <c r="BE301"/>
  <c r="BE304"/>
  <c r="BE332"/>
  <c r="BE335"/>
  <c r="BE342"/>
  <c r="BE346"/>
  <c r="BE351"/>
  <c r="BE354"/>
  <c r="BE361"/>
  <c r="BE364"/>
  <c r="BE368"/>
  <c r="BE370"/>
  <c r="BE396"/>
  <c r="BE401"/>
  <c r="F55"/>
  <c r="BE103"/>
  <c r="BE119"/>
  <c r="BE151"/>
  <c r="BE187"/>
  <c r="BE190"/>
  <c r="BE193"/>
  <c r="BE214"/>
  <c r="BE220"/>
  <c r="BE223"/>
  <c r="BE226"/>
  <c r="BE229"/>
  <c r="BE235"/>
  <c r="BE238"/>
  <c r="BE253"/>
  <c r="BE271"/>
  <c r="BE274"/>
  <c r="BE280"/>
  <c r="BE283"/>
  <c r="BE286"/>
  <c r="BE292"/>
  <c r="BE295"/>
  <c r="BE298"/>
  <c r="BE314"/>
  <c r="BE323"/>
  <c r="BE340"/>
  <c r="BE359"/>
  <c r="BE373"/>
  <c r="BE387"/>
  <c i="13" r="BK127"/>
  <c r="J127"/>
  <c r="J62"/>
  <c i="14" r="BE97"/>
  <c r="BE100"/>
  <c r="BE110"/>
  <c r="BE136"/>
  <c r="BE154"/>
  <c r="BE166"/>
  <c r="BE178"/>
  <c r="BE184"/>
  <c r="BE232"/>
  <c r="BE256"/>
  <c r="BE268"/>
  <c r="BE306"/>
  <c r="BE308"/>
  <c r="BE311"/>
  <c r="BE317"/>
  <c r="BE326"/>
  <c r="BE329"/>
  <c r="BE344"/>
  <c r="BE348"/>
  <c r="BE357"/>
  <c r="BE366"/>
  <c r="BE378"/>
  <c r="BE381"/>
  <c r="BE393"/>
  <c r="BE403"/>
  <c i="12" r="BK322"/>
  <c r="J322"/>
  <c r="J69"/>
  <c i="13" r="F55"/>
  <c r="J80"/>
  <c r="BE89"/>
  <c r="BE105"/>
  <c r="BE115"/>
  <c r="BE121"/>
  <c r="BE129"/>
  <c r="E76"/>
  <c r="BE92"/>
  <c r="BE97"/>
  <c r="BE99"/>
  <c r="BE101"/>
  <c r="BE111"/>
  <c r="BE119"/>
  <c r="BE133"/>
  <c r="BE155"/>
  <c r="BE159"/>
  <c r="BE103"/>
  <c r="BE143"/>
  <c r="BE149"/>
  <c r="BE153"/>
  <c r="BE163"/>
  <c r="BE94"/>
  <c r="BE107"/>
  <c r="BE109"/>
  <c r="BE113"/>
  <c r="BE117"/>
  <c r="BE123"/>
  <c r="BE125"/>
  <c r="BE137"/>
  <c r="BE140"/>
  <c r="BE147"/>
  <c r="BE151"/>
  <c r="BE157"/>
  <c i="11" r="J365"/>
  <c r="J63"/>
  <c r="J366"/>
  <c r="J64"/>
  <c i="12" r="E81"/>
  <c r="BE101"/>
  <c r="BE105"/>
  <c r="BE108"/>
  <c r="BE136"/>
  <c r="BE150"/>
  <c r="BE152"/>
  <c r="BE156"/>
  <c r="BE158"/>
  <c r="BE168"/>
  <c r="BE170"/>
  <c r="BE203"/>
  <c r="BE206"/>
  <c r="BE218"/>
  <c r="BE250"/>
  <c r="BE290"/>
  <c r="BE311"/>
  <c r="F55"/>
  <c r="BE122"/>
  <c r="BE148"/>
  <c r="BE163"/>
  <c r="BE165"/>
  <c r="BE175"/>
  <c r="BE183"/>
  <c r="BE186"/>
  <c r="BE192"/>
  <c r="BE196"/>
  <c r="BE213"/>
  <c r="BE224"/>
  <c r="BE229"/>
  <c r="BE233"/>
  <c r="BE238"/>
  <c r="BE261"/>
  <c r="BE273"/>
  <c r="BE280"/>
  <c r="BE287"/>
  <c r="BE324"/>
  <c r="BE328"/>
  <c r="J52"/>
  <c r="BE94"/>
  <c r="BE115"/>
  <c r="BE126"/>
  <c r="BE133"/>
  <c r="BE143"/>
  <c r="BE180"/>
  <c r="BE199"/>
  <c r="BE216"/>
  <c r="BE227"/>
  <c r="BE243"/>
  <c r="BE245"/>
  <c r="BE254"/>
  <c r="BE258"/>
  <c r="BE293"/>
  <c r="BE112"/>
  <c r="BE119"/>
  <c r="BE129"/>
  <c r="BE140"/>
  <c r="BE145"/>
  <c r="BE154"/>
  <c r="BE161"/>
  <c r="BE173"/>
  <c r="BE178"/>
  <c r="BE188"/>
  <c r="BE210"/>
  <c r="BE221"/>
  <c r="BE236"/>
  <c r="BE241"/>
  <c r="BE248"/>
  <c r="BE264"/>
  <c r="BE267"/>
  <c r="BE270"/>
  <c r="BE276"/>
  <c r="BE284"/>
  <c r="BE296"/>
  <c r="BE299"/>
  <c r="BE302"/>
  <c r="BE305"/>
  <c r="BE308"/>
  <c r="BE316"/>
  <c i="10" r="BK96"/>
  <c i="11" r="E48"/>
  <c r="J52"/>
  <c r="BE92"/>
  <c r="BE116"/>
  <c r="BE119"/>
  <c r="BE122"/>
  <c r="BE126"/>
  <c r="BE134"/>
  <c r="BE136"/>
  <c r="BE149"/>
  <c r="BE151"/>
  <c r="BE162"/>
  <c r="BE167"/>
  <c r="BE172"/>
  <c r="BE174"/>
  <c r="BE248"/>
  <c r="BE250"/>
  <c r="BE253"/>
  <c r="BE255"/>
  <c r="BE278"/>
  <c r="BE287"/>
  <c r="BE292"/>
  <c r="BE311"/>
  <c r="BE318"/>
  <c r="BE324"/>
  <c r="BE332"/>
  <c r="BE342"/>
  <c r="BE348"/>
  <c r="BE358"/>
  <c r="F55"/>
  <c r="BE90"/>
  <c r="BE99"/>
  <c r="BE104"/>
  <c r="BE106"/>
  <c r="BE111"/>
  <c r="BE124"/>
  <c r="BE139"/>
  <c r="BE144"/>
  <c r="BE146"/>
  <c r="BE156"/>
  <c r="BE159"/>
  <c r="BE164"/>
  <c r="BE169"/>
  <c r="BE198"/>
  <c r="BE203"/>
  <c r="BE208"/>
  <c r="BE211"/>
  <c r="BE217"/>
  <c r="BE223"/>
  <c r="BE231"/>
  <c r="BE233"/>
  <c r="BE260"/>
  <c r="BE263"/>
  <c r="BE270"/>
  <c r="BE273"/>
  <c r="BE276"/>
  <c r="BE314"/>
  <c r="BE326"/>
  <c r="BE330"/>
  <c r="BE334"/>
  <c r="BE344"/>
  <c r="BE346"/>
  <c r="BE356"/>
  <c r="BE360"/>
  <c r="BE362"/>
  <c r="BE367"/>
  <c r="BE182"/>
  <c r="BE184"/>
  <c r="BE191"/>
  <c r="BE196"/>
  <c r="BE206"/>
  <c r="BE213"/>
  <c r="BE225"/>
  <c r="BE229"/>
  <c r="BE239"/>
  <c r="BE245"/>
  <c r="BE282"/>
  <c r="BE289"/>
  <c r="BE294"/>
  <c r="BE297"/>
  <c r="BE305"/>
  <c r="BE328"/>
  <c r="BE336"/>
  <c r="BE338"/>
  <c r="BE340"/>
  <c r="BE352"/>
  <c r="BE87"/>
  <c r="BE94"/>
  <c r="BE97"/>
  <c r="BE101"/>
  <c r="BE108"/>
  <c r="BE113"/>
  <c r="BE129"/>
  <c r="BE131"/>
  <c r="BE141"/>
  <c r="BE154"/>
  <c r="BE177"/>
  <c r="BE179"/>
  <c r="BE186"/>
  <c r="BE188"/>
  <c r="BE193"/>
  <c r="BE201"/>
  <c r="BE219"/>
  <c r="BE237"/>
  <c r="BE243"/>
  <c r="BE258"/>
  <c r="BE265"/>
  <c r="BE268"/>
  <c r="BE284"/>
  <c r="BE299"/>
  <c r="BE303"/>
  <c r="BE309"/>
  <c r="BE316"/>
  <c r="BE320"/>
  <c r="BE322"/>
  <c r="BE354"/>
  <c i="9" r="BK90"/>
  <c r="J90"/>
  <c r="J60"/>
  <c i="10" r="J52"/>
  <c r="E85"/>
  <c r="BE103"/>
  <c r="BE131"/>
  <c r="BE147"/>
  <c r="BE154"/>
  <c r="BE173"/>
  <c r="BE182"/>
  <c r="BE192"/>
  <c r="BE210"/>
  <c r="BE215"/>
  <c r="BE220"/>
  <c r="BE233"/>
  <c r="BE249"/>
  <c r="BE265"/>
  <c r="BE292"/>
  <c r="BE294"/>
  <c r="BE304"/>
  <c r="BE306"/>
  <c r="BE335"/>
  <c r="BE340"/>
  <c r="BE347"/>
  <c r="BE354"/>
  <c r="BE356"/>
  <c r="BE384"/>
  <c r="BE393"/>
  <c r="BE395"/>
  <c r="BE397"/>
  <c r="BE399"/>
  <c r="BE402"/>
  <c r="BE404"/>
  <c r="BE406"/>
  <c r="BE428"/>
  <c r="BE435"/>
  <c r="BE437"/>
  <c r="BE444"/>
  <c r="BE453"/>
  <c r="BE463"/>
  <c r="BE506"/>
  <c r="BE523"/>
  <c r="BE532"/>
  <c r="BE539"/>
  <c r="BE544"/>
  <c r="BE546"/>
  <c r="BE561"/>
  <c r="BE565"/>
  <c r="BE567"/>
  <c r="BE569"/>
  <c r="BE580"/>
  <c r="F92"/>
  <c r="BE101"/>
  <c r="BE113"/>
  <c r="BE116"/>
  <c r="BE142"/>
  <c r="BE149"/>
  <c r="BE161"/>
  <c r="BE164"/>
  <c r="BE169"/>
  <c r="BE201"/>
  <c r="BE208"/>
  <c r="BE213"/>
  <c r="BE243"/>
  <c r="BE251"/>
  <c r="BE258"/>
  <c r="BE263"/>
  <c r="BE267"/>
  <c r="BE273"/>
  <c r="BE278"/>
  <c r="BE281"/>
  <c r="BE285"/>
  <c r="BE287"/>
  <c r="BE302"/>
  <c r="BE311"/>
  <c r="BE315"/>
  <c r="BE317"/>
  <c r="BE330"/>
  <c r="BE332"/>
  <c r="BE369"/>
  <c r="BE373"/>
  <c r="BE376"/>
  <c r="BE386"/>
  <c r="BE389"/>
  <c r="BE439"/>
  <c r="BE449"/>
  <c r="BE458"/>
  <c r="BE460"/>
  <c r="BE472"/>
  <c r="BE487"/>
  <c r="BE489"/>
  <c r="BE496"/>
  <c r="BE510"/>
  <c r="BE513"/>
  <c r="BE521"/>
  <c r="BE528"/>
  <c r="BE536"/>
  <c r="BE541"/>
  <c r="BE555"/>
  <c r="BE563"/>
  <c i="9" r="J378"/>
  <c r="J68"/>
  <c i="10" r="BE98"/>
  <c r="BE106"/>
  <c r="BE108"/>
  <c r="BE111"/>
  <c r="BE120"/>
  <c r="BE123"/>
  <c r="BE128"/>
  <c r="BE140"/>
  <c r="BE166"/>
  <c r="BE180"/>
  <c r="BE185"/>
  <c r="BE187"/>
  <c r="BE189"/>
  <c r="BE194"/>
  <c r="BE203"/>
  <c r="BE206"/>
  <c r="BE218"/>
  <c r="BE225"/>
  <c r="BE228"/>
  <c r="BE239"/>
  <c r="BE241"/>
  <c r="BE247"/>
  <c r="BE255"/>
  <c r="BE269"/>
  <c r="BE276"/>
  <c r="BE327"/>
  <c r="BE337"/>
  <c r="BE349"/>
  <c r="BE351"/>
  <c r="BE362"/>
  <c r="BE381"/>
  <c r="BE391"/>
  <c r="BE442"/>
  <c r="BE451"/>
  <c r="BE455"/>
  <c r="BE469"/>
  <c r="BE480"/>
  <c r="BE482"/>
  <c r="BE491"/>
  <c r="BE494"/>
  <c r="BE503"/>
  <c r="BE508"/>
  <c r="BE516"/>
  <c r="BE518"/>
  <c r="BE530"/>
  <c r="BE549"/>
  <c r="BE559"/>
  <c r="BE571"/>
  <c r="BE573"/>
  <c r="BE575"/>
  <c r="BE126"/>
  <c r="BE133"/>
  <c r="BE135"/>
  <c r="BE138"/>
  <c r="BE145"/>
  <c r="BE152"/>
  <c r="BE157"/>
  <c r="BE159"/>
  <c r="BE175"/>
  <c r="BE178"/>
  <c r="BE196"/>
  <c r="BE199"/>
  <c r="BE223"/>
  <c r="BE230"/>
  <c r="BE236"/>
  <c r="BE245"/>
  <c r="BE253"/>
  <c r="BE260"/>
  <c r="BE283"/>
  <c r="BE290"/>
  <c r="BE296"/>
  <c r="BE299"/>
  <c r="BE309"/>
  <c r="BE313"/>
  <c r="BE320"/>
  <c r="BE322"/>
  <c r="BE325"/>
  <c r="BE342"/>
  <c r="BE345"/>
  <c r="BE359"/>
  <c r="BE364"/>
  <c r="BE367"/>
  <c r="BE371"/>
  <c r="BE379"/>
  <c r="BE408"/>
  <c r="BE411"/>
  <c r="BE413"/>
  <c r="BE416"/>
  <c r="BE418"/>
  <c r="BE420"/>
  <c r="BE423"/>
  <c r="BE425"/>
  <c r="BE430"/>
  <c r="BE433"/>
  <c r="BE446"/>
  <c r="BE466"/>
  <c r="BE475"/>
  <c r="BE477"/>
  <c r="BE485"/>
  <c r="BE499"/>
  <c r="BE501"/>
  <c r="BE526"/>
  <c r="BE534"/>
  <c r="BE551"/>
  <c r="BE553"/>
  <c i="8" r="BK239"/>
  <c r="J239"/>
  <c r="J66"/>
  <c i="9" r="J52"/>
  <c r="F86"/>
  <c r="BE94"/>
  <c r="BE129"/>
  <c r="BE153"/>
  <c r="BE183"/>
  <c r="BE195"/>
  <c r="BE205"/>
  <c r="BE240"/>
  <c r="BE252"/>
  <c r="BE255"/>
  <c r="BE258"/>
  <c r="BE265"/>
  <c r="BE269"/>
  <c r="BE272"/>
  <c r="BE287"/>
  <c r="BE309"/>
  <c r="BE330"/>
  <c r="BE339"/>
  <c r="BE363"/>
  <c r="BE366"/>
  <c r="BE385"/>
  <c r="BE387"/>
  <c r="BE390"/>
  <c r="E79"/>
  <c r="BE104"/>
  <c r="BE108"/>
  <c r="BE111"/>
  <c r="BE121"/>
  <c r="BE123"/>
  <c r="BE140"/>
  <c r="BE156"/>
  <c r="BE162"/>
  <c r="BE202"/>
  <c r="BE211"/>
  <c r="BE246"/>
  <c r="BE281"/>
  <c r="BE284"/>
  <c r="BE290"/>
  <c r="BE293"/>
  <c r="BE296"/>
  <c r="BE319"/>
  <c r="BE321"/>
  <c r="BE325"/>
  <c r="BE327"/>
  <c r="BE344"/>
  <c r="BE348"/>
  <c r="BE350"/>
  <c r="BE360"/>
  <c r="BE373"/>
  <c r="BE381"/>
  <c r="BE92"/>
  <c r="BE96"/>
  <c r="BE106"/>
  <c r="BE118"/>
  <c r="BE125"/>
  <c r="BE127"/>
  <c r="BE150"/>
  <c r="BE159"/>
  <c r="BE186"/>
  <c r="BE189"/>
  <c r="BE199"/>
  <c r="BE215"/>
  <c r="BE237"/>
  <c r="BE243"/>
  <c r="BE262"/>
  <c r="BE275"/>
  <c r="BE278"/>
  <c r="BE312"/>
  <c r="BE334"/>
  <c r="BE341"/>
  <c r="BE353"/>
  <c r="BE356"/>
  <c r="BE379"/>
  <c r="BE99"/>
  <c r="BE102"/>
  <c r="BE114"/>
  <c r="BE132"/>
  <c r="BE135"/>
  <c r="BE137"/>
  <c r="BE144"/>
  <c r="BE147"/>
  <c r="BE165"/>
  <c r="BE168"/>
  <c r="BE171"/>
  <c r="BE174"/>
  <c r="BE177"/>
  <c r="BE180"/>
  <c r="BE192"/>
  <c r="BE208"/>
  <c r="BE213"/>
  <c r="BE218"/>
  <c r="BE221"/>
  <c r="BE225"/>
  <c r="BE229"/>
  <c r="BE233"/>
  <c r="BE249"/>
  <c r="BE299"/>
  <c r="BE302"/>
  <c r="BE305"/>
  <c r="BE307"/>
  <c r="BE316"/>
  <c r="BE337"/>
  <c r="BE369"/>
  <c r="BE383"/>
  <c i="7" r="BK402"/>
  <c r="J402"/>
  <c r="J66"/>
  <c i="8" r="BE106"/>
  <c r="BE162"/>
  <c r="BE166"/>
  <c r="BE186"/>
  <c r="BE224"/>
  <c r="J52"/>
  <c r="E78"/>
  <c r="BE98"/>
  <c r="BE132"/>
  <c r="F55"/>
  <c r="BE114"/>
  <c r="BE123"/>
  <c r="BE178"/>
  <c r="BE183"/>
  <c r="BE191"/>
  <c r="BE194"/>
  <c r="BE199"/>
  <c r="BE203"/>
  <c r="BE216"/>
  <c r="BE236"/>
  <c r="BE241"/>
  <c r="BE91"/>
  <c r="BE142"/>
  <c r="BE153"/>
  <c r="BE157"/>
  <c r="BE201"/>
  <c r="BE208"/>
  <c r="BE211"/>
  <c r="BE233"/>
  <c r="BE246"/>
  <c r="BE252"/>
  <c i="7" r="E78"/>
  <c r="BE101"/>
  <c r="BE133"/>
  <c r="BE185"/>
  <c r="BE206"/>
  <c r="BE240"/>
  <c r="BE298"/>
  <c r="BE305"/>
  <c r="BE310"/>
  <c r="BE315"/>
  <c r="BE321"/>
  <c r="BE391"/>
  <c r="J52"/>
  <c r="F55"/>
  <c r="BE125"/>
  <c r="BE142"/>
  <c r="BE151"/>
  <c r="BE166"/>
  <c r="BE188"/>
  <c r="BE194"/>
  <c r="BE209"/>
  <c r="BE261"/>
  <c r="BE275"/>
  <c r="BE282"/>
  <c r="BE286"/>
  <c r="BE294"/>
  <c r="BE300"/>
  <c r="BE319"/>
  <c r="BE343"/>
  <c r="BE348"/>
  <c r="BE396"/>
  <c r="BE399"/>
  <c r="BE106"/>
  <c r="BE201"/>
  <c r="BE228"/>
  <c r="BE233"/>
  <c r="BE258"/>
  <c r="BE272"/>
  <c r="BE325"/>
  <c r="BE338"/>
  <c r="BE368"/>
  <c r="BE388"/>
  <c r="BE404"/>
  <c r="BE410"/>
  <c r="BE91"/>
  <c r="BE96"/>
  <c r="BE199"/>
  <c r="BE245"/>
  <c r="BE280"/>
  <c r="BE288"/>
  <c r="BE292"/>
  <c r="BE329"/>
  <c r="BE333"/>
  <c i="6" r="E48"/>
  <c r="F55"/>
  <c r="BE98"/>
  <c r="BE103"/>
  <c r="BE147"/>
  <c r="BE183"/>
  <c r="BE231"/>
  <c r="BE282"/>
  <c r="BE305"/>
  <c r="BE357"/>
  <c r="BE380"/>
  <c r="BE387"/>
  <c r="BE394"/>
  <c r="BE403"/>
  <c r="BE416"/>
  <c r="BE466"/>
  <c r="BE497"/>
  <c r="BE533"/>
  <c r="BE538"/>
  <c r="J52"/>
  <c r="BE155"/>
  <c r="BE164"/>
  <c r="BE173"/>
  <c r="BE323"/>
  <c r="BE327"/>
  <c r="BE331"/>
  <c r="BE343"/>
  <c r="BE361"/>
  <c r="BE365"/>
  <c r="BE396"/>
  <c r="BE424"/>
  <c r="BE426"/>
  <c r="BE428"/>
  <c r="BE439"/>
  <c r="BE441"/>
  <c r="BE456"/>
  <c r="BE93"/>
  <c r="BE227"/>
  <c r="BE287"/>
  <c r="BE335"/>
  <c r="BE339"/>
  <c r="BE373"/>
  <c r="BE385"/>
  <c r="BE398"/>
  <c r="BE405"/>
  <c r="BE412"/>
  <c r="BE437"/>
  <c r="BE469"/>
  <c r="BE476"/>
  <c r="BE519"/>
  <c r="BE524"/>
  <c r="BE530"/>
  <c r="BE237"/>
  <c r="BE293"/>
  <c r="BE301"/>
  <c r="BE309"/>
  <c r="BE313"/>
  <c r="BE353"/>
  <c r="BE369"/>
  <c r="BE378"/>
  <c r="BE414"/>
  <c r="BE430"/>
  <c r="BE474"/>
  <c r="BE546"/>
  <c r="BE548"/>
  <c r="BE553"/>
  <c r="BE561"/>
  <c r="BE565"/>
  <c i="5" r="F55"/>
  <c r="J78"/>
  <c r="BE99"/>
  <c r="BE108"/>
  <c r="BE163"/>
  <c r="BE167"/>
  <c r="BE244"/>
  <c r="BE259"/>
  <c r="BE262"/>
  <c r="BE313"/>
  <c r="BE317"/>
  <c r="BE331"/>
  <c r="BE355"/>
  <c r="BE362"/>
  <c r="BE385"/>
  <c r="BE388"/>
  <c r="BE391"/>
  <c r="BE422"/>
  <c r="E48"/>
  <c r="BE96"/>
  <c r="BE111"/>
  <c r="BE117"/>
  <c r="BE123"/>
  <c r="BE149"/>
  <c r="BE152"/>
  <c r="BE155"/>
  <c r="BE157"/>
  <c r="BE160"/>
  <c r="BE186"/>
  <c r="BE189"/>
  <c r="BE201"/>
  <c r="BE207"/>
  <c r="BE210"/>
  <c r="BE214"/>
  <c r="BE235"/>
  <c r="BE238"/>
  <c r="BE241"/>
  <c r="BE247"/>
  <c r="BE253"/>
  <c r="BE271"/>
  <c r="BE275"/>
  <c r="BE279"/>
  <c r="BE287"/>
  <c r="BE291"/>
  <c r="BE295"/>
  <c r="BE302"/>
  <c r="BE304"/>
  <c r="BE308"/>
  <c r="BE337"/>
  <c r="BE366"/>
  <c r="BE405"/>
  <c r="BE413"/>
  <c r="BE418"/>
  <c r="BE426"/>
  <c r="BE433"/>
  <c r="BE90"/>
  <c r="BE105"/>
  <c r="BE127"/>
  <c r="BE131"/>
  <c r="BE134"/>
  <c r="BE136"/>
  <c r="BE140"/>
  <c r="BE171"/>
  <c r="BE174"/>
  <c r="BE183"/>
  <c r="BE192"/>
  <c r="BE195"/>
  <c r="BE198"/>
  <c r="BE204"/>
  <c r="BE226"/>
  <c r="BE232"/>
  <c r="BE265"/>
  <c r="BE268"/>
  <c r="BE300"/>
  <c r="BE321"/>
  <c r="BE328"/>
  <c r="BE341"/>
  <c r="BE375"/>
  <c r="BE378"/>
  <c r="BE381"/>
  <c r="BE409"/>
  <c r="BE87"/>
  <c r="BE93"/>
  <c r="BE102"/>
  <c r="BE114"/>
  <c r="BE120"/>
  <c r="BE143"/>
  <c r="BE146"/>
  <c r="BE177"/>
  <c r="BE180"/>
  <c r="BE218"/>
  <c r="BE222"/>
  <c r="BE229"/>
  <c r="BE250"/>
  <c r="BE256"/>
  <c r="BE283"/>
  <c r="BE325"/>
  <c r="BE334"/>
  <c r="BE345"/>
  <c r="BE348"/>
  <c r="BE350"/>
  <c r="BE352"/>
  <c r="BE358"/>
  <c r="BE370"/>
  <c r="BE395"/>
  <c r="BE398"/>
  <c r="BE401"/>
  <c r="BE430"/>
  <c r="BE436"/>
  <c i="4" r="F55"/>
  <c r="BE178"/>
  <c r="E48"/>
  <c r="BE156"/>
  <c r="BE165"/>
  <c r="BE175"/>
  <c r="BE184"/>
  <c r="J80"/>
  <c r="BE99"/>
  <c r="BE110"/>
  <c r="BE151"/>
  <c r="BE170"/>
  <c r="BE190"/>
  <c r="BE193"/>
  <c r="BE89"/>
  <c r="BE94"/>
  <c r="BE122"/>
  <c r="BE134"/>
  <c r="BE144"/>
  <c r="BE159"/>
  <c i="3" r="J52"/>
  <c r="F104"/>
  <c r="BE110"/>
  <c r="BE120"/>
  <c r="BE125"/>
  <c r="BE156"/>
  <c r="BE162"/>
  <c r="BE171"/>
  <c r="BE184"/>
  <c r="BE218"/>
  <c r="BE239"/>
  <c r="BE291"/>
  <c r="BE320"/>
  <c r="BE341"/>
  <c r="BE362"/>
  <c r="BE375"/>
  <c r="BE488"/>
  <c r="BE525"/>
  <c r="BE576"/>
  <c r="BE614"/>
  <c r="BE637"/>
  <c r="BE740"/>
  <c r="BE757"/>
  <c r="BE771"/>
  <c r="BE851"/>
  <c r="BE866"/>
  <c r="BE869"/>
  <c r="BE894"/>
  <c r="BE929"/>
  <c r="BE933"/>
  <c r="BE948"/>
  <c r="BE954"/>
  <c r="BE957"/>
  <c r="BE994"/>
  <c r="BE997"/>
  <c r="BE1061"/>
  <c r="BE1106"/>
  <c r="BE1118"/>
  <c r="BE1137"/>
  <c r="BE1169"/>
  <c r="BE1186"/>
  <c r="BE1207"/>
  <c r="BE1376"/>
  <c r="BE1385"/>
  <c r="BE1406"/>
  <c r="BE1602"/>
  <c r="BE1706"/>
  <c r="BE1773"/>
  <c r="BE1795"/>
  <c r="BE1813"/>
  <c r="BE1828"/>
  <c r="BE1902"/>
  <c r="BE1911"/>
  <c r="BE1932"/>
  <c r="BE1935"/>
  <c r="BE1964"/>
  <c r="BE1997"/>
  <c r="BE2009"/>
  <c r="BE2016"/>
  <c r="BE2031"/>
  <c r="BE2084"/>
  <c r="BE2127"/>
  <c r="BE2161"/>
  <c r="BE2187"/>
  <c r="BE2208"/>
  <c r="BE2248"/>
  <c r="BE2318"/>
  <c r="BE2337"/>
  <c r="BE2341"/>
  <c r="BE2345"/>
  <c r="BE2371"/>
  <c r="BE2375"/>
  <c r="BE2395"/>
  <c r="BE2399"/>
  <c r="BE2422"/>
  <c r="BE2426"/>
  <c r="BE2433"/>
  <c r="BE2440"/>
  <c r="BE2447"/>
  <c r="BE2454"/>
  <c r="BE2461"/>
  <c r="BE2533"/>
  <c r="BE2538"/>
  <c r="BE2541"/>
  <c r="BE2615"/>
  <c r="BE2621"/>
  <c r="BE2625"/>
  <c r="BE2628"/>
  <c r="BE2634"/>
  <c r="BE2637"/>
  <c r="BE2641"/>
  <c r="BE2644"/>
  <c r="BE2652"/>
  <c r="BE2654"/>
  <c r="BE2656"/>
  <c r="BE2658"/>
  <c r="BE2670"/>
  <c r="BE2674"/>
  <c r="BE2679"/>
  <c r="BE133"/>
  <c r="BE209"/>
  <c r="BE228"/>
  <c r="BE283"/>
  <c r="BE326"/>
  <c r="BE329"/>
  <c r="BE336"/>
  <c r="BE346"/>
  <c r="BE353"/>
  <c r="BE399"/>
  <c r="BE413"/>
  <c r="BE562"/>
  <c r="BE573"/>
  <c r="BE595"/>
  <c r="BE604"/>
  <c r="BE634"/>
  <c r="BE644"/>
  <c r="BE714"/>
  <c r="BE725"/>
  <c r="BE743"/>
  <c r="BE785"/>
  <c r="BE803"/>
  <c r="BE880"/>
  <c r="BE903"/>
  <c r="BE911"/>
  <c r="BE1079"/>
  <c r="BE1126"/>
  <c r="BE1130"/>
  <c r="BE1141"/>
  <c r="BE1151"/>
  <c r="BE1180"/>
  <c r="BE1231"/>
  <c r="BE1235"/>
  <c r="BE1300"/>
  <c r="BE1349"/>
  <c r="BE1388"/>
  <c r="BE1525"/>
  <c r="BE1558"/>
  <c r="BE1562"/>
  <c r="BE1598"/>
  <c r="BE1627"/>
  <c r="BE1638"/>
  <c r="BE1712"/>
  <c r="BE1749"/>
  <c r="BE1761"/>
  <c r="BE1763"/>
  <c r="BE1765"/>
  <c r="BE1777"/>
  <c r="BE1784"/>
  <c r="BE1790"/>
  <c r="BE1799"/>
  <c r="BE1847"/>
  <c r="BE1866"/>
  <c r="BE1877"/>
  <c r="BE1889"/>
  <c r="BE1918"/>
  <c r="BE1943"/>
  <c r="BE1945"/>
  <c r="BE1970"/>
  <c r="BE1989"/>
  <c r="BE2011"/>
  <c r="BE2022"/>
  <c r="BE2033"/>
  <c r="BE2038"/>
  <c r="BE2054"/>
  <c r="BE2058"/>
  <c r="BE2066"/>
  <c r="BE2071"/>
  <c r="BE2074"/>
  <c r="BE2081"/>
  <c r="BE2166"/>
  <c r="BE2177"/>
  <c r="BE2211"/>
  <c r="BE2245"/>
  <c r="BE2301"/>
  <c r="BE2322"/>
  <c r="BE2356"/>
  <c r="BE2379"/>
  <c r="BE115"/>
  <c r="BE142"/>
  <c r="BE151"/>
  <c r="BE165"/>
  <c r="BE223"/>
  <c r="BE299"/>
  <c r="BE584"/>
  <c r="BE621"/>
  <c r="BE627"/>
  <c r="BE732"/>
  <c r="BE737"/>
  <c r="BE747"/>
  <c r="BE752"/>
  <c r="BE778"/>
  <c r="BE781"/>
  <c r="BE800"/>
  <c r="BE818"/>
  <c r="BE821"/>
  <c r="BE836"/>
  <c r="BE848"/>
  <c r="BE883"/>
  <c r="BE898"/>
  <c r="BE915"/>
  <c r="BE920"/>
  <c r="BE927"/>
  <c r="BE945"/>
  <c r="BE1045"/>
  <c r="BE1058"/>
  <c r="BE1076"/>
  <c r="BE1091"/>
  <c r="BE1192"/>
  <c r="BE1200"/>
  <c r="BE1219"/>
  <c r="BE1240"/>
  <c r="BE1256"/>
  <c r="BE1260"/>
  <c r="BE1265"/>
  <c r="BE1283"/>
  <c r="BE1287"/>
  <c r="BE1291"/>
  <c r="BE1316"/>
  <c r="BE1323"/>
  <c r="BE1327"/>
  <c r="BE1364"/>
  <c r="BE1427"/>
  <c r="BE1469"/>
  <c r="BE1519"/>
  <c r="BE1545"/>
  <c r="BE1554"/>
  <c r="BE1577"/>
  <c r="BE1587"/>
  <c r="BE1611"/>
  <c r="BE1624"/>
  <c r="BE1657"/>
  <c r="BE1678"/>
  <c r="BE1681"/>
  <c r="BE1714"/>
  <c r="BE1732"/>
  <c r="BE1734"/>
  <c r="BE1736"/>
  <c r="BE1745"/>
  <c r="BE1747"/>
  <c r="BE1759"/>
  <c r="BE1868"/>
  <c r="BE1879"/>
  <c r="BE1900"/>
  <c r="BE1955"/>
  <c r="BE1973"/>
  <c r="BE1981"/>
  <c r="BE1984"/>
  <c r="BE1992"/>
  <c r="BE2018"/>
  <c r="BE2095"/>
  <c r="BE2101"/>
  <c r="BE2169"/>
  <c r="BE2180"/>
  <c r="BE2198"/>
  <c r="BE2274"/>
  <c r="BE2353"/>
  <c r="BE2406"/>
  <c r="BE2429"/>
  <c r="E48"/>
  <c r="BE179"/>
  <c r="BE387"/>
  <c r="BE450"/>
  <c r="BE587"/>
  <c r="BE592"/>
  <c r="BE611"/>
  <c r="BE624"/>
  <c r="BE631"/>
  <c r="BE641"/>
  <c r="BE679"/>
  <c r="BE723"/>
  <c r="BE768"/>
  <c r="BE839"/>
  <c r="BE906"/>
  <c r="BE923"/>
  <c r="BE1034"/>
  <c r="BE1037"/>
  <c r="BE1042"/>
  <c r="BE1094"/>
  <c r="BE1134"/>
  <c r="BE1155"/>
  <c r="BE1165"/>
  <c r="BE1211"/>
  <c r="BE1223"/>
  <c r="BE1244"/>
  <c r="BE1269"/>
  <c r="BE1296"/>
  <c r="BE1305"/>
  <c r="BE1312"/>
  <c r="BE1537"/>
  <c r="BE1542"/>
  <c r="BE1572"/>
  <c r="BE1582"/>
  <c r="BE1593"/>
  <c r="BE1605"/>
  <c r="BE1615"/>
  <c r="BE1635"/>
  <c r="BE1660"/>
  <c r="BE1685"/>
  <c r="BE1689"/>
  <c r="BE1708"/>
  <c r="BE1710"/>
  <c r="BE1775"/>
  <c r="BE1815"/>
  <c r="BE1826"/>
  <c r="BE1845"/>
  <c r="BE1887"/>
  <c r="BE1906"/>
  <c r="BE1913"/>
  <c r="BE1921"/>
  <c r="BE1929"/>
  <c r="BE1938"/>
  <c r="BE1952"/>
  <c r="BE1967"/>
  <c r="BE1976"/>
  <c r="BE2000"/>
  <c r="BE2024"/>
  <c r="BE2042"/>
  <c r="BE2044"/>
  <c r="BE2046"/>
  <c r="BE2062"/>
  <c r="BE2087"/>
  <c r="BE2097"/>
  <c r="BE2195"/>
  <c r="BE2257"/>
  <c r="BE2297"/>
  <c r="BE2349"/>
  <c r="BE2402"/>
  <c i="2" r="E73"/>
  <c r="J77"/>
  <c r="F80"/>
  <c r="BE86"/>
  <c r="BE93"/>
  <c r="BE107"/>
  <c r="BE90"/>
  <c r="BE98"/>
  <c r="BE103"/>
  <c r="BE109"/>
  <c r="J34"/>
  <c i="1" r="AW55"/>
  <c i="6" r="F35"/>
  <c i="1" r="BB59"/>
  <c i="9" r="F37"/>
  <c i="1" r="BD62"/>
  <c i="10" r="F37"/>
  <c i="1" r="BD63"/>
  <c i="14" r="F35"/>
  <c i="1" r="BB67"/>
  <c i="16" r="F36"/>
  <c i="1" r="BC69"/>
  <c i="18" r="F37"/>
  <c i="1" r="BD71"/>
  <c i="8" r="F34"/>
  <c i="1" r="BA61"/>
  <c i="9" r="F36"/>
  <c i="1" r="BC62"/>
  <c i="11" r="F36"/>
  <c i="1" r="BC64"/>
  <c i="12" r="J34"/>
  <c i="1" r="AW65"/>
  <c i="13" r="F35"/>
  <c i="1" r="BB66"/>
  <c i="14" r="F36"/>
  <c i="1" r="BC67"/>
  <c i="15" r="J30"/>
  <c i="16" r="F35"/>
  <c i="1" r="BB69"/>
  <c i="2" r="F36"/>
  <c i="1" r="BC55"/>
  <c i="4" r="F35"/>
  <c i="1" r="BB57"/>
  <c i="5" r="F36"/>
  <c i="1" r="BC58"/>
  <c i="7" r="F35"/>
  <c i="1" r="BB60"/>
  <c i="10" r="F34"/>
  <c i="1" r="BA63"/>
  <c i="17" r="J34"/>
  <c i="1" r="AW70"/>
  <c i="18" r="F35"/>
  <c i="1" r="BB71"/>
  <c i="6" r="J34"/>
  <c i="1" r="AW59"/>
  <c i="6" r="F37"/>
  <c i="1" r="BD59"/>
  <c i="11" r="F35"/>
  <c i="1" r="BB64"/>
  <c i="18" r="F36"/>
  <c i="1" r="BC71"/>
  <c i="4" r="J34"/>
  <c i="1" r="AW57"/>
  <c i="7" r="J34"/>
  <c i="1" r="AW60"/>
  <c i="8" r="J34"/>
  <c i="1" r="AW61"/>
  <c i="9" r="J34"/>
  <c i="1" r="AW62"/>
  <c i="11" r="F34"/>
  <c i="1" r="BA64"/>
  <c i="12" r="F34"/>
  <c i="1" r="BA65"/>
  <c i="15" r="F37"/>
  <c i="1" r="BD68"/>
  <c i="17" r="F35"/>
  <c i="1" r="BB70"/>
  <c i="2" r="F37"/>
  <c i="1" r="BD55"/>
  <c i="3" r="F37"/>
  <c i="1" r="BD56"/>
  <c i="4" r="F37"/>
  <c i="1" r="BD57"/>
  <c i="5" r="J34"/>
  <c i="1" r="AW58"/>
  <c i="6" r="F34"/>
  <c i="1" r="BA59"/>
  <c i="8" r="F37"/>
  <c i="1" r="BD61"/>
  <c i="11" r="J34"/>
  <c i="1" r="AW64"/>
  <c i="12" r="F35"/>
  <c i="1" r="BB65"/>
  <c i="13" r="J34"/>
  <c i="1" r="AW66"/>
  <c i="15" r="J34"/>
  <c i="1" r="AW68"/>
  <c i="16" r="F34"/>
  <c i="1" r="BA69"/>
  <c i="2" r="F35"/>
  <c i="1" r="BB55"/>
  <c i="4" r="F36"/>
  <c i="1" r="BC57"/>
  <c i="5" r="F35"/>
  <c i="1" r="BB58"/>
  <c i="8" r="F35"/>
  <c i="1" r="BB61"/>
  <c i="10" r="J34"/>
  <c i="1" r="AW63"/>
  <c i="12" r="F37"/>
  <c i="1" r="BD65"/>
  <c i="16" r="J34"/>
  <c i="1" r="AW69"/>
  <c i="16" r="F37"/>
  <c i="1" r="BD69"/>
  <c i="5" r="F34"/>
  <c i="1" r="BA58"/>
  <c i="7" r="F34"/>
  <c i="1" r="BA60"/>
  <c i="8" r="F36"/>
  <c i="1" r="BC61"/>
  <c i="10" r="F35"/>
  <c i="1" r="BB63"/>
  <c i="12" r="F36"/>
  <c i="1" r="BC65"/>
  <c i="15" r="F36"/>
  <c i="1" r="BC68"/>
  <c i="17" r="F37"/>
  <c i="1" r="BD70"/>
  <c i="18" r="F34"/>
  <c i="1" r="BA71"/>
  <c i="7" r="F37"/>
  <c i="1" r="BD60"/>
  <c i="10" r="F36"/>
  <c i="1" r="BC63"/>
  <c i="13" r="F37"/>
  <c i="1" r="BD66"/>
  <c i="15" r="F35"/>
  <c i="1" r="BB68"/>
  <c i="15" r="F34"/>
  <c i="1" r="BA68"/>
  <c i="17" r="F34"/>
  <c i="1" r="BA70"/>
  <c i="18" r="J34"/>
  <c i="1" r="AW71"/>
  <c i="2" r="F34"/>
  <c i="1" r="BA55"/>
  <c i="3" r="F34"/>
  <c i="1" r="BA56"/>
  <c i="4" r="F34"/>
  <c i="1" r="BA57"/>
  <c i="5" r="F37"/>
  <c i="1" r="BD58"/>
  <c i="7" r="F36"/>
  <c i="1" r="BC60"/>
  <c i="13" r="F34"/>
  <c i="1" r="BA66"/>
  <c i="14" r="J34"/>
  <c i="1" r="AW67"/>
  <c i="14" r="F37"/>
  <c i="1" r="BD67"/>
  <c i="3" r="F35"/>
  <c i="1" r="BB56"/>
  <c i="3" r="F36"/>
  <c i="1" r="BC56"/>
  <c i="6" r="F36"/>
  <c i="1" r="BC59"/>
  <c i="9" r="F35"/>
  <c i="1" r="BB62"/>
  <c i="13" r="F36"/>
  <c i="1" r="BC66"/>
  <c i="14" r="F34"/>
  <c i="1" r="BA67"/>
  <c i="3" r="J34"/>
  <c i="1" r="AW56"/>
  <c i="9" r="F34"/>
  <c i="1" r="BA62"/>
  <c i="11" r="F37"/>
  <c i="1" r="BD64"/>
  <c i="17" r="F36"/>
  <c i="1" r="BC70"/>
  <c i="13" l="1" r="P86"/>
  <c i="1" r="AU66"/>
  <c i="12" r="P231"/>
  <c i="16" r="T150"/>
  <c r="R93"/>
  <c i="6" r="P91"/>
  <c r="P90"/>
  <c i="1" r="AU59"/>
  <c i="13" r="R86"/>
  <c i="9" r="P90"/>
  <c r="P89"/>
  <c i="1" r="AU62"/>
  <c i="8" r="P89"/>
  <c r="P88"/>
  <c i="1" r="AU61"/>
  <c i="10" r="T95"/>
  <c i="13" r="T86"/>
  <c i="12" r="T231"/>
  <c r="T91"/>
  <c r="P99"/>
  <c r="P91"/>
  <c i="1" r="AU65"/>
  <c i="4" r="P87"/>
  <c r="P86"/>
  <c i="1" r="AU57"/>
  <c i="3" r="R755"/>
  <c i="15" r="R89"/>
  <c r="R88"/>
  <c i="7" r="R89"/>
  <c r="R88"/>
  <c i="16" r="R150"/>
  <c r="R92"/>
  <c i="15" r="T89"/>
  <c r="T88"/>
  <c i="11" r="R84"/>
  <c i="7" r="P89"/>
  <c r="P88"/>
  <c i="1" r="AU60"/>
  <c i="4" r="T87"/>
  <c r="T86"/>
  <c i="18" r="R88"/>
  <c r="R87"/>
  <c i="6" r="R91"/>
  <c r="R90"/>
  <c i="5" r="T85"/>
  <c r="T84"/>
  <c i="2" r="P84"/>
  <c r="P83"/>
  <c i="1" r="AU55"/>
  <c i="18" r="P88"/>
  <c r="P87"/>
  <c i="1" r="AU71"/>
  <c i="14" r="P105"/>
  <c r="P92"/>
  <c r="P91"/>
  <c i="1" r="AU67"/>
  <c i="10" r="P96"/>
  <c r="P95"/>
  <c i="1" r="AU63"/>
  <c i="9" r="T90"/>
  <c r="T89"/>
  <c i="3" r="P108"/>
  <c i="5" r="P85"/>
  <c r="P84"/>
  <c i="1" r="AU58"/>
  <c i="3" r="P755"/>
  <c i="15" r="P89"/>
  <c r="P88"/>
  <c i="1" r="AU68"/>
  <c i="14" r="T105"/>
  <c r="T92"/>
  <c r="T91"/>
  <c i="3" r="R108"/>
  <c r="R107"/>
  <c i="18" r="T88"/>
  <c r="T87"/>
  <c i="16" r="T93"/>
  <c r="T92"/>
  <c i="10" r="R96"/>
  <c r="R95"/>
  <c i="3" r="T108"/>
  <c i="4" r="R87"/>
  <c r="R86"/>
  <c i="3" r="T755"/>
  <c i="18" r="BK88"/>
  <c r="J88"/>
  <c r="J60"/>
  <c i="14" r="R105"/>
  <c r="R92"/>
  <c r="R91"/>
  <c i="12" r="R231"/>
  <c r="R91"/>
  <c i="6" r="T91"/>
  <c r="T90"/>
  <c i="2" r="T84"/>
  <c r="T83"/>
  <c i="12" r="BK231"/>
  <c r="J231"/>
  <c r="J65"/>
  <c i="18" r="J89"/>
  <c r="J61"/>
  <c i="3" r="BK755"/>
  <c r="J755"/>
  <c r="J70"/>
  <c i="5" r="BK85"/>
  <c r="J85"/>
  <c r="J60"/>
  <c i="6" r="BK536"/>
  <c r="J536"/>
  <c r="J68"/>
  <c i="7" r="BK89"/>
  <c r="J89"/>
  <c r="J60"/>
  <c i="10" r="BK578"/>
  <c r="J578"/>
  <c r="J74"/>
  <c i="3" r="BK108"/>
  <c r="J108"/>
  <c r="J60"/>
  <c i="6" r="BK91"/>
  <c r="J91"/>
  <c r="J60"/>
  <c i="8" r="BK89"/>
  <c r="J89"/>
  <c r="J60"/>
  <c i="12" r="BK92"/>
  <c r="J92"/>
  <c r="J60"/>
  <c i="14" r="BK105"/>
  <c r="J105"/>
  <c r="J63"/>
  <c i="2" r="BK84"/>
  <c r="J84"/>
  <c r="J60"/>
  <c i="4" r="BK87"/>
  <c r="BK86"/>
  <c r="J86"/>
  <c i="11" r="BK85"/>
  <c r="J85"/>
  <c r="J60"/>
  <c i="12" r="BK99"/>
  <c r="J99"/>
  <c r="J62"/>
  <c i="16" r="BK93"/>
  <c r="J93"/>
  <c r="J60"/>
  <c r="J150"/>
  <c r="J65"/>
  <c i="1" r="AG68"/>
  <c i="15" r="J59"/>
  <c r="J89"/>
  <c r="J60"/>
  <c i="13" r="BK86"/>
  <c r="J86"/>
  <c i="12" r="BK91"/>
  <c r="J91"/>
  <c r="J59"/>
  <c i="10" r="J96"/>
  <c r="J60"/>
  <c i="9" r="BK89"/>
  <c r="J89"/>
  <c i="8" r="BK88"/>
  <c r="J88"/>
  <c r="J59"/>
  <c i="7" r="BK88"/>
  <c r="J88"/>
  <c r="J59"/>
  <c i="3" r="J33"/>
  <c i="1" r="AV56"/>
  <c r="AT56"/>
  <c i="5" r="F33"/>
  <c i="1" r="AZ58"/>
  <c i="8" r="F33"/>
  <c i="1" r="AZ61"/>
  <c i="10" r="F33"/>
  <c i="1" r="AZ63"/>
  <c i="10" r="J33"/>
  <c i="1" r="AV63"/>
  <c r="AT63"/>
  <c i="11" r="F33"/>
  <c i="1" r="AZ64"/>
  <c i="14" r="F33"/>
  <c i="1" r="AZ67"/>
  <c i="5" r="J33"/>
  <c i="1" r="AV58"/>
  <c r="AT58"/>
  <c i="7" r="J33"/>
  <c i="1" r="AV60"/>
  <c r="AT60"/>
  <c i="9" r="J30"/>
  <c i="1" r="AG62"/>
  <c i="11" r="J33"/>
  <c i="1" r="AV64"/>
  <c r="AT64"/>
  <c i="12" r="F33"/>
  <c i="1" r="AZ65"/>
  <c i="13" r="J30"/>
  <c i="1" r="AG66"/>
  <c i="14" r="J33"/>
  <c i="1" r="AV67"/>
  <c r="AT67"/>
  <c i="17" r="J33"/>
  <c i="1" r="AV70"/>
  <c r="AT70"/>
  <c r="BC54"/>
  <c r="AY54"/>
  <c r="BA54"/>
  <c r="AW54"/>
  <c r="AK30"/>
  <c i="2" r="F33"/>
  <c i="1" r="AZ55"/>
  <c i="6" r="J33"/>
  <c i="1" r="AV59"/>
  <c r="AT59"/>
  <c i="13" r="J33"/>
  <c i="1" r="AV66"/>
  <c r="AT66"/>
  <c i="16" r="J33"/>
  <c i="1" r="AV69"/>
  <c r="AT69"/>
  <c i="4" r="J30"/>
  <c i="1" r="AG57"/>
  <c i="3" r="F33"/>
  <c i="1" r="AZ56"/>
  <c i="4" r="F33"/>
  <c i="1" r="AZ57"/>
  <c i="7" r="F33"/>
  <c i="1" r="AZ60"/>
  <c i="15" r="J33"/>
  <c i="1" r="AV68"/>
  <c r="AT68"/>
  <c r="AN68"/>
  <c i="17" r="J30"/>
  <c i="1" r="AG70"/>
  <c i="18" r="F33"/>
  <c i="1" r="AZ71"/>
  <c i="15" r="F33"/>
  <c i="1" r="AZ68"/>
  <c i="18" r="J33"/>
  <c i="1" r="AV71"/>
  <c r="AT71"/>
  <c i="12" r="J33"/>
  <c i="1" r="AV65"/>
  <c r="AT65"/>
  <c i="17" r="F33"/>
  <c i="1" r="AZ70"/>
  <c r="BB54"/>
  <c r="W31"/>
  <c r="BD54"/>
  <c r="W33"/>
  <c i="2" r="J33"/>
  <c i="1" r="AV55"/>
  <c r="AT55"/>
  <c i="4" r="J33"/>
  <c i="1" r="AV57"/>
  <c r="AT57"/>
  <c r="AN57"/>
  <c i="6" r="F33"/>
  <c i="1" r="AZ59"/>
  <c i="8" r="J33"/>
  <c i="1" r="AV61"/>
  <c r="AT61"/>
  <c i="9" r="F33"/>
  <c i="1" r="AZ62"/>
  <c i="9" r="J33"/>
  <c i="1" r="AV62"/>
  <c r="AT62"/>
  <c i="13" r="F33"/>
  <c i="1" r="AZ66"/>
  <c i="16" r="F33"/>
  <c i="1" r="AZ69"/>
  <c i="3" l="1" r="P107"/>
  <c i="1" r="AU56"/>
  <c i="3" r="T107"/>
  <c i="14" r="BK92"/>
  <c r="BK91"/>
  <c r="J91"/>
  <c r="J59"/>
  <c i="11" r="BK84"/>
  <c r="J84"/>
  <c i="16" r="BK92"/>
  <c r="J92"/>
  <c r="J59"/>
  <c i="5" r="BK84"/>
  <c r="J84"/>
  <c r="J59"/>
  <c i="4" r="J59"/>
  <c i="2" r="BK83"/>
  <c r="J83"/>
  <c i="4" r="J87"/>
  <c r="J60"/>
  <c i="18" r="BK87"/>
  <c r="J87"/>
  <c r="J59"/>
  <c i="3" r="BK107"/>
  <c r="J107"/>
  <c i="10" r="BK95"/>
  <c r="J95"/>
  <c i="6" r="BK90"/>
  <c r="J90"/>
  <c r="J59"/>
  <c i="1" r="AN70"/>
  <c i="17" r="J39"/>
  <c i="15" r="J39"/>
  <c i="1" r="AN66"/>
  <c i="13" r="J59"/>
  <c r="J39"/>
  <c i="1" r="AN62"/>
  <c i="9" r="J59"/>
  <c r="J39"/>
  <c i="4" r="J39"/>
  <c i="1" r="AU54"/>
  <c r="W30"/>
  <c r="AZ54"/>
  <c r="AV54"/>
  <c r="AK29"/>
  <c i="10" r="J30"/>
  <c i="1" r="AG63"/>
  <c i="8" r="J30"/>
  <c i="1" r="AG61"/>
  <c r="AN61"/>
  <c r="W32"/>
  <c i="11" r="J30"/>
  <c i="1" r="AG64"/>
  <c i="2" r="J30"/>
  <c i="1" r="AG55"/>
  <c i="12" r="J30"/>
  <c i="1" r="AG65"/>
  <c r="AN65"/>
  <c i="3" r="J30"/>
  <c i="1" r="AG56"/>
  <c r="AX54"/>
  <c i="7" r="J30"/>
  <c i="1" r="AG60"/>
  <c i="11" l="1" r="J39"/>
  <c i="2" r="J39"/>
  <c i="10" r="J39"/>
  <c i="3" r="J39"/>
  <c i="14" r="J92"/>
  <c r="J60"/>
  <c i="11" r="J59"/>
  <c i="3" r="J59"/>
  <c i="10" r="J59"/>
  <c i="2" r="J59"/>
  <c i="12" r="J39"/>
  <c i="8" r="J39"/>
  <c i="7" r="J39"/>
  <c i="1" r="AN60"/>
  <c r="AN56"/>
  <c r="AN63"/>
  <c r="AN55"/>
  <c r="AN64"/>
  <c i="6" r="J30"/>
  <c i="1" r="AG59"/>
  <c i="5" r="J30"/>
  <c i="1" r="AG58"/>
  <c i="16" r="J30"/>
  <c i="1" r="AG69"/>
  <c r="AN69"/>
  <c r="W29"/>
  <c i="14" r="J30"/>
  <c i="1" r="AG67"/>
  <c i="18" r="J30"/>
  <c i="1" r="AG71"/>
  <c r="AT54"/>
  <c i="14" l="1" r="J39"/>
  <c i="18" r="J39"/>
  <c i="5" r="J39"/>
  <c i="6" r="J39"/>
  <c i="16" r="J39"/>
  <c i="1" r="AN71"/>
  <c r="AN58"/>
  <c r="AN67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<sst xmlns="http://schemas.openxmlformats.org/spreadsheetml/2006/main">
  <si>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</si>
  <si>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</si>
  <si>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</si>
  <si>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</si>
  <si>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</si>
  <si>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{67c33623-e979-4040-98f3-54da368fe518}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</si>
  <si>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</si>
  <si>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</si>
  <si>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</si>
  <si>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</si>
  <si>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</si>
  <si>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</si>
  <si>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</si>
  <si>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</si>
  <si>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</si>
  <si>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</si>
  <si>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</si>
  <si>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</si>
  <si>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</si>
  <si>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</si>
  <si>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</si>
  <si>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</si>
  <si>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</si>
  <si>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</si>
  <si>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</si>
  <si>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14. 8. 2024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</si>
  <si>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</si>
  <si>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</si>
  <si>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</si>
  <si>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</si>
  <si>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</si>
  <si>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</si>
  <si>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</si>
  <si>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</si>
  <si>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</si>
  <si>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</si>
  <si>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</si>
  <si>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</si>
  <si>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</si>
  <si>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</si>
  <si>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</si>
  <si>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</si>
  <si>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</si>
  <si>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</si>
  <si>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</si>
  <si>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</si>
  <si>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</si>
  <si>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</si>
  <si>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</si>
  <si>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</si>
  <si>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</si>
  <si>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</si>
  <si>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</si>
  <si>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</si>
  <si>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</si>
  <si>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</si>
  <si>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</si>
  <si>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</si>
  <si>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</si>
  <si>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</si>
  <si>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</si>
  <si>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</si>
  <si>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</si>
  <si>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</si>
  <si>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</si>
  <si>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</si>
  <si>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</si>
  <si>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</si>
  <si>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</si>
  <si>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</si>
  <si>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</si>
  <si>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</si>
  <si>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</si>
  <si>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</si>
  <si>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</si>
  <si>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</si>
  <si>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</si>
  <si>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</si>
  <si>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</si>
  <si>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</si>
  <si>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</si>
  <si>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</si>
  <si>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</si>
  <si>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</si>
  <si>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</si>
  <si>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</si>
  <si>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</si>
  <si>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{b0842fe4-4f0d-41c1-948b-52ebaf720c03}</t>
  </si>
  <si>
    <t>2</t>
  </si>
  <si>
    <t>ARSA</t>
  </si>
  <si>
    <t>Stavebně konstrukční řešení</t>
  </si>
  <si>
    <t>{42a003ce-99f8-41e6-bb61-f93b83f6239f}</t>
  </si>
  <si>
    <t>KOL</t>
  </si>
  <si>
    <t>Kolektor</t>
  </si>
  <si>
    <t>{11d31c4d-ce53-4b49-9f68-98b21b0c947e}</t>
  </si>
  <si>
    <t>ZTI</t>
  </si>
  <si>
    <t>D.1.4.1 - ZTI - vrchní stavba</t>
  </si>
  <si>
    <t>{37fcf33a-c00d-4bb4-bdc9-43221790e769}</t>
  </si>
  <si>
    <t>ZTI-S</t>
  </si>
  <si>
    <t>ZTI - spodní stavba</t>
  </si>
  <si>
    <t>{c45c5a5b-195a-40af-9feb-0157b3387f9e}</t>
  </si>
  <si>
    <t>ZTI-Z</t>
  </si>
  <si>
    <t>Závlaha a dešťová kanalizace</t>
  </si>
  <si>
    <t>{5d17d5e9-969e-415c-8128-039aa03821f4}</t>
  </si>
  <si>
    <t>ZTI-V</t>
  </si>
  <si>
    <t>ZTI - Vodovod - přípojka, přeložka</t>
  </si>
  <si>
    <t>{5f66b5de-0825-42fa-9c0a-f3721044fa40}</t>
  </si>
  <si>
    <t>UT</t>
  </si>
  <si>
    <t>D.1.4.2 ÚT</t>
  </si>
  <si>
    <t>{a74a6403-6f8a-48e4-974e-2979e214d6a4}</t>
  </si>
  <si>
    <t>EIS</t>
  </si>
  <si>
    <t>D.1.4.3 - Elektroinstalace</t>
  </si>
  <si>
    <t>{3cc67434-28a0-41f6-b0b4-33781b2d431c}</t>
  </si>
  <si>
    <t>SLP</t>
  </si>
  <si>
    <t>D.1.4.3 - Slaboproud</t>
  </si>
  <si>
    <t>{ab3d7891-35d5-4129-a845-5e61eab9a9e2}</t>
  </si>
  <si>
    <t>EISV</t>
  </si>
  <si>
    <t>D.1.4.3 - Elektroinstalace - venkovní rozvody</t>
  </si>
  <si>
    <t>{fb5c0b77-acf3-4bf2-bb44-c6154c2e47e1}</t>
  </si>
  <si>
    <t>SLPO</t>
  </si>
  <si>
    <t>Elektroinstalace - optické kabely</t>
  </si>
  <si>
    <t>{50aec8b5-41f4-4548-9228-917f8453c8fd}</t>
  </si>
  <si>
    <t>VZT</t>
  </si>
  <si>
    <t>Vzduchotechnika</t>
  </si>
  <si>
    <t>{248284c3-ff45-4241-b83e-9a6b8f9fcf56}</t>
  </si>
  <si>
    <t>MaR</t>
  </si>
  <si>
    <t>Měření a regulace</t>
  </si>
  <si>
    <t>{839e0bb2-e4dd-4240-8ac0-afb163430803}</t>
  </si>
  <si>
    <t>ARSB</t>
  </si>
  <si>
    <t>Stavebně konstrukční řešení - zahradní domek</t>
  </si>
  <si>
    <t>{0dab47b0-4d8f-4f20-96de-5d9fa1f2a34c}</t>
  </si>
  <si>
    <t>GAS</t>
  </si>
  <si>
    <t>Gastrovybavení</t>
  </si>
  <si>
    <t>{cd814a9f-bd8d-4ae0-af5d-47b5e379153b}</t>
  </si>
  <si>
    <t>KOM</t>
  </si>
  <si>
    <t>Zpevněné plochy</t>
  </si>
  <si>
    <t>{ad4b38c4-2b6f-4858-86e5-df1a0a0498d7}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</si>
  <si>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</si>
  <si>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</si>
  <si>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</si>
  <si>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</si>
  <si>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</si>
  <si>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</si>
  <si>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</si>
  <si>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</si>
  <si>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</si>
  <si>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</si>
  <si>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</si>
  <si>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</si>
  <si>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</si>
  <si>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</si>
  <si>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</si>
  <si>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</si>
  <si>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</si>
  <si>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</si>
  <si>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</si>
  <si>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</si>
  <si>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</si>
  <si>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</si>
  <si>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</si>
  <si>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</si>
  <si>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</si>
  <si>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</si>
  <si>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</si>
  <si>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</si>
  <si>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</si>
  <si>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</si>
  <si>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</si>
  <si>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</si>
  <si>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</si>
  <si>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</si>
  <si>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</si>
  <si>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</si>
  <si>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</si>
  <si>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</si>
  <si>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</si>
  <si>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</si>
  <si>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</si>
  <si>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</si>
  <si>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</si>
  <si>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</si>
  <si>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</si>
  <si>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</si>
  <si>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</si>
  <si>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</si>
  <si>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</si>
  <si>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</si>
  <si>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</si>
  <si>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</si>
  <si>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</si>
  <si>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</si>
  <si>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</si>
  <si>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</si>
  <si>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</si>
  <si>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</si>
  <si>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</si>
  <si>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</si>
  <si>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</si>
  <si>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</si>
  <si>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</si>
  <si>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</si>
  <si>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</si>
  <si>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</si>
  <si>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</si>
  <si>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</si>
  <si>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</si>
  <si>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</si>
  <si>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</si>
  <si>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</si>
  <si>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</si>
  <si>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</si>
  <si>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</si>
  <si>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</si>
  <si>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</si>
  <si>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</si>
  <si>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</si>
  <si>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</si>
  <si>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</si>
  <si>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</si>
  <si>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</si>
  <si>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</si>
  <si>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</si>
  <si>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</si>
  <si>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</si>
  <si>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</si>
  <si>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</si>
  <si>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</si>
  <si>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</si>
  <si>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</si>
  <si>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</si>
  <si>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</si>
  <si>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</si>
  <si>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</si>
  <si>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</si>
  <si>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</si>
  <si>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</si>
  <si>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</si>
  <si>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</si>
  <si>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</si>
  <si>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</si>
  <si>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</si>
  <si>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</si>
  <si>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</si>
  <si>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</si>
  <si>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</si>
  <si>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</si>
  <si>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</si>
  <si>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</si>
  <si>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</si>
  <si>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</si>
  <si>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</si>
  <si>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</si>
  <si>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</si>
  <si>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</si>
  <si>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</si>
  <si>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</si>
  <si>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</si>
  <si>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</si>
  <si>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</si>
  <si>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</si>
  <si>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</si>
  <si>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</si>
  <si>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</si>
  <si>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</si>
  <si>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</si>
  <si>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</si>
  <si>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</si>
  <si>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</si>
  <si>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</si>
  <si>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</si>
  <si>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</si>
  <si>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</si>
  <si>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</si>
  <si>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</si>
  <si>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</si>
  <si>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</si>
  <si>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</si>
  <si>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</si>
  <si>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</si>
  <si>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</si>
  <si>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</si>
  <si>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</si>
  <si>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</si>
  <si>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</si>
  <si>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</si>
  <si>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</si>
  <si>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</si>
  <si>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</si>
  <si>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</si>
  <si>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</si>
  <si>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</si>
  <si>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</si>
  <si>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</si>
  <si>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</si>
  <si>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</si>
  <si>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</si>
  <si>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</si>
  <si>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</si>
  <si>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</si>
  <si>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</si>
  <si>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</si>
  <si>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</si>
  <si>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</si>
  <si>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</si>
  <si>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</si>
  <si>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</si>
  <si>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</si>
  <si>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</si>
  <si>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</si>
  <si>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</si>
  <si>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</si>
  <si>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</si>
  <si>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</si>
  <si>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</si>
  <si>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</si>
  <si>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</si>
  <si>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</si>
  <si>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</si>
  <si>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</si>
  <si>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</si>
  <si>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</si>
  <si>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</si>
  <si>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</si>
  <si>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</si>
  <si>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</si>
  <si>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</si>
  <si>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</si>
  <si>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</si>
  <si>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</si>
  <si>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</si>
  <si>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</si>
  <si>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</si>
  <si>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</si>
  <si>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</si>
  <si>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</si>
  <si>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</si>
  <si>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</si>
  <si>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</si>
  <si>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</si>
  <si>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</si>
  <si>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</si>
  <si>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</si>
  <si>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</si>
  <si>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</si>
  <si>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</si>
  <si>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</si>
  <si>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</si>
  <si>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</si>
  <si>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</si>
  <si>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</si>
  <si>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</si>
  <si>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</si>
  <si>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</si>
  <si>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</si>
  <si>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</si>
  <si>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</si>
  <si>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</si>
  <si>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</si>
  <si>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</si>
  <si>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</si>
  <si>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</si>
  <si>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</si>
  <si>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</si>
  <si>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</si>
  <si>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</si>
  <si>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</si>
  <si>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</si>
  <si>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</si>
  <si>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</si>
  <si>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</si>
  <si>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</si>
  <si>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</si>
  <si>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</si>
  <si>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</si>
  <si>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</si>
  <si>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</si>
  <si>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</si>
  <si>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</si>
  <si>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</si>
  <si>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</si>
  <si>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</si>
  <si>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</si>
  <si>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</si>
  <si>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</si>
  <si>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</si>
  <si>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</si>
  <si>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</si>
  <si>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</si>
  <si>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</si>
  <si>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</si>
  <si>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</si>
  <si>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</si>
  <si>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</si>
  <si>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</si>
  <si>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</si>
  <si>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</si>
  <si>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</si>
  <si>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</si>
  <si>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</si>
  <si>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</si>
  <si>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</si>
  <si>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</si>
  <si>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</si>
  <si>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</si>
  <si>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</si>
  <si>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</si>
  <si>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</si>
  <si>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</si>
  <si>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</si>
  <si>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</si>
  <si>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</si>
  <si>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</si>
  <si>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</si>
  <si>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</si>
  <si>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</si>
  <si>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</si>
  <si>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</si>
  <si>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</si>
  <si>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</si>
  <si>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</si>
  <si>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</si>
  <si>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</si>
  <si>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</si>
  <si>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</si>
  <si>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</si>
  <si>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</si>
  <si>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</si>
  <si>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</si>
  <si>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</si>
  <si>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</si>
  <si>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</si>
  <si>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</si>
  <si>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</si>
  <si>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</si>
  <si>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</si>
  <si>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</si>
  <si>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</si>
  <si>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</si>
  <si>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</si>
  <si>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</si>
  <si>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</si>
  <si>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</si>
  <si>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</si>
  <si>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</si>
  <si>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</si>
  <si>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</si>
  <si>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</si>
  <si>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</si>
  <si>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</si>
  <si>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</si>
  <si>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</si>
  <si>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</si>
  <si>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</si>
  <si>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</si>
  <si>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</si>
  <si>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</si>
  <si>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</si>
  <si>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</si>
  <si>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</si>
  <si>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</si>
  <si>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</si>
  <si>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</si>
  <si>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</si>
  <si>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</si>
  <si>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</si>
  <si>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</si>
  <si>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</si>
  <si>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</si>
  <si>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</si>
  <si>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</si>
  <si>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</si>
  <si>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</si>
  <si>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</si>
  <si>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</si>
  <si>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</si>
  <si>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</si>
  <si>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</si>
  <si>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</si>
  <si>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</si>
  <si>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</si>
  <si>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"strop nad 1.NP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</si>
  <si>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</si>
  <si>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</si>
  <si>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</si>
  <si>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</si>
  <si>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</si>
  <si>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</si>
  <si>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</si>
  <si>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</si>
  <si>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</si>
  <si>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</si>
  <si>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</si>
  <si>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</si>
  <si>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</si>
  <si>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</si>
  <si>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</si>
  <si>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</si>
  <si>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</si>
  <si>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</si>
  <si>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</si>
  <si>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</si>
  <si>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</si>
  <si>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</si>
  <si>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</si>
  <si>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</si>
  <si>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</si>
  <si>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</si>
  <si>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</si>
  <si>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</si>
  <si>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</si>
  <si>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</si>
  <si>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</si>
  <si>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</si>
  <si>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</si>
  <si>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</si>
  <si>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</si>
  <si>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</si>
  <si>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</si>
  <si>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</si>
  <si>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</si>
  <si>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</si>
  <si>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</si>
  <si>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</si>
  <si>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</si>
  <si>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</si>
  <si>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</si>
  <si>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</si>
  <si>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</si>
  <si>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</si>
  <si>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</si>
  <si>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29</t>
  </si>
  <si>
    <t>631311114</t>
  </si>
  <si>
    <t>Mazanina tl přes 50 do 80 mm z betonu prostého bez zvýšených nároků na prostředí tř. C 16/20</t>
  </si>
  <si>
    <t>-48694680</t>
  </si>
  <si>
    <t>Mazanina z betonu prostého bez zvýšených nároků na prostředí tl. přes 50 do 80 mm tř. C 16/20</t>
  </si>
  <si>
    <t>https://podminky.urs.cz/item/CS_URS_2024_02/631311114</t>
  </si>
  <si>
    <t>"skladba P3, P4, P5, P12</t>
  </si>
  <si>
    <t>"spřažená deska</t>
  </si>
  <si>
    <t>(404,26*0,08) "plocha stropu</t>
  </si>
  <si>
    <t>-(6,03*4,26*0,08) "schodišťový prostor</t>
  </si>
  <si>
    <t>-(1,835*1,7*0,08) "výtahová šachta</t>
  </si>
  <si>
    <t>"strop nad 2.NP</t>
  </si>
  <si>
    <t>(290,88*0,08) "strop</t>
  </si>
  <si>
    <t>30</t>
  </si>
  <si>
    <t>631319011</t>
  </si>
  <si>
    <t>Příplatek k mazanině tl přes 50 do 80 mm za přehlazení povrchu</t>
  </si>
  <si>
    <t>-1997902075</t>
  </si>
  <si>
    <t>Příplatek k cenám mazanin za úpravu povrchu mazaniny přehlazením, mazanina tl. přes 50 do 80 mm</t>
  </si>
  <si>
    <t>https://podminky.urs.cz/item/CS_URS_2024_02/631319011</t>
  </si>
  <si>
    <t>31</t>
  </si>
  <si>
    <t>631319171</t>
  </si>
  <si>
    <t>Příplatek k mazanině tl přes 50 do 80 mm za stržení povrchu spodní vrstvy před vložením výztuže</t>
  </si>
  <si>
    <t>-1975940630</t>
  </si>
  <si>
    <t>Příplatek k cenám mazanin za stržení povrchu spodní vrstvy mazaniny latí před vložením výztuže nebo pletiva pro tl. obou vrstev mazaniny přes 50 do 80 mm</t>
  </si>
  <si>
    <t>https://podminky.urs.cz/item/CS_URS_2024_02/631319171</t>
  </si>
  <si>
    <t>32</t>
  </si>
  <si>
    <t>631362021</t>
  </si>
  <si>
    <t>Výztuž mazanin svařovanými sítěmi Kari</t>
  </si>
  <si>
    <t>882730087</t>
  </si>
  <si>
    <t>Výztuž mazanin ze svařovaných sítí z drátů typu KARI</t>
  </si>
  <si>
    <t>https://podminky.urs.cz/item/CS_URS_2024_02/631362021</t>
  </si>
  <si>
    <t>"KARI 6/100x6/100</t>
  </si>
  <si>
    <t>404,26*4,44/1000 "plocha stropu</t>
  </si>
  <si>
    <t>-(6,03*4,26)*4,44/1000 "schodišťový prostor</t>
  </si>
  <si>
    <t>-(1,835*1,7)*4,44/1000 "výtahová šachta</t>
  </si>
  <si>
    <t>290,88*4,44/1000 "strop</t>
  </si>
  <si>
    <t>2,945*1,1 'Přepočtené koeficientem množství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</si>
  <si>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</si>
  <si>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</si>
  <si>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</si>
  <si>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</si>
  <si>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</si>
  <si>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</si>
  <si>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</si>
  <si>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</si>
  <si>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</si>
  <si>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</si>
  <si>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</si>
  <si>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</si>
  <si>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</si>
  <si>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</si>
  <si>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</si>
  <si>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</si>
  <si>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</si>
  <si>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</si>
  <si>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</si>
  <si>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</si>
  <si>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</si>
  <si>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</si>
  <si>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</si>
  <si>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</si>
  <si>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</si>
  <si>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</si>
  <si>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</si>
  <si>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</si>
  <si>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</si>
  <si>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</si>
  <si>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</si>
  <si>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</si>
  <si>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</si>
  <si>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</si>
  <si>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</si>
  <si>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</si>
  <si>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</si>
  <si>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</si>
  <si>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</si>
  <si>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</si>
  <si>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</si>
  <si>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</si>
  <si>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</si>
  <si>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</si>
  <si>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</si>
  <si>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</si>
  <si>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</si>
  <si>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</si>
  <si>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</si>
  <si>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</si>
  <si>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</si>
  <si>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</si>
  <si>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</si>
  <si>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</si>
  <si>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</si>
  <si>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</si>
  <si>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</si>
  <si>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</si>
  <si>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</si>
  <si>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</si>
  <si>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</si>
  <si>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</si>
  <si>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</si>
  <si>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</si>
  <si>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</si>
  <si>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</si>
  <si>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</si>
  <si>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</si>
  <si>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</si>
  <si>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</si>
  <si>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</si>
  <si>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</si>
  <si>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</si>
  <si>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</si>
  <si>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</si>
  <si>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</si>
  <si>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</si>
  <si>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</si>
  <si>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</si>
  <si>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</si>
  <si>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</si>
  <si>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</si>
  <si>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</si>
  <si>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</si>
  <si>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</si>
  <si>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</si>
  <si>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</si>
  <si>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</si>
  <si>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</si>
  <si>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</si>
  <si>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</si>
  <si>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</si>
  <si>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</si>
  <si>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</si>
  <si>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</si>
  <si>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</si>
  <si>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</si>
  <si>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</si>
  <si>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</si>
  <si>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</si>
  <si>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</si>
  <si>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</si>
  <si>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</si>
  <si>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</si>
  <si>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</si>
  <si>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</si>
  <si>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</si>
  <si>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</si>
  <si>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</si>
  <si>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</si>
  <si>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</si>
  <si>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</si>
  <si>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</si>
  <si>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</si>
  <si>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</si>
  <si>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</si>
  <si>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</si>
  <si>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</si>
  <si>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</si>
  <si>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</si>
  <si>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</si>
  <si>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</si>
  <si>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</si>
  <si>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</si>
  <si>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</si>
  <si>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</si>
  <si>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</si>
  <si>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</si>
  <si>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</si>
  <si>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</si>
  <si>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</si>
  <si>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</si>
  <si>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</si>
  <si>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</si>
  <si>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</si>
  <si>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</si>
  <si>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</si>
  <si>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</si>
  <si>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</si>
  <si>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</si>
  <si>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</si>
  <si>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</si>
  <si>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</si>
  <si>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</si>
  <si>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</si>
  <si>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</si>
  <si>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</si>
  <si>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</si>
  <si>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</si>
  <si>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</si>
  <si>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</si>
  <si>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</si>
  <si>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</si>
  <si>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</si>
  <si>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</si>
  <si>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</si>
  <si>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</si>
  <si>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</si>
  <si>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</si>
  <si>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</si>
  <si>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</si>
  <si>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</si>
  <si>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</si>
  <si>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</si>
  <si>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</si>
  <si>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</si>
  <si>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</si>
  <si>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</si>
  <si>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</si>
  <si>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</si>
  <si>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</si>
  <si>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</si>
  <si>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</si>
  <si>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</si>
  <si>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</si>
  <si>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</si>
  <si>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</si>
  <si>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</si>
  <si>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</si>
  <si>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</si>
  <si>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</si>
  <si>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</si>
  <si>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</si>
  <si>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</si>
  <si>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</si>
  <si>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</si>
  <si>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</si>
  <si>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</si>
  <si>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</si>
  <si>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</si>
  <si>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</si>
  <si>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</si>
  <si>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</si>
  <si>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</si>
  <si>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</si>
  <si>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</si>
  <si>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</si>
  <si>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</si>
  <si>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</si>
  <si>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</si>
  <si>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</si>
  <si>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</si>
  <si>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</si>
  <si>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</si>
  <si>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</si>
  <si>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</si>
  <si>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</si>
  <si>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</si>
  <si>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</si>
  <si>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</si>
  <si>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</si>
  <si>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</si>
  <si>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</si>
  <si>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</si>
  <si>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</si>
  <si>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</si>
  <si>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</si>
  <si>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</si>
  <si>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</si>
  <si>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</si>
  <si>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</si>
  <si>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</si>
  <si>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</si>
  <si>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</si>
  <si>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</si>
  <si>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</si>
  <si>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</si>
  <si>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</si>
  <si>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</si>
  <si>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</si>
  <si>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</si>
  <si>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</si>
  <si>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</si>
  <si>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</si>
  <si>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</si>
  <si>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</si>
  <si>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</si>
  <si>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</si>
  <si>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</si>
  <si>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</si>
  <si>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</si>
  <si>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</si>
  <si>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</si>
  <si>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</si>
  <si>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</si>
  <si>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</si>
  <si>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</si>
  <si>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</si>
  <si>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</si>
  <si>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</si>
  <si>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</si>
  <si>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</si>
  <si>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</si>
  <si>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</si>
  <si>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</si>
  <si>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</si>
  <si>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</si>
  <si>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</si>
  <si>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</si>
  <si>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</si>
  <si>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</si>
  <si>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</si>
  <si>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</si>
  <si>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</si>
  <si>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</si>
  <si>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</si>
  <si>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</si>
  <si>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</si>
  <si>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</si>
  <si>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</si>
  <si>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</si>
  <si>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</si>
  <si>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</si>
  <si>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</si>
  <si>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</si>
  <si>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</si>
  <si>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</si>
  <si>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</si>
  <si>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</si>
  <si>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</si>
  <si>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</si>
  <si>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</si>
  <si>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</si>
  <si>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</si>
  <si>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</si>
  <si>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</si>
  <si>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</si>
  <si>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</si>
  <si>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</si>
  <si>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</si>
  <si>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</si>
  <si>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</si>
  <si>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</si>
  <si>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</si>
  <si>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</si>
  <si>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</si>
  <si>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</si>
  <si>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</si>
  <si>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</si>
  <si>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</si>
  <si>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</si>
  <si>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</si>
  <si>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</si>
  <si>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</si>
  <si>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</si>
  <si>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</si>
  <si>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</si>
  <si>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</si>
  <si>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</si>
  <si>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</si>
  <si>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</si>
  <si>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</si>
  <si>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</si>
  <si>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</si>
  <si>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</si>
  <si>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</si>
  <si>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</si>
  <si>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</si>
  <si>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</si>
  <si>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</si>
  <si>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</si>
  <si>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</si>
  <si>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</si>
  <si>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</si>
  <si>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</si>
  <si>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</si>
  <si>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</si>
  <si>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</si>
  <si>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</si>
  <si>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</si>
  <si>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</si>
  <si>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</si>
  <si>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</si>
  <si>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</si>
  <si>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</si>
  <si>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</si>
  <si>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</si>
  <si>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</si>
  <si>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</si>
  <si>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</si>
  <si>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</si>
  <si>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</si>
  <si>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</si>
  <si>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</si>
  <si>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</si>
  <si>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</si>
  <si>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</si>
  <si>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</si>
  <si>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</si>
  <si>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</si>
  <si>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</si>
  <si>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</si>
  <si>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</si>
  <si>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</si>
  <si>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</si>
  <si>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</si>
  <si>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</si>
  <si>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</si>
  <si>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</si>
  <si>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</si>
  <si>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</si>
  <si>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</si>
  <si>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</si>
  <si>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</si>
  <si>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</si>
  <si>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</si>
  <si>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</si>
  <si>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</si>
  <si>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</si>
  <si>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</si>
  <si>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</si>
  <si>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</si>
  <si>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</si>
  <si>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</si>
  <si>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</si>
  <si>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</si>
  <si>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</si>
  <si>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</si>
  <si>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</si>
  <si>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</si>
  <si>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</si>
  <si>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</si>
  <si>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</si>
  <si>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</si>
  <si>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</si>
  <si>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</si>
  <si>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</si>
  <si>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</si>
  <si>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</si>
  <si>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</si>
  <si>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</si>
  <si>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</si>
  <si>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</si>
  <si>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</si>
  <si>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</si>
  <si>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</si>
  <si>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</si>
  <si>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</si>
  <si>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</si>
  <si>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</si>
  <si>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</si>
  <si>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</si>
  <si>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</si>
  <si>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</si>
  <si>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</si>
  <si>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</si>
  <si>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</si>
  <si>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</si>
  <si>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</si>
  <si>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</si>
  <si>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</si>
  <si>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</si>
  <si>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</si>
  <si>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</si>
  <si>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</si>
  <si>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</si>
  <si>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</si>
  <si>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</si>
  <si>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</si>
  <si>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</si>
  <si>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</si>
  <si>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</si>
  <si>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</si>
  <si>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</si>
  <si>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</si>
  <si>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</si>
  <si>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</si>
  <si>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</si>
  <si>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</si>
  <si>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</si>
  <si>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</si>
  <si>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</si>
  <si>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</si>
  <si>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</si>
  <si>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</si>
  <si>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</si>
  <si>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</si>
  <si>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</si>
  <si>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</si>
  <si>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</si>
  <si>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</si>
  <si>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</si>
  <si>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</si>
  <si>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</si>
  <si>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</si>
  <si>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</si>
  <si>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</si>
  <si>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</si>
  <si>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</si>
  <si>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</si>
  <si>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</si>
  <si>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</si>
  <si>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</si>
  <si>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</si>
  <si>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404,26 "plocha stropu</t>
  </si>
  <si>
    <t>-(6,03*4,26) "schodišťový prostor</t>
  </si>
  <si>
    <t>-(1,835*1,7) "výtahová šachta</t>
  </si>
  <si>
    <t>290,88 "strop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</si>
  <si>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</si>
  <si>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</si>
  <si>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</si>
  <si>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</si>
  <si>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</si>
  <si>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</si>
  <si>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</si>
  <si>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</si>
  <si>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</si>
  <si>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</si>
  <si>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</si>
  <si>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</si>
  <si>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</si>
  <si>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</si>
  <si>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</si>
  <si>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</si>
  <si>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</si>
  <si>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</si>
  <si>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</si>
  <si>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</si>
  <si>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</si>
  <si>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</si>
  <si>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</si>
  <si>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</si>
  <si>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</si>
  <si>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</si>
  <si>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</si>
  <si>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</si>
  <si>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</si>
  <si>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</si>
  <si>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</si>
  <si>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</si>
  <si>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</si>
  <si>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</si>
  <si>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</si>
  <si>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</si>
  <si>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</si>
  <si>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</si>
  <si>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</si>
  <si>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</si>
  <si>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</si>
  <si>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</si>
  <si>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</si>
  <si>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</si>
  <si>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</si>
  <si>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</si>
  <si>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</si>
  <si>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</si>
  <si>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</si>
  <si>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</si>
  <si>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</si>
  <si>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</si>
  <si>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</si>
  <si>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</si>
  <si>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</si>
  <si>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</si>
  <si>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</si>
  <si>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</si>
  <si>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</si>
  <si>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</si>
  <si>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</si>
  <si>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</si>
  <si>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</si>
  <si>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</si>
  <si>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</si>
  <si>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</si>
  <si>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</si>
  <si>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</si>
  <si>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</si>
  <si>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</si>
  <si>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</si>
  <si>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</si>
  <si>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</si>
  <si>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</si>
  <si>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</si>
  <si>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</si>
  <si>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</si>
  <si>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</si>
  <si>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</si>
  <si>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</si>
  <si>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</si>
  <si>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</si>
  <si>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</si>
  <si>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</si>
  <si>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</si>
  <si>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</si>
  <si>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</si>
  <si>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</si>
  <si>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</si>
  <si>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</si>
  <si>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</si>
  <si>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</si>
  <si>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</si>
  <si>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</si>
  <si>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</si>
  <si>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</si>
  <si>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</si>
  <si>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</si>
  <si>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</si>
  <si>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</si>
  <si>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</si>
  <si>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</si>
  <si>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</si>
  <si>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</si>
  <si>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</si>
  <si>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</si>
  <si>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</si>
  <si>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</si>
  <si>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</si>
  <si>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</si>
  <si>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</si>
  <si>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</si>
  <si>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</si>
  <si>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</si>
  <si>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</si>
  <si>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</si>
  <si>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</si>
  <si>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</si>
  <si>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</si>
  <si>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</si>
  <si>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</si>
  <si>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</si>
  <si>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</si>
  <si>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</si>
  <si>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</si>
  <si>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</si>
  <si>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</si>
  <si>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</si>
  <si>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</si>
  <si>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</si>
  <si>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</si>
  <si>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</si>
  <si>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</si>
  <si>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</si>
  <si>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</si>
  <si>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</si>
  <si>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</si>
  <si>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</si>
  <si>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</si>
  <si>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</si>
  <si>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</si>
  <si>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</si>
  <si>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</si>
  <si>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</si>
  <si>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</si>
  <si>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</si>
  <si>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</si>
  <si>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</si>
  <si>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</si>
  <si>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</si>
  <si>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</si>
  <si>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</si>
  <si>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</si>
  <si>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</si>
  <si>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</si>
  <si>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</si>
  <si>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</si>
  <si>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</si>
  <si>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</si>
  <si>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</si>
  <si>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</si>
  <si>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</si>
  <si>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</si>
  <si>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</si>
  <si>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</si>
  <si>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</si>
  <si>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</si>
  <si>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</si>
  <si>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</si>
  <si>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</si>
  <si>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</si>
  <si>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</si>
  <si>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</si>
  <si>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</si>
  <si>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</si>
  <si>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</si>
  <si>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</si>
  <si>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</si>
  <si>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</si>
  <si>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</si>
  <si>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</si>
  <si>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</si>
  <si>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</si>
  <si>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</si>
  <si>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</si>
  <si>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</si>
  <si>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</si>
  <si>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</si>
  <si>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</si>
  <si>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</si>
  <si>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</si>
  <si>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</si>
  <si>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</si>
  <si>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</si>
  <si>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</si>
  <si>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</si>
  <si>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</si>
  <si>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</si>
  <si>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</si>
  <si>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</si>
  <si>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</si>
  <si>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</si>
  <si>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</si>
  <si>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</si>
  <si>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</si>
  <si>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</si>
  <si>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</si>
  <si>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</si>
  <si>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</si>
  <si>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</si>
  <si>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</si>
  <si>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</si>
  <si>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</si>
  <si>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</si>
  <si>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</si>
  <si>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</si>
  <si>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</si>
  <si>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</si>
  <si>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</si>
  <si>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</si>
  <si>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</si>
  <si>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</si>
  <si>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</si>
  <si>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</si>
  <si>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</si>
  <si>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</si>
  <si>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</si>
  <si>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</si>
  <si>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</si>
  <si>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</si>
  <si>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</si>
  <si>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</si>
  <si>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</si>
  <si>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</si>
  <si>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</si>
  <si>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</si>
  <si>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</si>
  <si>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</si>
  <si>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</si>
  <si>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</si>
  <si>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</si>
  <si>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</si>
  <si>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</si>
  <si>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</si>
  <si>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</si>
  <si>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</si>
  <si>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</si>
  <si>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</si>
  <si>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</si>
  <si>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</si>
  <si>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</si>
  <si>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</si>
  <si>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</si>
  <si>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</si>
  <si>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</si>
  <si>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</si>
  <si>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</si>
  <si>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</si>
  <si>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</si>
  <si>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</si>
  <si>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</si>
  <si>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</si>
  <si>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</si>
  <si>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</si>
  <si>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</si>
  <si>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</si>
  <si>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</si>
  <si>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</si>
  <si>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</si>
  <si>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</si>
  <si>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</si>
  <si>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</si>
  <si>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</si>
  <si>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</si>
  <si>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</si>
  <si>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</si>
  <si>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</si>
  <si>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</si>
  <si>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</si>
  <si>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</si>
  <si>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</si>
  <si>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</si>
  <si>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</si>
  <si>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</si>
  <si>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</si>
  <si>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</si>
  <si>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</si>
  <si>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</si>
  <si>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</si>
  <si>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</si>
  <si>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</si>
  <si>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</si>
  <si>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</si>
  <si>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</si>
  <si>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</si>
  <si>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</si>
  <si>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</si>
  <si>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</si>
  <si>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</si>
  <si>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</si>
  <si>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</si>
  <si>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</si>
  <si>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</si>
  <si>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</si>
  <si>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</si>
  <si>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</si>
  <si>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</si>
  <si>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</si>
  <si>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</si>
  <si>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</si>
  <si>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</si>
  <si>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</si>
  <si>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</si>
  <si>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</si>
  <si>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</si>
  <si>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</si>
  <si>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</si>
  <si>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</si>
  <si>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</si>
  <si>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</si>
  <si>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</si>
  <si>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</si>
  <si>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</si>
  <si>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</si>
  <si>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</si>
  <si>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</si>
  <si>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</si>
  <si>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</si>
  <si>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</si>
  <si>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</si>
  <si>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</si>
  <si>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</si>
  <si>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</si>
  <si>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</si>
  <si>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</si>
  <si>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</si>
  <si>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</si>
  <si>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</si>
  <si>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</si>
  <si>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</si>
  <si>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</si>
  <si>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</si>
  <si>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</si>
  <si>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</si>
  <si>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</si>
  <si>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</si>
  <si>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</si>
  <si>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</si>
  <si>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</si>
  <si>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</si>
  <si>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</si>
  <si>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</si>
  <si>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</si>
  <si>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</si>
  <si>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</si>
  <si>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</si>
  <si>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</si>
  <si>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</si>
  <si>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</si>
  <si>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</si>
  <si>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</si>
  <si>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</si>
  <si>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</si>
  <si>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</si>
  <si>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</si>
  <si>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</si>
  <si>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</si>
  <si>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</si>
  <si>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</si>
  <si>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</si>
  <si>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</si>
  <si>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</si>
  <si>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</si>
  <si>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</si>
  <si>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</si>
  <si>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</si>
  <si>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</si>
  <si>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</si>
  <si>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</si>
  <si>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</si>
  <si>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</si>
  <si>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</si>
  <si>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</si>
  <si>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</si>
  <si>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</si>
  <si>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</si>
  <si>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</si>
  <si>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</si>
  <si>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</si>
  <si>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</si>
  <si>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</si>
  <si>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</si>
  <si>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</si>
  <si>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</si>
  <si>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</si>
  <si>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</si>
  <si>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</si>
  <si>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</si>
  <si>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</si>
  <si>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</si>
  <si>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</si>
  <si>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</si>
  <si>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</si>
  <si>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</si>
  <si>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</si>
  <si>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</si>
  <si>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</si>
  <si>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</si>
  <si>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</si>
  <si>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</si>
  <si>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</si>
  <si>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</si>
  <si>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</si>
  <si>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</si>
  <si>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</si>
  <si>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</si>
  <si>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</si>
  <si>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</si>
  <si>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</si>
  <si>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</si>
  <si>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</si>
  <si>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</si>
  <si>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</si>
  <si>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</si>
  <si>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</si>
  <si>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</si>
  <si>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</si>
  <si>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</si>
  <si>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</si>
  <si>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</si>
  <si>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</si>
  <si>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</si>
  <si>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</si>
  <si>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</si>
  <si>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</si>
  <si>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</si>
  <si>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</si>
  <si>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</si>
  <si>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</si>
  <si>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</si>
  <si>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</si>
  <si>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</si>
  <si>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</si>
  <si>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</si>
  <si>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</si>
  <si>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</si>
  <si>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</si>
  <si>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</si>
  <si>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</si>
  <si>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</si>
  <si>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</si>
  <si>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</si>
  <si>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</si>
  <si>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</si>
  <si>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</si>
  <si>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</si>
  <si>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</si>
  <si>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</si>
  <si>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</si>
  <si>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</si>
  <si>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</si>
  <si>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</si>
  <si>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</si>
  <si>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</si>
  <si>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</si>
  <si>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</si>
  <si>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</si>
  <si>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</si>
  <si>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</si>
  <si>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</si>
  <si>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</si>
  <si>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</si>
  <si>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</si>
  <si>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</si>
  <si>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</si>
  <si>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</si>
  <si>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</si>
  <si>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</si>
  <si>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</si>
  <si>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</si>
  <si>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</si>
  <si>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</si>
  <si>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</si>
  <si>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</si>
  <si>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</si>
  <si>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</si>
  <si>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</si>
  <si>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</si>
  <si>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</si>
  <si>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</si>
  <si>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</si>
  <si>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</si>
  <si>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</si>
  <si>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</si>
  <si>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</si>
  <si>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</si>
  <si>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</si>
  <si>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</si>
  <si>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</si>
  <si>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</si>
  <si>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</si>
  <si>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</si>
  <si>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</si>
  <si>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</si>
  <si>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</si>
  <si>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</si>
  <si>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</si>
  <si>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</si>
  <si>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</si>
  <si>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</si>
  <si>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</si>
  <si>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</si>
  <si>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</si>
  <si>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</si>
  <si>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</si>
  <si>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</si>
  <si>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</si>
  <si>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</si>
  <si>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</si>
  <si>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</si>
  <si>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</si>
  <si>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</si>
  <si>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</si>
  <si>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</si>
  <si>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</si>
  <si>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</si>
  <si>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</si>
  <si>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</si>
  <si>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</si>
  <si>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</si>
  <si>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</si>
  <si>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</si>
  <si>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</si>
  <si>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</si>
  <si>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</si>
  <si>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</si>
  <si>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</si>
  <si>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</si>
  <si>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</si>
  <si>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</si>
  <si>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</si>
  <si>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</si>
  <si>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</si>
  <si>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</si>
  <si>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</si>
  <si>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</si>
  <si>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</si>
  <si>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</si>
  <si>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</si>
  <si>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</si>
  <si>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</si>
  <si>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</si>
  <si>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</si>
  <si>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</si>
  <si>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</si>
  <si>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</si>
  <si>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</si>
  <si>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</si>
  <si>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</si>
  <si>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</si>
  <si>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</si>
  <si>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</si>
  <si>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</si>
  <si>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</si>
  <si>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</si>
  <si>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</si>
  <si>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</si>
  <si>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</si>
  <si>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</si>
  <si>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</si>
  <si>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</si>
  <si>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</si>
  <si>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</si>
  <si>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</si>
  <si>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</si>
  <si>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</si>
  <si>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</si>
  <si>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</si>
  <si>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</si>
  <si>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</si>
  <si>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</si>
  <si>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</si>
  <si>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</si>
  <si>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</si>
  <si>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</si>
  <si>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</si>
  <si>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</si>
  <si>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</si>
  <si>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</si>
  <si>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</si>
  <si>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</si>
  <si>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</si>
  <si>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</si>
  <si>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</si>
  <si>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</si>
  <si>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</si>
  <si>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(5,24*2+2,7)</t>
  </si>
  <si>
    <t>168</t>
  </si>
  <si>
    <t>55342038</t>
  </si>
  <si>
    <t>madlo zábradlí hranaté nerezové 40x40mm</t>
  </si>
  <si>
    <t>-397739977</t>
  </si>
  <si>
    <t>13,18*1,1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</si>
  <si>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</si>
  <si>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</si>
  <si>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</si>
  <si>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</si>
  <si>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</si>
  <si>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</si>
  <si>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</si>
  <si>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</si>
  <si>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</si>
  <si>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</si>
  <si>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</si>
  <si>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</si>
  <si>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</si>
  <si>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</si>
  <si>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</si>
  <si>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</si>
  <si>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</si>
  <si>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</si>
  <si>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</si>
  <si>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</si>
  <si>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</si>
  <si>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</si>
  <si>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</si>
  <si>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</si>
  <si>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</si>
  <si>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</si>
  <si>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</si>
  <si>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</si>
  <si>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</si>
  <si>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</si>
  <si>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</si>
  <si>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</si>
  <si>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</si>
  <si>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</si>
  <si>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</si>
  <si>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</si>
  <si>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</si>
  <si>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</si>
  <si>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</si>
  <si>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</si>
  <si>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</si>
  <si>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</si>
  <si>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</si>
  <si>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</si>
  <si>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</si>
  <si>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</si>
  <si>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</si>
  <si>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</si>
  <si>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</si>
  <si>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</si>
  <si>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</si>
  <si>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</si>
  <si>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</si>
  <si>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</si>
  <si>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</si>
  <si>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</si>
  <si>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</si>
  <si>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</si>
  <si>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</si>
  <si>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</si>
  <si>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</si>
  <si>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</si>
  <si>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</si>
  <si>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</si>
  <si>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</si>
  <si>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</si>
  <si>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</si>
  <si>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</si>
  <si>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</si>
  <si>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</si>
  <si>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</si>
  <si>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</si>
  <si>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</si>
  <si>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</si>
  <si>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</si>
  <si>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</si>
  <si>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</si>
  <si>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</si>
  <si>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</si>
  <si>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</si>
  <si>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</si>
  <si>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</si>
  <si>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</si>
  <si>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</si>
  <si>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</si>
  <si>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</si>
  <si>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</si>
  <si>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</si>
  <si>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</si>
  <si>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</si>
  <si>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</si>
  <si>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</si>
  <si>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</si>
  <si>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</si>
  <si>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</si>
  <si>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</si>
  <si>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</si>
  <si>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</si>
  <si>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</si>
  <si>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</si>
  <si>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</si>
  <si>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</si>
  <si>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</si>
  <si>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</si>
  <si>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</si>
  <si>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</si>
  <si>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</si>
  <si>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</si>
  <si>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</si>
  <si>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</si>
  <si>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</si>
  <si>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</si>
  <si>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</si>
  <si>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</si>
  <si>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</si>
  <si>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</si>
  <si>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</si>
  <si>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</si>
  <si>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</si>
  <si>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</si>
  <si>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</si>
  <si>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</si>
  <si>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</si>
  <si>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</si>
  <si>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</si>
  <si>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</si>
  <si>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</si>
  <si>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</si>
  <si>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</si>
  <si>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</si>
  <si>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</si>
  <si>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</si>
  <si>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</si>
  <si>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</si>
  <si>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</si>
  <si>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</si>
  <si>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</si>
  <si>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</si>
  <si>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</si>
  <si>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</si>
  <si>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</si>
  <si>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</si>
  <si>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</si>
  <si>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</si>
  <si>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</si>
  <si>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</si>
  <si>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</si>
  <si>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</si>
  <si>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</si>
  <si>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</si>
  <si>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</si>
  <si>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</si>
  <si>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</si>
  <si>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</si>
  <si>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</si>
  <si>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</si>
  <si>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</si>
  <si>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61162087</t>
  </si>
  <si>
    <t>dveře jednokřídlé dřevotřískové povrch laminátový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</si>
  <si>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</si>
  <si>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</si>
  <si>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</si>
  <si>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</si>
  <si>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</si>
  <si>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</si>
  <si>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</si>
  <si>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</si>
  <si>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</si>
  <si>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</si>
  <si>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</si>
  <si>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</si>
  <si>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</si>
  <si>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</si>
  <si>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</si>
  <si>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</si>
  <si>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</si>
  <si>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</si>
  <si>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</si>
  <si>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</si>
  <si>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</si>
  <si>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</si>
  <si>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</si>
  <si>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</si>
  <si>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</si>
  <si>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</si>
  <si>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</si>
  <si>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</si>
  <si>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</si>
  <si>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</si>
  <si>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</si>
  <si>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</si>
  <si>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</si>
  <si>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</si>
  <si>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</si>
  <si>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</si>
  <si>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</si>
  <si>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</si>
  <si>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</si>
  <si>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</si>
  <si>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</si>
  <si>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</si>
  <si>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</si>
  <si>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</si>
  <si>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</si>
  <si>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</si>
  <si>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</si>
  <si>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</si>
  <si>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</si>
  <si>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</si>
  <si>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</si>
  <si>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</si>
  <si>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</si>
  <si>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</si>
  <si>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</si>
  <si>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</si>
  <si>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</si>
  <si>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</si>
  <si>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</si>
  <si>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</si>
  <si>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</si>
  <si>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</si>
  <si>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</si>
  <si>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</si>
  <si>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</si>
  <si>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</si>
  <si>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</si>
  <si>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</si>
  <si>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</si>
  <si>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</si>
  <si>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</si>
  <si>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</si>
  <si>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</si>
  <si>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</si>
  <si>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</si>
  <si>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</si>
  <si>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</si>
  <si>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</si>
  <si>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</si>
  <si>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</si>
  <si>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</si>
  <si>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</si>
  <si>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</si>
  <si>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</si>
  <si>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</si>
  <si>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</si>
  <si>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</si>
  <si>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</si>
  <si>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</si>
  <si>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</si>
  <si>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</si>
  <si>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</si>
  <si>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</si>
  <si>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</si>
  <si>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</si>
  <si>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</si>
  <si>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</si>
  <si>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</si>
  <si>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</si>
  <si>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</si>
  <si>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</si>
  <si>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</si>
  <si>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</si>
  <si>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</si>
  <si>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</si>
  <si>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</si>
  <si>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</si>
  <si>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</si>
  <si>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</si>
  <si>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</si>
  <si>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</si>
  <si>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</si>
  <si>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</si>
  <si>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</si>
  <si>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</si>
  <si>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</si>
  <si>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</si>
  <si>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</si>
  <si>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</si>
  <si>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</si>
  <si>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</si>
  <si>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</si>
  <si>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</si>
  <si>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</si>
  <si>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</si>
  <si>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</si>
  <si>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</si>
  <si>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</si>
  <si>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</si>
  <si>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</si>
  <si>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</si>
  <si>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</si>
  <si>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</si>
  <si>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</si>
  <si>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</si>
  <si>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</si>
  <si>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</si>
  <si>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</si>
  <si>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</si>
  <si>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</si>
  <si>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</si>
  <si>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</si>
  <si>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</si>
  <si>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</si>
  <si>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</si>
  <si>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</si>
  <si>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</si>
  <si>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</si>
  <si>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</si>
  <si>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</si>
  <si>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</si>
  <si>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</si>
  <si>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</si>
  <si>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</si>
  <si>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</si>
  <si>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</si>
  <si>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</si>
  <si>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</si>
  <si>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</si>
  <si>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</si>
  <si>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</si>
  <si>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</si>
  <si>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</si>
  <si>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</si>
  <si>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</si>
  <si>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</si>
  <si>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</si>
  <si>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</si>
  <si>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</si>
  <si>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</si>
  <si>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</si>
  <si>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</si>
  <si>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</si>
  <si>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</si>
  <si>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</si>
  <si>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</si>
  <si>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"zábradlí terasy a verandy</t>
  </si>
  <si>
    <t>(12,2+11,8+8+9,8+8,7+1,6)</t>
  </si>
  <si>
    <t>222</t>
  </si>
  <si>
    <t>767spec-003</t>
  </si>
  <si>
    <t>dodávka zábradlí vč. kotevního materiálu</t>
  </si>
  <si>
    <t>-1535734375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</si>
  <si>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</si>
  <si>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</si>
  <si>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</si>
  <si>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</si>
  <si>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</si>
  <si>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</si>
  <si>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</si>
  <si>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</si>
  <si>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</si>
  <si>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</si>
  <si>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</si>
  <si>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</si>
  <si>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</si>
  <si>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</si>
  <si>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</si>
  <si>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</si>
  <si>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</si>
  <si>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</si>
  <si>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</si>
  <si>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</si>
  <si>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</si>
  <si>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</si>
  <si>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</si>
  <si>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</si>
  <si>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</si>
  <si>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</si>
  <si>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</si>
  <si>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</si>
  <si>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</si>
  <si>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</si>
  <si>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</si>
  <si>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</si>
  <si>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(12+11)</t>
  </si>
  <si>
    <t>228</t>
  </si>
  <si>
    <t>55347097</t>
  </si>
  <si>
    <t>stupeň schodišťový lisovaný žárově zinkovaný velikost 40/3mm 1200x305mm</t>
  </si>
  <si>
    <t>2001875732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</si>
  <si>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</si>
  <si>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</si>
  <si>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</si>
  <si>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</si>
  <si>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</si>
  <si>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</si>
  <si>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"vnější schodiště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</si>
  <si>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</si>
  <si>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</si>
  <si>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</si>
  <si>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</si>
  <si>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</si>
  <si>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</si>
  <si>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</si>
  <si>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</si>
  <si>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</si>
  <si>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</si>
  <si>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</si>
  <si>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</si>
  <si>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</si>
  <si>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</si>
  <si>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</si>
  <si>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</si>
  <si>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</si>
  <si>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</si>
  <si>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</si>
  <si>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</si>
  <si>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</si>
  <si>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</si>
  <si>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</si>
  <si>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</si>
  <si>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</si>
  <si>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</si>
  <si>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</si>
  <si>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</si>
  <si>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</si>
  <si>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</si>
  <si>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</si>
  <si>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</si>
  <si>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</si>
  <si>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</si>
  <si>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</si>
  <si>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</si>
  <si>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</si>
  <si>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</si>
  <si>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</si>
  <si>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</si>
  <si>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(6,2+1,6+4,7)</t>
  </si>
  <si>
    <t>237</t>
  </si>
  <si>
    <t>767spec-002</t>
  </si>
  <si>
    <t>401152715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</si>
  <si>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</si>
  <si>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</si>
  <si>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</si>
  <si>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</si>
  <si>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</si>
  <si>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</si>
  <si>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</si>
  <si>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</si>
  <si>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</si>
  <si>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</si>
  <si>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</si>
  <si>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</si>
  <si>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</si>
  <si>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</si>
  <si>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</si>
  <si>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</si>
  <si>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</si>
  <si>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</si>
  <si>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</si>
  <si>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</si>
  <si>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</si>
  <si>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</si>
  <si>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</si>
  <si>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</si>
  <si>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</si>
  <si>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</si>
  <si>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</si>
  <si>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</si>
  <si>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</si>
  <si>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</si>
  <si>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</si>
  <si>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</si>
  <si>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</si>
  <si>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(1,2*0,9) "mezipodesta</t>
  </si>
  <si>
    <t>(1,7*1,2) "podesta</t>
  </si>
  <si>
    <t>"terasa</t>
  </si>
  <si>
    <t>(30,7*1,67)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</si>
  <si>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</si>
  <si>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</si>
  <si>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</si>
  <si>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</si>
  <si>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</si>
  <si>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</si>
  <si>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</si>
  <si>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</si>
  <si>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</si>
  <si>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</si>
  <si>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</si>
  <si>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</si>
  <si>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</si>
  <si>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</si>
  <si>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</si>
  <si>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</si>
  <si>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</si>
  <si>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</si>
  <si>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</si>
  <si>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</si>
  <si>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</si>
  <si>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</si>
  <si>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</si>
  <si>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</si>
  <si>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</si>
  <si>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</si>
  <si>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</si>
  <si>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</si>
  <si>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</si>
  <si>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</si>
  <si>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</si>
  <si>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</si>
  <si>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</si>
  <si>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16 "s lanem</t>
  </si>
  <si>
    <t>1 "samostatný bod</t>
  </si>
  <si>
    <t>249</t>
  </si>
  <si>
    <t>70921383</t>
  </si>
  <si>
    <t>kotvicí bod ztužený pro dřevěné nosníky pomocí dvou závitových tyčí do předvrtaných otvorů dl 600mm</t>
  </si>
  <si>
    <t>-1507688230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</si>
  <si>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</si>
  <si>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</si>
  <si>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</si>
  <si>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</si>
  <si>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</si>
  <si>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</si>
  <si>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</si>
  <si>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</si>
  <si>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</si>
  <si>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</si>
  <si>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</si>
  <si>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</si>
  <si>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</si>
  <si>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</si>
  <si>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</si>
  <si>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</si>
  <si>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</si>
  <si>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</si>
  <si>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</si>
  <si>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</si>
  <si>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</si>
  <si>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</si>
  <si>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</si>
  <si>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</si>
  <si>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</si>
  <si>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</si>
  <si>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</si>
  <si>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</si>
  <si>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</si>
  <si>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</si>
  <si>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</si>
  <si>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</si>
  <si>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</si>
  <si>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</si>
  <si>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</si>
  <si>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</si>
  <si>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</si>
  <si>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</si>
  <si>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</si>
  <si>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</si>
  <si>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</si>
  <si>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</si>
  <si>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</si>
  <si>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</si>
  <si>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</si>
  <si>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</si>
  <si>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</si>
  <si>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</si>
  <si>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</si>
  <si>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</si>
  <si>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</si>
  <si>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</si>
  <si>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</si>
  <si>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</si>
  <si>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</si>
  <si>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</si>
  <si>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</si>
  <si>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</si>
  <si>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</si>
  <si>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</si>
  <si>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</si>
  <si>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</si>
  <si>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</si>
  <si>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</si>
  <si>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</si>
  <si>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</si>
  <si>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</si>
  <si>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</si>
  <si>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</si>
  <si>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</si>
  <si>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</si>
  <si>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</si>
  <si>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</si>
  <si>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</si>
  <si>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</si>
  <si>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</si>
  <si>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</si>
  <si>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</si>
  <si>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</si>
  <si>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</si>
  <si>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</si>
  <si>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</si>
  <si>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</si>
  <si>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</si>
  <si>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</si>
  <si>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</si>
  <si>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</si>
  <si>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</si>
  <si>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</si>
  <si>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</si>
  <si>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</si>
  <si>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</si>
  <si>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</si>
  <si>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</si>
  <si>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</si>
  <si>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</si>
  <si>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</si>
  <si>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</si>
  <si>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</si>
  <si>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</si>
  <si>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</si>
  <si>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</si>
  <si>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</si>
  <si>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</si>
  <si>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</si>
  <si>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</si>
  <si>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</si>
  <si>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</si>
  <si>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</si>
  <si>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</si>
  <si>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</si>
  <si>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</si>
  <si>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</si>
  <si>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</si>
  <si>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</si>
  <si>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</si>
  <si>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</si>
  <si>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</si>
  <si>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</si>
  <si>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</si>
  <si>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</si>
  <si>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</si>
  <si>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</si>
  <si>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</si>
  <si>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</si>
  <si>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</si>
  <si>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</si>
  <si>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</si>
  <si>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</si>
  <si>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</si>
  <si>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</si>
  <si>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</si>
  <si>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</si>
  <si>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</si>
  <si>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</si>
  <si>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</si>
  <si>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"rameno 16x161,3/310 mm</t>
  </si>
  <si>
    <t>(1,4*16)</t>
  </si>
  <si>
    <t>"rameno 7*161,3/310 mm</t>
  </si>
  <si>
    <t>(2,806*7)</t>
  </si>
  <si>
    <t>271</t>
  </si>
  <si>
    <t>59761133</t>
  </si>
  <si>
    <t>dlažba keramická slinutá nemrazuvzdorná povrch hladký/matný tl do 10mm přes 22 do 25ks/m2</t>
  </si>
  <si>
    <t>-690275312</t>
  </si>
  <si>
    <t>24,263*1,1 'Přepočtené koeficientem množství</t>
  </si>
  <si>
    <t>272</t>
  </si>
  <si>
    <t>59054140</t>
  </si>
  <si>
    <t>profil schodový protiskluzový ušlechtilá ocel V2A R10 V6 2x1000mm</t>
  </si>
  <si>
    <t>794796600</t>
  </si>
  <si>
    <t>273</t>
  </si>
  <si>
    <t>771274232</t>
  </si>
  <si>
    <t>Montáž obkladů podstupnic z dlaždic keramických hladkých lepených cementovým flexibilním lepidlem v přes 150 do 200 mm</t>
  </si>
  <si>
    <t>807761888</t>
  </si>
  <si>
    <t>Montáž obkladů schodišť z dlaždic keramických lepených cementovým flexibilním lepidlem podstupnic hladkých, výšky přes 150 do 200 mm</t>
  </si>
  <si>
    <t>https://podminky.urs.cz/item/CS_URS_2024_02/771274232</t>
  </si>
  <si>
    <t>274</t>
  </si>
  <si>
    <t>-1306441166</t>
  </si>
  <si>
    <t>6,781*1,15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</si>
  <si>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</si>
  <si>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</si>
  <si>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</si>
  <si>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</si>
  <si>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</si>
  <si>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</si>
  <si>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</si>
  <si>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</si>
  <si>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</si>
  <si>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</si>
  <si>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</si>
  <si>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</si>
  <si>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</si>
  <si>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</si>
  <si>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</si>
  <si>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</si>
  <si>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</si>
  <si>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</si>
  <si>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</si>
  <si>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</si>
  <si>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</si>
  <si>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</si>
  <si>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</si>
  <si>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</si>
  <si>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</si>
  <si>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</si>
  <si>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</si>
  <si>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</si>
  <si>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</si>
  <si>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</si>
  <si>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</si>
  <si>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</si>
  <si>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</si>
  <si>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</si>
  <si>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</si>
  <si>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</si>
  <si>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</si>
  <si>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</si>
  <si>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</si>
  <si>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</si>
  <si>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</si>
  <si>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</si>
  <si>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</si>
  <si>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</si>
  <si>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</si>
  <si>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</si>
  <si>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</si>
  <si>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</si>
  <si>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</si>
  <si>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</si>
  <si>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</si>
  <si>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</si>
  <si>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</si>
  <si>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</si>
  <si>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</si>
  <si>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</si>
  <si>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</si>
  <si>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</si>
  <si>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</si>
  <si>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</si>
  <si>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</si>
  <si>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</si>
  <si>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</si>
  <si>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</si>
  <si>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</si>
  <si>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</si>
  <si>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</si>
  <si>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</si>
  <si>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</si>
  <si>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</si>
  <si>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</si>
  <si>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</si>
  <si>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</si>
  <si>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</si>
  <si>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</si>
  <si>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</si>
  <si>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</si>
  <si>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</si>
  <si>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</si>
  <si>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</si>
  <si>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</si>
  <si>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</si>
  <si>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</si>
  <si>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</si>
  <si>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</si>
  <si>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</si>
  <si>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</si>
  <si>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</si>
  <si>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</si>
  <si>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</si>
  <si>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</si>
  <si>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</si>
  <si>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</si>
  <si>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</si>
  <si>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</si>
  <si>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</si>
  <si>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</si>
  <si>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</si>
  <si>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</si>
  <si>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</si>
  <si>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</si>
  <si>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</si>
  <si>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</si>
  <si>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</si>
  <si>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</si>
  <si>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</si>
  <si>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</si>
  <si>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</si>
  <si>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</si>
  <si>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</si>
  <si>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</si>
  <si>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</si>
  <si>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</si>
  <si>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</si>
  <si>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</si>
  <si>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</si>
  <si>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</si>
  <si>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</si>
  <si>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</si>
  <si>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</si>
  <si>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</si>
  <si>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</si>
  <si>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</si>
  <si>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</si>
  <si>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</si>
  <si>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</si>
  <si>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</si>
  <si>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</si>
  <si>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</si>
  <si>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</si>
  <si>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</si>
  <si>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</si>
  <si>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</si>
  <si>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</si>
  <si>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</si>
  <si>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</si>
  <si>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</si>
  <si>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</si>
  <si>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</si>
  <si>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</si>
  <si>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</si>
  <si>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</si>
  <si>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</si>
  <si>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</si>
  <si>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</si>
  <si>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</si>
  <si>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</si>
  <si>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</si>
  <si>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</si>
  <si>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</si>
  <si>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</si>
  <si>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</si>
  <si>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</si>
  <si>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</si>
  <si>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</si>
  <si>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</si>
  <si>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</si>
  <si>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</si>
  <si>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</si>
  <si>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</si>
  <si>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</si>
  <si>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</si>
  <si>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</si>
  <si>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</si>
  <si>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</si>
  <si>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</si>
  <si>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</si>
  <si>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</si>
  <si>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</si>
  <si>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</si>
  <si>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</si>
  <si>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</si>
  <si>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</si>
  <si>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</si>
  <si>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</si>
  <si>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</si>
  <si>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</si>
  <si>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</si>
  <si>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</si>
  <si>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</si>
  <si>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</si>
  <si>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</si>
  <si>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</si>
  <si>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</si>
  <si>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</si>
  <si>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</si>
  <si>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</si>
  <si>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</si>
  <si>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</si>
  <si>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</si>
  <si>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</si>
  <si>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</si>
  <si>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</si>
  <si>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</si>
  <si>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</si>
  <si>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</si>
  <si>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</si>
  <si>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</si>
  <si>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</si>
  <si>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</si>
  <si>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</si>
  <si>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</si>
  <si>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</si>
  <si>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</si>
  <si>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</si>
  <si>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</si>
  <si>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</si>
  <si>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</si>
  <si>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</si>
  <si>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</si>
  <si>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</si>
  <si>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</si>
  <si>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</si>
  <si>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</si>
  <si>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</si>
  <si>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</si>
  <si>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</si>
  <si>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</si>
  <si>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</si>
  <si>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</si>
  <si>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</si>
  <si>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</si>
  <si>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</si>
  <si>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</si>
  <si>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</si>
  <si>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</si>
  <si>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</si>
  <si>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</si>
  <si>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</si>
  <si>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</si>
  <si>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</si>
  <si>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</si>
  <si>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</si>
  <si>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</si>
  <si>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</si>
  <si>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</si>
  <si>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</si>
  <si>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</si>
  <si>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</si>
  <si>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</si>
  <si>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</si>
  <si>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</si>
  <si>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</si>
  <si>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</si>
  <si>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</si>
  <si>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</si>
  <si>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</si>
  <si>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</si>
  <si>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</si>
  <si>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</si>
  <si>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</si>
  <si>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</si>
  <si>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</si>
  <si>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</si>
  <si>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</si>
  <si>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</si>
  <si>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</si>
  <si>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</si>
  <si>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</si>
  <si>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</si>
  <si>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</si>
  <si>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</si>
  <si>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</si>
  <si>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</si>
  <si>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</si>
  <si>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</si>
  <si>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</si>
  <si>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</si>
  <si>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</si>
  <si>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</si>
  <si>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</si>
  <si>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</si>
  <si>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</si>
  <si>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</si>
  <si>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</si>
  <si>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</si>
  <si>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</si>
  <si>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</si>
  <si>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</si>
  <si>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</si>
  <si>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</si>
  <si>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</si>
  <si>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</si>
  <si>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</si>
  <si>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</si>
  <si>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</si>
  <si>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</si>
  <si>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</si>
  <si>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</si>
  <si>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</si>
  <si>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</si>
  <si>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</si>
  <si>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</si>
  <si>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</si>
  <si>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</si>
  <si>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</si>
  <si>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</si>
  <si>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</si>
  <si>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</si>
  <si>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</si>
  <si>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</si>
  <si>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</si>
  <si>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</si>
  <si>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</si>
  <si>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</si>
  <si>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</si>
  <si>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</si>
  <si>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</si>
  <si>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</si>
  <si>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</si>
  <si>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</si>
  <si>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</si>
  <si>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</si>
  <si>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</si>
  <si>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</si>
  <si>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</si>
  <si>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</si>
  <si>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</si>
  <si>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</si>
  <si>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</si>
  <si>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</si>
  <si>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</si>
  <si>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</si>
  <si>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</si>
  <si>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</si>
  <si>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</si>
  <si>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</si>
  <si>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</si>
  <si>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</si>
  <si>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</si>
  <si>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</si>
  <si>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</si>
  <si>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</si>
  <si>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</si>
  <si>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</si>
  <si>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</si>
  <si>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</si>
  <si>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</si>
  <si>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</si>
  <si>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</si>
  <si>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</si>
  <si>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</si>
  <si>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</si>
  <si>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</si>
  <si>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</si>
  <si>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</si>
  <si>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</si>
  <si>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</si>
  <si>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</si>
  <si>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</si>
  <si>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</si>
  <si>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</si>
  <si>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</si>
  <si>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</si>
  <si>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</si>
  <si>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</si>
  <si>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</si>
  <si>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</si>
  <si>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</si>
  <si>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</si>
  <si>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</si>
  <si>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</si>
  <si>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</si>
  <si>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</si>
  <si>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</si>
  <si>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</si>
  <si>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</si>
  <si>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</si>
  <si>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</si>
  <si>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</si>
  <si>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</si>
  <si>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</si>
  <si>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</si>
  <si>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</si>
  <si>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</si>
  <si>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</si>
  <si>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</si>
  <si>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</si>
  <si>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</si>
  <si>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</si>
  <si>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</si>
  <si>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</si>
  <si>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</si>
  <si>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</si>
  <si>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</si>
  <si>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</si>
  <si>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</si>
  <si>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</si>
  <si>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</si>
  <si>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</si>
  <si>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</si>
  <si>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</si>
  <si>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</si>
  <si>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</si>
  <si>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</si>
  <si>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</si>
  <si>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</si>
  <si>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</si>
  <si>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</si>
  <si>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</si>
  <si>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</si>
  <si>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</si>
  <si>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</si>
  <si>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</si>
  <si>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</si>
  <si>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</si>
  <si>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</si>
  <si>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</si>
  <si>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</si>
  <si>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</si>
  <si>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</si>
  <si>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</si>
  <si>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</si>
  <si>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</si>
  <si>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</si>
  <si>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</si>
  <si>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</si>
  <si>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</si>
  <si>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</si>
  <si>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</si>
  <si>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</si>
  <si>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</si>
  <si>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</si>
  <si>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</si>
  <si>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</si>
  <si>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</si>
  <si>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</si>
  <si>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</si>
  <si>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</si>
  <si>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</si>
  <si>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</si>
  <si>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</si>
  <si>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</si>
  <si>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</si>
  <si>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</si>
  <si>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</si>
  <si>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</si>
  <si>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</si>
  <si>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</si>
  <si>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</si>
  <si>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</si>
  <si>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</si>
  <si>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</si>
  <si>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</si>
  <si>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</si>
  <si>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</si>
  <si>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</si>
  <si>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</si>
  <si>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</si>
  <si>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</si>
  <si>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</si>
  <si>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</si>
  <si>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</si>
  <si>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</si>
  <si>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</si>
  <si>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</si>
  <si>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</si>
  <si>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</si>
  <si>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</si>
  <si>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</si>
  <si>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</si>
  <si>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</si>
  <si>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</si>
  <si>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</si>
  <si>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</si>
  <si>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</si>
  <si>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</si>
  <si>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</si>
  <si>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</si>
  <si>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</si>
  <si>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</si>
  <si>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</si>
  <si>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</si>
  <si>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</si>
  <si>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</si>
  <si>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</si>
  <si>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</si>
  <si>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</si>
  <si>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</si>
  <si>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</si>
  <si>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</si>
  <si>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</si>
  <si>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</si>
  <si>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</si>
  <si>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</si>
  <si>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</si>
  <si>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</si>
  <si>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</si>
  <si>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</si>
  <si>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</si>
  <si>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</si>
  <si>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</si>
  <si>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</si>
  <si>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</si>
  <si>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</si>
  <si>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</si>
  <si>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</si>
  <si>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</si>
  <si>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</si>
  <si>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</si>
  <si>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</si>
  <si>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</si>
  <si>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</si>
  <si>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</si>
  <si>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</si>
  <si>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</si>
  <si>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</si>
  <si>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</si>
  <si>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</si>
  <si>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</si>
  <si>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</si>
  <si>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</si>
  <si>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</si>
  <si>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</si>
  <si>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</si>
  <si>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</si>
  <si>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</si>
  <si>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</si>
  <si>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</si>
  <si>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</si>
  <si>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</si>
  <si>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</si>
  <si>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</si>
  <si>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</si>
  <si>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</si>
  <si>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</si>
  <si>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</si>
  <si>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</si>
  <si>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</si>
  <si>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</si>
  <si>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</si>
  <si>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</si>
  <si>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</si>
  <si>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</si>
  <si>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</si>
  <si>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</si>
  <si>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</si>
  <si>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</si>
  <si>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</si>
  <si>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</si>
  <si>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</si>
  <si>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</si>
  <si>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</si>
  <si>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</si>
  <si>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</si>
  <si>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</si>
  <si>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</si>
  <si>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</si>
  <si>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</si>
  <si>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</si>
  <si>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</si>
  <si>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</si>
  <si>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</si>
  <si>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</si>
  <si>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</si>
  <si>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</si>
  <si>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</si>
  <si>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</si>
  <si>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</si>
  <si>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</si>
  <si>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</si>
  <si>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</si>
  <si>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</si>
  <si>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</si>
  <si>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</si>
  <si>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</si>
  <si>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</si>
  <si>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</si>
  <si>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</si>
  <si>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</si>
  <si>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</si>
  <si>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</si>
  <si>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</si>
  <si>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</si>
  <si>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</si>
  <si>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</si>
  <si>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</si>
  <si>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</si>
  <si>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</si>
  <si>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</si>
  <si>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</si>
  <si>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</si>
  <si>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</si>
  <si>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</si>
  <si>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</si>
  <si>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</si>
  <si>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</si>
  <si>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</si>
  <si>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</si>
  <si>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</si>
  <si>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</si>
  <si>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</si>
  <si>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</si>
  <si>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</si>
  <si>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</si>
  <si>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</si>
  <si>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</si>
  <si>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</si>
  <si>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</si>
  <si>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</si>
  <si>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</si>
  <si>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</si>
  <si>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</si>
  <si>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</si>
  <si>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</si>
  <si>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</si>
  <si>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</si>
  <si>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</si>
  <si>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</si>
  <si>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</si>
  <si>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</si>
  <si>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</si>
  <si>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</si>
  <si>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</si>
  <si>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</si>
  <si>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</si>
  <si>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</si>
  <si>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</si>
  <si>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</si>
  <si>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</si>
  <si>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</si>
  <si>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</si>
  <si>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</si>
  <si>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</si>
  <si>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</si>
  <si>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</si>
  <si>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</si>
  <si>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</si>
  <si>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</si>
  <si>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</si>
  <si>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</si>
  <si>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</si>
  <si>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</si>
  <si>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</si>
  <si>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</si>
  <si>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</si>
  <si>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</si>
  <si>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</si>
  <si>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</si>
  <si>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</si>
  <si>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</si>
  <si>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</si>
  <si>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</si>
  <si>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</si>
  <si>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</si>
  <si>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</si>
  <si>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</si>
  <si>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</si>
  <si>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</si>
  <si>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</si>
  <si>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</si>
  <si>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</si>
  <si>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</si>
  <si>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</si>
  <si>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</si>
  <si>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</si>
  <si>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</si>
  <si>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</si>
  <si>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</si>
  <si>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</si>
  <si>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</si>
  <si>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</si>
  <si>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</si>
  <si>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</si>
  <si>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</si>
  <si>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</si>
  <si>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</si>
  <si>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</si>
  <si>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</si>
  <si>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</si>
  <si>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</si>
  <si>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</si>
  <si>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</si>
  <si>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</si>
  <si>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</si>
  <si>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</si>
  <si>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</si>
  <si>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</si>
  <si>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</si>
  <si>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</si>
  <si>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</si>
  <si>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</si>
  <si>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</si>
  <si>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</si>
  <si>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</si>
  <si>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</si>
  <si>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</si>
  <si>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</si>
  <si>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</si>
  <si>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</si>
  <si>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</si>
  <si>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</si>
  <si>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</si>
  <si>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</si>
  <si>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</si>
  <si>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</si>
  <si>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</si>
  <si>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</si>
  <si>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</si>
  <si>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</si>
  <si>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</si>
  <si>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</si>
  <si>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</si>
  <si>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</si>
  <si>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</si>
  <si>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</si>
  <si>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</si>
  <si>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</si>
  <si>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</si>
  <si>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</si>
  <si>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</si>
  <si>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</si>
  <si>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</si>
  <si>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</si>
  <si>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</si>
  <si>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</si>
  <si>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</si>
  <si>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</si>
  <si>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</si>
  <si>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</si>
  <si>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</si>
  <si>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</si>
  <si>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</si>
  <si>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</si>
  <si>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</si>
  <si>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</si>
  <si>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</si>
  <si>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</si>
  <si>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</si>
  <si>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</si>
  <si>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</si>
  <si>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</si>
  <si>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</si>
  <si>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</si>
  <si>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</si>
  <si>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</si>
  <si>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</si>
  <si>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</si>
  <si>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</si>
  <si>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</si>
  <si>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</si>
  <si>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</si>
  <si>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</si>
  <si>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</si>
  <si>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</si>
  <si>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</si>
  <si>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</si>
  <si>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</si>
  <si>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</si>
  <si>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</si>
  <si>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</si>
  <si>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</si>
  <si>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</si>
  <si>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</si>
  <si>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</si>
  <si>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</si>
  <si>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</si>
  <si>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</si>
  <si>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</si>
  <si>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</si>
  <si>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</si>
  <si>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</si>
  <si>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</si>
  <si>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</si>
  <si>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</si>
  <si>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</si>
  <si>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</si>
  <si>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</si>
  <si>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</si>
  <si>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</si>
  <si>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</si>
  <si>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</si>
  <si>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</si>
  <si>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</si>
  <si>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</si>
  <si>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</si>
  <si>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</si>
  <si>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</si>
  <si>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</si>
  <si>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</si>
  <si>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</si>
  <si>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</si>
  <si>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</si>
  <si>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</si>
  <si>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</si>
  <si>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</si>
  <si>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</si>
  <si>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</si>
  <si>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</si>
  <si>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</si>
  <si>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</si>
  <si>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</si>
  <si>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</si>
  <si>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</si>
  <si>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</si>
  <si>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</si>
  <si>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</si>
  <si>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</si>
  <si>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</si>
  <si>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</si>
  <si>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</si>
  <si>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</si>
  <si>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</si>
  <si>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</si>
  <si>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</si>
  <si>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</si>
  <si>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</si>
  <si>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</si>
  <si>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</si>
  <si>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</si>
  <si>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</si>
  <si>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</si>
  <si>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</si>
  <si>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</si>
  <si>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</si>
  <si>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</si>
  <si>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</si>
  <si>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</si>
  <si>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</si>
  <si>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</si>
  <si>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</si>
  <si>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</si>
  <si>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</si>
  <si>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</si>
  <si>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</si>
  <si>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</si>
  <si>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</si>
  <si>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</si>
  <si>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</si>
  <si>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</si>
  <si>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</si>
  <si>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</si>
  <si>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</si>
  <si>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</si>
  <si>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</si>
  <si>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</si>
  <si>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</si>
  <si>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</si>
  <si>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</si>
  <si>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</si>
  <si>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</si>
  <si>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</si>
  <si>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</si>
  <si>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</si>
  <si>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</si>
  <si>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</si>
  <si>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</si>
  <si>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</si>
  <si>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</si>
  <si>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</si>
  <si>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</si>
  <si>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</si>
  <si>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</si>
  <si>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</si>
  <si>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</si>
  <si>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</si>
  <si>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</si>
  <si>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</si>
  <si>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</si>
  <si>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</si>
  <si>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</si>
  <si>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</si>
  <si>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</si>
  <si>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</si>
  <si>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</si>
  <si>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</si>
  <si>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</si>
  <si>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</si>
  <si>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</si>
  <si>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</si>
  <si>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</si>
  <si>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</si>
  <si>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</si>
  <si>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</si>
  <si>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</si>
  <si>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</si>
  <si>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</si>
  <si>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</si>
  <si>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</si>
  <si>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</si>
  <si>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</si>
  <si>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</si>
  <si>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</si>
  <si>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</si>
  <si>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</si>
  <si>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</si>
  <si>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</si>
  <si>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</si>
  <si>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</si>
  <si>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</si>
  <si>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</si>
  <si>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</si>
  <si>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</si>
  <si>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</si>
  <si>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</si>
  <si>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</si>
  <si>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</si>
  <si>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</si>
  <si>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</si>
  <si>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</si>
  <si>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</si>
  <si>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</si>
  <si>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</si>
  <si>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</si>
  <si>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</si>
  <si>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</si>
  <si>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</si>
  <si>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</si>
  <si>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</si>
  <si>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</si>
  <si>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</si>
  <si>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</si>
  <si>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</si>
  <si>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</si>
  <si>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</si>
  <si>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</si>
  <si>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</si>
  <si>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</si>
  <si>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</si>
  <si>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</si>
  <si>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</si>
  <si>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</si>
  <si>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</si>
  <si>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</si>
  <si>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</si>
  <si>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</si>
  <si>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</si>
  <si>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</si>
  <si>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</si>
  <si>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</si>
  <si>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</si>
  <si>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</si>
  <si>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</si>
  <si>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</si>
  <si>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</si>
  <si>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</si>
  <si>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</si>
  <si>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</si>
  <si>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</si>
  <si>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</si>
  <si>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</si>
  <si>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</si>
  <si>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</si>
  <si>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</si>
  <si>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</si>
  <si>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</si>
  <si>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</si>
  <si>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</si>
  <si>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</si>
  <si>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</si>
  <si>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</si>
  <si>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</si>
  <si>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</si>
  <si>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</si>
  <si>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</si>
  <si>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</si>
  <si>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</si>
  <si>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</si>
  <si>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</si>
  <si>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</si>
  <si>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</si>
  <si>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</si>
  <si>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</si>
  <si>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</si>
  <si>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</si>
  <si>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</si>
  <si>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</si>
  <si>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</si>
  <si>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</si>
  <si>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</si>
  <si>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</si>
  <si>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</si>
  <si>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</si>
  <si>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</si>
  <si>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</si>
  <si>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</si>
  <si>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</si>
  <si>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</si>
  <si>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</si>
  <si>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</si>
  <si>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</si>
  <si>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</si>
  <si>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</si>
  <si>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</si>
  <si>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</si>
  <si>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</si>
  <si>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</si>
  <si>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</si>
  <si>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</si>
  <si>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</si>
  <si>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</si>
  <si>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</si>
  <si>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</si>
  <si>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</si>
  <si>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</si>
  <si>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</si>
  <si>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</si>
  <si>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</si>
  <si>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</si>
  <si>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</si>
  <si>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</si>
  <si>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</si>
  <si>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</si>
  <si>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</si>
  <si>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</si>
  <si>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</si>
  <si>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</si>
  <si>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</si>
  <si>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</si>
  <si>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</si>
  <si>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</si>
  <si>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</si>
  <si>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</si>
  <si>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</si>
  <si>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</si>
  <si>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</si>
  <si>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</si>
  <si>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</si>
  <si>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</si>
  <si>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</si>
  <si>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</si>
  <si>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</si>
  <si>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</si>
  <si>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</si>
  <si>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</si>
  <si>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</si>
  <si>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</si>
  <si>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</si>
  <si>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</si>
  <si>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</si>
  <si>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</si>
  <si>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</si>
  <si>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</si>
  <si>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ZTI-S - ZTI - spodní stavba</t>
  </si>
  <si>
    <t>113107443</t>
  </si>
  <si>
    <t>Odstranění podkladu živičných tl přes 100 do 150 mm při překopech strojně pl do 15 m2</t>
  </si>
  <si>
    <t>-765042010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</si>
  <si>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</si>
  <si>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</si>
  <si>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"montážní jáma</t>
  </si>
  <si>
    <t>(2*2)</t>
  </si>
  <si>
    <t>131251100</t>
  </si>
  <si>
    <t>Hloubení jam nezapažených v hornině třídy těžitelnosti I skupiny 3 objem do 20 m3 strojně</t>
  </si>
  <si>
    <t>-1286109930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</si>
  <si>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</si>
  <si>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</si>
  <si>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(2*2*1,2)</t>
  </si>
  <si>
    <t>132251103</t>
  </si>
  <si>
    <t>Hloubení rýh nezapažených š do 800 mm v hornině třídy těžitelnosti I skupiny 3 objem do 100 m3 strojně</t>
  </si>
  <si>
    <t>-1120211980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</si>
  <si>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</si>
  <si>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</si>
  <si>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"dle podélného řezu</t>
  </si>
  <si>
    <t>"S1´ - S1</t>
  </si>
  <si>
    <t>(27,1*0,6*(1,82+0,89)/2) "DN 160</t>
  </si>
  <si>
    <t>(4,3*0,6*(0,89+0,75)/2) "DN 125</t>
  </si>
  <si>
    <t>"S2´ - S2</t>
  </si>
  <si>
    <t>(1,3*0,6*(1,72+1,54)/2) "DN 125</t>
  </si>
  <si>
    <t>"S3´ - S3</t>
  </si>
  <si>
    <t>(9,3*0,6*(1,71+0,675)/2) "DN 125</t>
  </si>
  <si>
    <t>"S4´ - S4</t>
  </si>
  <si>
    <t>(1,7*0,6*(1,59+1,34)/2) "DN 110</t>
  </si>
  <si>
    <t>"S5´ - S5</t>
  </si>
  <si>
    <t>(1,2*0,6*(1,54+1,37)/2) "DN 125</t>
  </si>
  <si>
    <t>"S6´ - S6</t>
  </si>
  <si>
    <t>(1,7*0,6*(1,49+1,24)/2) "DN 110</t>
  </si>
  <si>
    <t>"S7´ - S7</t>
  </si>
  <si>
    <t>(1,2*0,6*(1,45+1,28)/2) "DN 125</t>
  </si>
  <si>
    <t>"S8´ - S8</t>
  </si>
  <si>
    <t>(1,2*0,6*(1,36+1,19)/2) "DN 125</t>
  </si>
  <si>
    <t>"S9´ - S9</t>
  </si>
  <si>
    <t>(1,2*0,6*(1,2+1,03)/2) "DN 125</t>
  </si>
  <si>
    <t>"S10´ - S10</t>
  </si>
  <si>
    <t>(0,7*0,6*(1,08+0,99)/2) "DN 110</t>
  </si>
  <si>
    <t>"S11´ - S11</t>
  </si>
  <si>
    <t>(1,7*0,6*(1,69+1,45)/2) "DN 110</t>
  </si>
  <si>
    <t>"S12´ - S12</t>
  </si>
  <si>
    <t>(1,5*0,6*(1,48+1,26)/2) "DN 110</t>
  </si>
  <si>
    <t>"S13´ - S13</t>
  </si>
  <si>
    <t>(1,6*0,6*(1,39+1,16)/2) "DN 110</t>
  </si>
  <si>
    <t>"S14´ - S14</t>
  </si>
  <si>
    <t>(1,4*0,6*(1,28+1,08)/2) "DN 110</t>
  </si>
  <si>
    <t>"S15´ - S16´ - S15</t>
  </si>
  <si>
    <t>(3,6*0,6*(1,21+0,685)/2) "DN 125</t>
  </si>
  <si>
    <t>"S16´ - S16</t>
  </si>
  <si>
    <t>(1,5*0,6*(0,94+0,73)/2) "DN 110</t>
  </si>
  <si>
    <t>"S17´ - S17</t>
  </si>
  <si>
    <t>(2,4*0,6*(0,87+0,66)/2) "DN 110</t>
  </si>
  <si>
    <t>"S18´ - S18</t>
  </si>
  <si>
    <t>(2,7*0,6*(0,79+0,68)/2) "DN 125</t>
  </si>
  <si>
    <t>"S19´ - S19</t>
  </si>
  <si>
    <t>(5*0,6*(0,78+0,68)/2) "DN 125</t>
  </si>
  <si>
    <t>-679020420</t>
  </si>
  <si>
    <t>(51,477+4,8)</t>
  </si>
  <si>
    <t>-33,06</t>
  </si>
  <si>
    <t>-185108807</t>
  </si>
  <si>
    <t>23,217*5 'Přepočtené koeficientem množství</t>
  </si>
  <si>
    <t>1661636472</t>
  </si>
  <si>
    <t>23,217*1,8 'Přepočtené koeficientem množství</t>
  </si>
  <si>
    <t>-1030728468</t>
  </si>
  <si>
    <t>"obsyp potrubí</t>
  </si>
  <si>
    <t>-18,879</t>
  </si>
  <si>
    <t>"lože potrubí</t>
  </si>
  <si>
    <t>-4,338</t>
  </si>
  <si>
    <t>175151101</t>
  </si>
  <si>
    <t>Obsypání potrubí strojně sypaninou bez prohození, uloženou do 3 m</t>
  </si>
  <si>
    <t>-19635047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</si>
  <si>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</si>
  <si>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</si>
  <si>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(27,1*0,6*(0,16+0,3)) "DN 160</t>
  </si>
  <si>
    <t>(4,3*0,6*(0,125+0,3)) "DN 125</t>
  </si>
  <si>
    <t>(1,3*0,6*(0,125+0,3)) "DN 125</t>
  </si>
  <si>
    <t>(9,3*0,6*(0,125+0,3)) "DN 125</t>
  </si>
  <si>
    <t>(1,7*0,6*(0,11+0,3)) "DN 110</t>
  </si>
  <si>
    <t>(1,2*0,6*(0,125+0,3)) "DN 125</t>
  </si>
  <si>
    <t>(0,7*0,6*(0,11+0,3)) "DN 110</t>
  </si>
  <si>
    <t>(1,5*0,6*(0,11+0,3)) "DN 110</t>
  </si>
  <si>
    <t>(1,6*0,6*(0,11+0,3)) "DN 110</t>
  </si>
  <si>
    <t>(1,4*0,6*(0,11+0,3)) "DN 110</t>
  </si>
  <si>
    <t>(3,6*0,6*(0,125+0,3)) "DN 125</t>
  </si>
  <si>
    <t>(2,4*0,6*(0,11+0,3)) "DN 110</t>
  </si>
  <si>
    <t>(2,7*0,6*(0,125+0,3)) "DN 125</t>
  </si>
  <si>
    <t>(5*0,6*(0,125+0,3)) "DN 125</t>
  </si>
  <si>
    <t>-20822203</t>
  </si>
  <si>
    <t>18,879*2 'Přepočtené koeficientem množství</t>
  </si>
  <si>
    <t>386381113</t>
  </si>
  <si>
    <t>Jímka 900x900x900 mm ze ŽB</t>
  </si>
  <si>
    <t>-1445458023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</si>
  <si>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900x900x900 mm (0,729 m3)</t>
  </si>
  <si>
    <t>https://podminky.urs.cz/item/CS_URS_2024_02/386381113</t>
  </si>
  <si>
    <t>"RŠ v objektu</t>
  </si>
  <si>
    <t>11655868</t>
  </si>
  <si>
    <t>(27,1*0,6*0,1) "DN 160</t>
  </si>
  <si>
    <t>(4,3*0,6*0,1) "DN 125</t>
  </si>
  <si>
    <t>(1,3*0,6*0,1) "DN 125</t>
  </si>
  <si>
    <t>(9,3*0,6*0,1) "DN 125</t>
  </si>
  <si>
    <t>(1,7*0,6*0,1) "DN 110</t>
  </si>
  <si>
    <t>(1,2*0,6*0,1) "DN 125</t>
  </si>
  <si>
    <t>(0,7*0,6*0,1) "DN 110</t>
  </si>
  <si>
    <t>(1,5*0,6*0,1) "DN 110</t>
  </si>
  <si>
    <t>(1,6*0,6*0,1) "DN 110</t>
  </si>
  <si>
    <t>(1,4*0,6*0,1) "DN 110</t>
  </si>
  <si>
    <t>(3,6*0,6*0,1) "DN 125</t>
  </si>
  <si>
    <t>(2,4*0,6*0,1) "DN 110</t>
  </si>
  <si>
    <t>(2,7*0,6*0,1) "DN 125</t>
  </si>
  <si>
    <t>(5*0,6*0,1) "DN 125</t>
  </si>
  <si>
    <t>566901134</t>
  </si>
  <si>
    <t>Vyspravení podkladu po překopech inženýrských sítí plochy do 15 m2 štěrkodrtí tl. 250 mm</t>
  </si>
  <si>
    <t>-749651968</t>
  </si>
  <si>
    <t>Vyspravení podkladu po překopech inženýrských sítí plochy do 15 m2 s rozprostřením a zhutněním štěrkodrtí tl. 250 mm</t>
  </si>
  <si>
    <t>https://podminky.urs.cz/item/CS_URS_2024_02/566901134</t>
  </si>
  <si>
    <t>572340112</t>
  </si>
  <si>
    <t>Vyspravení krytu komunikací po překopech pl do 15 m2 asfaltovým betonem ACO (AB) tl přes 50 do 70 mm</t>
  </si>
  <si>
    <t>-576491064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</si>
  <si>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</si>
  <si>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</si>
  <si>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871263120</t>
  </si>
  <si>
    <t>Montáž kanalizačního potrubí hladkého plnostěnného SN 4 z PVC-U DN 110</t>
  </si>
  <si>
    <t>1125439454</t>
  </si>
  <si>
    <t>Montáž kanalizačního potrubí z tvrdého PVC-U hladkého plnostěnného tuhost SN 4 DN 110</t>
  </si>
  <si>
    <t>https://podminky.urs.cz/item/CS_URS_2024_02/871263120</t>
  </si>
  <si>
    <t>"viz. výpis D.1.4.1.9</t>
  </si>
  <si>
    <t>(0,5*5) "dl. 500 mm</t>
  </si>
  <si>
    <t>(1*3) "dl. 1000 mm</t>
  </si>
  <si>
    <t>(2*6) "dl. 2000 mm</t>
  </si>
  <si>
    <t>28611112</t>
  </si>
  <si>
    <t>trubka kanalizační PVC DN 110x500mm SN4</t>
  </si>
  <si>
    <t>1877920753</t>
  </si>
  <si>
    <t>(0,5*5)</t>
  </si>
  <si>
    <t>2,5*1,03 'Přepočtené koeficientem množství</t>
  </si>
  <si>
    <t>28611113</t>
  </si>
  <si>
    <t>trubka kanalizační PVC DN 110x1000mm SN4</t>
  </si>
  <si>
    <t>1036991575</t>
  </si>
  <si>
    <t>(1*3)</t>
  </si>
  <si>
    <t>3*1,03 'Přepočtené koeficientem množství</t>
  </si>
  <si>
    <t>28611114</t>
  </si>
  <si>
    <t>trubka kanalizační PVC DN 110x2000mm SN4</t>
  </si>
  <si>
    <t>576183808</t>
  </si>
  <si>
    <t>(2*6)</t>
  </si>
  <si>
    <t>12*1,03 'Přepočtené koeficientem množství</t>
  </si>
  <si>
    <t>871273120</t>
  </si>
  <si>
    <t>Montáž kanalizačního potrubí hladkého plnostěnného SN 4 z PVC-U DN 125</t>
  </si>
  <si>
    <t>-1265039202</t>
  </si>
  <si>
    <t>Montáž kanalizačního potrubí z tvrdého PVC-U hladkého plnostěnného tuhost SN 4 DN 125</t>
  </si>
  <si>
    <t>https://podminky.urs.cz/item/CS_URS_2024_02/871273120</t>
  </si>
  <si>
    <t>(0,5*8) "dl. 500 mm</t>
  </si>
  <si>
    <t>(1*16) "dl. 1000 mm</t>
  </si>
  <si>
    <t>(2*9) "dl. 2000 mm</t>
  </si>
  <si>
    <t>(3*3) "dl. 3000 mm</t>
  </si>
  <si>
    <t>(5*4) "dl. 5000 mm</t>
  </si>
  <si>
    <t>28611117</t>
  </si>
  <si>
    <t>trubka kanalizační PVC DN 125x500mm SN4</t>
  </si>
  <si>
    <t>1549280997</t>
  </si>
  <si>
    <t>(0,5*8)</t>
  </si>
  <si>
    <t>4*1,03 'Přepočtené koeficientem množství</t>
  </si>
  <si>
    <t>28611126</t>
  </si>
  <si>
    <t>trubka kanalizační PVC DN 125x1000mm SN4</t>
  </si>
  <si>
    <t>363211403</t>
  </si>
  <si>
    <t>(1*16)</t>
  </si>
  <si>
    <t>16*1,03 'Přepočtené koeficientem množství</t>
  </si>
  <si>
    <t>28611127</t>
  </si>
  <si>
    <t>trubka kanalizační PVC DN 125x2000mm SN4</t>
  </si>
  <si>
    <t>39974353</t>
  </si>
  <si>
    <t>(2*9)</t>
  </si>
  <si>
    <t>18*1,03 'Přepočtené koeficientem množství</t>
  </si>
  <si>
    <t>28611128</t>
  </si>
  <si>
    <t>trubka kanalizační PVC DN 125x3000mm SN4</t>
  </si>
  <si>
    <t>-1622211461</t>
  </si>
  <si>
    <t>(3*3)</t>
  </si>
  <si>
    <t>9*1,03 'Přepočtené koeficientem množství</t>
  </si>
  <si>
    <t>28611129</t>
  </si>
  <si>
    <t>trubka kanalizační PVC DN 125x5000mm SN4</t>
  </si>
  <si>
    <t>1061483213</t>
  </si>
  <si>
    <t>(5*4)</t>
  </si>
  <si>
    <t>20*1,03 'Přepočtené koeficientem množství</t>
  </si>
  <si>
    <t>871313120</t>
  </si>
  <si>
    <t>Montáž kanalizačního potrubí hladkého plnostěnného SN 4 z PVC-U DN 160</t>
  </si>
  <si>
    <t>2094265598</t>
  </si>
  <si>
    <t>Montáž kanalizačního potrubí z tvrdého PVC-U hladkého plnostěnného tuhost SN 4 DN 160</t>
  </si>
  <si>
    <t>https://podminky.urs.cz/item/CS_URS_2024_02/871313120</t>
  </si>
  <si>
    <t>(1*6) "dl. 1000 mm</t>
  </si>
  <si>
    <t>(2*4) "dl. 2000 mm</t>
  </si>
  <si>
    <t>(3*4) "dl. 3000 mm</t>
  </si>
  <si>
    <t>(5*10) "dl. 5000 mm</t>
  </si>
  <si>
    <t>28611130</t>
  </si>
  <si>
    <t>trubka kanalizační PVC DN 160x500mm SN4</t>
  </si>
  <si>
    <t>-1609668707</t>
  </si>
  <si>
    <t>28611131</t>
  </si>
  <si>
    <t>trubka kanalizační PVC DN 160x1000mm SN4</t>
  </si>
  <si>
    <t>1638482667</t>
  </si>
  <si>
    <t>(1*6)</t>
  </si>
  <si>
    <t>6*1,03 'Přepočtené koeficientem množství</t>
  </si>
  <si>
    <t>28611132</t>
  </si>
  <si>
    <t>trubka kanalizační PVC DN 160x2000mm SN4</t>
  </si>
  <si>
    <t>-1821717319</t>
  </si>
  <si>
    <t>(2*4)</t>
  </si>
  <si>
    <t>8*1,03 'Přepočtené koeficientem množství</t>
  </si>
  <si>
    <t>28611133</t>
  </si>
  <si>
    <t>trubka kanalizační PVC DN 160x3000mm SN4</t>
  </si>
  <si>
    <t>-1969250023</t>
  </si>
  <si>
    <t>(3*4)</t>
  </si>
  <si>
    <t>28611134</t>
  </si>
  <si>
    <t>trubka kanalizační PVC DN 160x5000mm SN4</t>
  </si>
  <si>
    <t>-60168136</t>
  </si>
  <si>
    <t>(5*10)</t>
  </si>
  <si>
    <t>50*1,03 'Přepočtené koeficientem množství</t>
  </si>
  <si>
    <t>877260310</t>
  </si>
  <si>
    <t>Montáž kolen na kanalizačním potrubí z PP nebo tvrdého PVC-U trub hladkých plnostěnných DN 100</t>
  </si>
  <si>
    <t>1745654849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</si>
  <si>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</si>
  <si>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</si>
  <si>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29 "KGB 110 - 45°</t>
  </si>
  <si>
    <t>28611351</t>
  </si>
  <si>
    <t>koleno kanalizační PVC KG 110x45°</t>
  </si>
  <si>
    <t>-1204465574</t>
  </si>
  <si>
    <t>877270310</t>
  </si>
  <si>
    <t>Montáž kolen na kanalizačním potrubí z PP nebo tvrdého PVC-U trub hladkých plnostěnných DN 125</t>
  </si>
  <si>
    <t>2076457936</t>
  </si>
  <si>
    <t>Montáž tvarovek na kanalizačním plastovém potrubí z PP nebo PVC-U hladkého plnostěnného kolen, víček nebo hrdlových uzávěrů DN 125</t>
  </si>
  <si>
    <t>https://podminky.urs.cz/item/CS_URS_2024_02/877270310</t>
  </si>
  <si>
    <t>55 "KGB 125 - 45°</t>
  </si>
  <si>
    <t>28611356</t>
  </si>
  <si>
    <t>koleno kanalizační PVC KG 125x45°</t>
  </si>
  <si>
    <t>307040602</t>
  </si>
  <si>
    <t>877270320</t>
  </si>
  <si>
    <t>Montáž odboček na kanalizačním potrubí z PP nebo tvrdého PVC-U trub hladkých plnostěnných DN 125</t>
  </si>
  <si>
    <t>967274630</t>
  </si>
  <si>
    <t>Montáž tvarovek na kanalizačním plastovém potrubí z PP nebo PVC-U hladkého plnostěnného odboček DN 125</t>
  </si>
  <si>
    <t>https://podminky.urs.cz/item/CS_URS_2024_02/877270320</t>
  </si>
  <si>
    <t>4 "KGEA 125/110 - 45°</t>
  </si>
  <si>
    <t>7 "KGEA 125/125 - 45°</t>
  </si>
  <si>
    <t>28611388</t>
  </si>
  <si>
    <t>odbočka kanalizační plastová s hrdlem KG 125/110/45°</t>
  </si>
  <si>
    <t>1010287082</t>
  </si>
  <si>
    <t>28611389</t>
  </si>
  <si>
    <t>odbočka kanalizační plastová s hrdlem KG 125/125/45°</t>
  </si>
  <si>
    <t>1317890652</t>
  </si>
  <si>
    <t>877270330</t>
  </si>
  <si>
    <t>Montáž spojek na kanalizačním potrubí z PP nebo tvrdého PVC-U trub hladkých plnostěnných DN 125</t>
  </si>
  <si>
    <t>-406814834</t>
  </si>
  <si>
    <t>Montáž tvarovek na kanalizačním plastovém potrubí z PP nebo PVC-U hladkého plnostěnného spojek nebo redukcí DN 125</t>
  </si>
  <si>
    <t>https://podminky.urs.cz/item/CS_URS_2024_02/877270330</t>
  </si>
  <si>
    <t>1 "KGR 125/110</t>
  </si>
  <si>
    <t>28611502</t>
  </si>
  <si>
    <t>redukce kanalizační PVC 125/110</t>
  </si>
  <si>
    <t>1045065191</t>
  </si>
  <si>
    <t>877310310</t>
  </si>
  <si>
    <t>Montáž kolen na kanalizačním potrubí z PP nebo tvrdého PVC-U trub hladkých plnostěnných DN 150</t>
  </si>
  <si>
    <t>79066730</t>
  </si>
  <si>
    <t>Montáž tvarovek na kanalizačním plastovém potrubí z PP nebo PVC-U hladkého plnostěnného kolen, víček nebo hrdlových uzávěrů DN 150</t>
  </si>
  <si>
    <t>https://podminky.urs.cz/item/CS_URS_2024_02/877310310</t>
  </si>
  <si>
    <t>1 "KGB 160 - 15°</t>
  </si>
  <si>
    <t>11 "KGB 160 - 45°</t>
  </si>
  <si>
    <t>28611359</t>
  </si>
  <si>
    <t>koleno kanalizační PVC KG 160x15°</t>
  </si>
  <si>
    <t>1229085440</t>
  </si>
  <si>
    <t>28611361</t>
  </si>
  <si>
    <t>koleno kanalizační PVC KG 160x45°</t>
  </si>
  <si>
    <t>1121488065</t>
  </si>
  <si>
    <t>877310320</t>
  </si>
  <si>
    <t>Montáž odboček na kanalizačním potrubí z PP nebo tvrdého PVC-U trub hladkých plnostěnných DN 150</t>
  </si>
  <si>
    <t>1557649593</t>
  </si>
  <si>
    <t>Montáž tvarovek na kanalizačním plastovém potrubí z PP nebo PVC-U hladkého plnostěnného odboček DN 150</t>
  </si>
  <si>
    <t>https://podminky.urs.cz/item/CS_URS_2024_02/877310320</t>
  </si>
  <si>
    <t>5 "KGEA 160/110 - 45°</t>
  </si>
  <si>
    <t>5 "KGEA 160/125 - 45°</t>
  </si>
  <si>
    <t>1 "KGEA 160/160 - 45°</t>
  </si>
  <si>
    <t>28611912</t>
  </si>
  <si>
    <t>odbočka kanalizační plastová s hrdlem KG 160/110/45°</t>
  </si>
  <si>
    <t>1016905605</t>
  </si>
  <si>
    <t>28611914</t>
  </si>
  <si>
    <t>odbočka kanalizační plastová s hrdlem KG 160/125/45°</t>
  </si>
  <si>
    <t>546019641</t>
  </si>
  <si>
    <t>28611392</t>
  </si>
  <si>
    <t>odbočka kanalizační plastová s hrdlem KG 160/160/45°</t>
  </si>
  <si>
    <t>-1427938609</t>
  </si>
  <si>
    <t>877310330</t>
  </si>
  <si>
    <t>Montáž spojek na kanalizačním potrubí z PP nebo tvrdého PVC-U trub hladkých plnostěnných DN 150</t>
  </si>
  <si>
    <t>1311467841</t>
  </si>
  <si>
    <t>Montáž tvarovek na kanalizačním plastovém potrubí z PP nebo PVC-U hladkého plnostěnného spojek nebo redukcí DN 150</t>
  </si>
  <si>
    <t>https://podminky.urs.cz/item/CS_URS_2024_02/877310330</t>
  </si>
  <si>
    <t>4 "KGR 160/125</t>
  </si>
  <si>
    <t>1 "KGRE 160</t>
  </si>
  <si>
    <t>28611948</t>
  </si>
  <si>
    <t>čistící kus kanalizační PVC DN 160</t>
  </si>
  <si>
    <t>-1241232195</t>
  </si>
  <si>
    <t>28611506</t>
  </si>
  <si>
    <t>redukce kanalizační PVC 160/125</t>
  </si>
  <si>
    <t>1594886341</t>
  </si>
  <si>
    <t>892271111</t>
  </si>
  <si>
    <t>Tlaková zkouška vodou potrubí DN 100 nebo 125</t>
  </si>
  <si>
    <t>192098819</t>
  </si>
  <si>
    <t>Tlakové zkoušky vodou na potrubí DN 100 nebo 125</t>
  </si>
  <si>
    <t>https://podminky.urs.cz/item/CS_URS_2024_02/892271111</t>
  </si>
  <si>
    <t>"DN 110</t>
  </si>
  <si>
    <t>"DN 125</t>
  </si>
  <si>
    <t>892351111</t>
  </si>
  <si>
    <t>Tlaková zkouška vodou potrubí DN 150 nebo 200</t>
  </si>
  <si>
    <t>1044467855</t>
  </si>
  <si>
    <t>Tlakové zkoušky vodou na potrubí DN 150 nebo 200</t>
  </si>
  <si>
    <t>https://podminky.urs.cz/item/CS_URS_2024_02/892351111</t>
  </si>
  <si>
    <t>892372111</t>
  </si>
  <si>
    <t>Zabezpečení konců potrubí DN do 300 při tlakových zkouškách vodou</t>
  </si>
  <si>
    <t>-1590935080</t>
  </si>
  <si>
    <t>Tlakové zkoušky vodou zabezpečení konců potrubí při tlakových zkouškách DN do 300</t>
  </si>
  <si>
    <t>https://podminky.urs.cz/item/CS_URS_2024_02/892372111</t>
  </si>
  <si>
    <t>899103112</t>
  </si>
  <si>
    <t>Osazení poklopů litinových, ocelových nebo železobetonových včetně rámů pro třídu zatížení B125, C250</t>
  </si>
  <si>
    <t>-1432310122</t>
  </si>
  <si>
    <t>Osazení poklopů šachtových litinových, ocelových nebo železobetonových včetně rámů pro třídu zatížení B125, C250</t>
  </si>
  <si>
    <t>https://podminky.urs.cz/item/CS_URS_2024_02/899103112</t>
  </si>
  <si>
    <t>55241058</t>
  </si>
  <si>
    <t>poklop šachtový Pz ocelový zadlažďovací s vnitřní výztuží s těsněním zatížení B125 v 80mm rám 914x914mm vstup 800x800mm</t>
  </si>
  <si>
    <t>1901426604</t>
  </si>
  <si>
    <t>899721111</t>
  </si>
  <si>
    <t>Signalizační vodič DN do 150 mm na potrubí</t>
  </si>
  <si>
    <t>-875633292</t>
  </si>
  <si>
    <t>Signalizační vodič na potrubí DN do 150 mm</t>
  </si>
  <si>
    <t>https://podminky.urs.cz/item/CS_URS_2024_02/899721111</t>
  </si>
  <si>
    <t>"DN 160</t>
  </si>
  <si>
    <t>899722114</t>
  </si>
  <si>
    <t>Krytí potrubí z plastů výstražnou fólií z PVC přes 34 do 40 cm</t>
  </si>
  <si>
    <t>-1637176089</t>
  </si>
  <si>
    <t>Krytí potrubí z plastů výstražnou fólií z PVC šířky přes 34 do 40 cm</t>
  </si>
  <si>
    <t>https://podminky.urs.cz/item/CS_URS_2024_02/899722114</t>
  </si>
  <si>
    <t>919732221</t>
  </si>
  <si>
    <t>Styčná spára napojení nového živičného povrchu na stávající za tepla š 15 mm hl 25 mm bez prořezání</t>
  </si>
  <si>
    <t>-1620160169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</si>
  <si>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</si>
  <si>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https://podminky.urs.cz/item/CS_URS_2024_02/919732221</t>
  </si>
  <si>
    <t>(2,2*4)</t>
  </si>
  <si>
    <t>919735113</t>
  </si>
  <si>
    <t>Řezání stávajícího živičného krytu hl přes 100 do 150 mm</t>
  </si>
  <si>
    <t>-593645299</t>
  </si>
  <si>
    <t>Řezání stávajícího živičného krytu nebo podkladu hloubky přes 100 do 150 mm</t>
  </si>
  <si>
    <t>https://podminky.urs.cz/item/CS_URS_2024_02/919735113</t>
  </si>
  <si>
    <t>998276101</t>
  </si>
  <si>
    <t>Přesun hmot pro trubní vedení z trub z plastických hmot otevřený výkop</t>
  </si>
  <si>
    <t>-536919292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</si>
  <si>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</si>
  <si>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</si>
  <si>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998276124</t>
  </si>
  <si>
    <t>Příplatek k přesunu hmot pro trubní vedení z trub z plastických hmot za zvětšený přesun do 500 m</t>
  </si>
  <si>
    <t>1785396619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</si>
  <si>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</si>
  <si>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</si>
  <si>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721174005</t>
  </si>
  <si>
    <t>Potrubí kanalizační z PP svodné DN 110</t>
  </si>
  <si>
    <t>-850978032</t>
  </si>
  <si>
    <t>Potrubí z trub polypropylenových svodné (ležaté) DN 110</t>
  </si>
  <si>
    <t>https://podminky.urs.cz/item/CS_URS_2024_02/721174005</t>
  </si>
  <si>
    <t>(1*5) "dl. 1000 mm</t>
  </si>
  <si>
    <t>(1,5*11) "dl. 1500 mm</t>
  </si>
  <si>
    <t>28615638</t>
  </si>
  <si>
    <t>redukce odpadní nesouosá HTR DN 125/110</t>
  </si>
  <si>
    <t>548569932</t>
  </si>
  <si>
    <t>721211421</t>
  </si>
  <si>
    <t>Vpusť podlahová se svislým odtokem DN 50/75/110 mřížka nerez 115x115</t>
  </si>
  <si>
    <t>-1403287653</t>
  </si>
  <si>
    <t>Podlahové vpusti se svislým odtokem DN 50/75/110 mřížka nerez 115x115</t>
  </si>
  <si>
    <t>https://podminky.urs.cz/item/CS_URS_2024_02/721211421</t>
  </si>
  <si>
    <t>613115308</t>
  </si>
  <si>
    <t>998721101</t>
  </si>
  <si>
    <t>Přesun hmot tonážní pro vnitřní kanalizaci v objektech v do 6 m</t>
  </si>
  <si>
    <t>-726065549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</si>
  <si>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</si>
  <si>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</si>
  <si>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1706399705</t>
  </si>
  <si>
    <t>"stavební přípomoce, prostupy, sekání, drážky</t>
  </si>
  <si>
    <t>"těžko měřitelné práce</t>
  </si>
  <si>
    <t>"čerpat jen se souhlasem TDI</t>
  </si>
  <si>
    <t>(8,5*2)*7</t>
  </si>
  <si>
    <t>ZTI-Z - Závlaha a dešťová kanalizace</t>
  </si>
  <si>
    <t>111351111</t>
  </si>
  <si>
    <t>Sloupnutí drnu před instalací závlahového potrubí délky pruhu do 400 m</t>
  </si>
  <si>
    <t>445425834</t>
  </si>
  <si>
    <t>Sloupnutí drnu pro instalaci závlahového potrubí šířka záběru do 50 cm délky pruhu do 400 m</t>
  </si>
  <si>
    <t>https://podminky.urs.cz/item/CS_URS_2024_02/111351111</t>
  </si>
  <si>
    <t>"závlaha</t>
  </si>
  <si>
    <t>1456053645</t>
  </si>
  <si>
    <t>"vsakovací objekty JDV 1, JDV 2, AŠ</t>
  </si>
  <si>
    <t>(((12*5,4)+(10*3,4))/2)*3,6</t>
  </si>
  <si>
    <t>132153401</t>
  </si>
  <si>
    <t>Hloubení rýh pro závlahy rýhovačem hloubky do 30 cm šířky do 15 cm délky do 400 m</t>
  </si>
  <si>
    <t>-1836556186</t>
  </si>
  <si>
    <t>Hloubení rýh pro závlahy rýhovačem pro potrubí do DN 100 v horninách třídy těžitelnosti I a II, skupiny 1 až 4 hloubky do 30 cm, šířky do 15 cm, délky do 400 m</t>
  </si>
  <si>
    <t>https://podminky.urs.cz/item/CS_URS_2024_02/132153401</t>
  </si>
  <si>
    <t>-1197367370</t>
  </si>
  <si>
    <t>"viz. podélný profil</t>
  </si>
  <si>
    <t>"D1´ - D4´</t>
  </si>
  <si>
    <t>(20,2*0,8*(2,25+1,4)/2) "DN 160</t>
  </si>
  <si>
    <t>"D4´ - D1</t>
  </si>
  <si>
    <t>(1,7*0,8*(1,4+1,3)/2) "DN 125</t>
  </si>
  <si>
    <t>"D2´ - D3´</t>
  </si>
  <si>
    <t>(15,2*0,8*(1,4+0,98)/2) "DN 160</t>
  </si>
  <si>
    <t>"D3´ - D2</t>
  </si>
  <si>
    <t>(9,1*0,8*(0,98+0,68)/2) "DN 125</t>
  </si>
  <si>
    <t>"D3´ - d3</t>
  </si>
  <si>
    <t>(3,8*0,8*(0,96+0,68)/2) "DN 125</t>
  </si>
  <si>
    <t>"D4´ - D5´</t>
  </si>
  <si>
    <t>(7,5*0,8*(1,4+1,11)/2) "DN 160</t>
  </si>
  <si>
    <t>"D5´ - d4</t>
  </si>
  <si>
    <t>(9,4*0,8*(1,1+0,68)/2) "DN 125</t>
  </si>
  <si>
    <t>1536130801</t>
  </si>
  <si>
    <t>(177,84+68,556)</t>
  </si>
  <si>
    <t>-163,588</t>
  </si>
  <si>
    <t>-1417949625</t>
  </si>
  <si>
    <t>82,808*5 'Přepočtené koeficientem množství</t>
  </si>
  <si>
    <t>2091794936</t>
  </si>
  <si>
    <t>82,808*1,8 'Přepočtené koeficientem množství</t>
  </si>
  <si>
    <t>-1477978827</t>
  </si>
  <si>
    <t>(((12*5,4)+(10*3,4))/2)*3,6 "výkop</t>
  </si>
  <si>
    <t>-(2,4*4,3*2,2)*2 "JDV 1,2</t>
  </si>
  <si>
    <t>-(1,5*1*2) "AŠ</t>
  </si>
  <si>
    <t>-(10*3,4*0,15) "deska</t>
  </si>
  <si>
    <t>Mezisoučet</t>
  </si>
  <si>
    <t>"rýhy</t>
  </si>
  <si>
    <t>68,556 "výkop</t>
  </si>
  <si>
    <t>-23,948 "obsyp</t>
  </si>
  <si>
    <t>-5,352 "lože</t>
  </si>
  <si>
    <t>-2119162039</t>
  </si>
  <si>
    <t>(20,2*0,8*(0,16+0,3)) "DN 160</t>
  </si>
  <si>
    <t>(1,7*0,8*(0,125+0,3)) "DN 125</t>
  </si>
  <si>
    <t>(15,2*0,8*(0,16+0,3)) "DN 160</t>
  </si>
  <si>
    <t>(9,1*0,8*(0,125+0,3)) "DN 125</t>
  </si>
  <si>
    <t>(3,8*0,8*(0,125+0,3)) "DN 125</t>
  </si>
  <si>
    <t>(7,5*0,8*(0,16+0,3)) "DN 160</t>
  </si>
  <si>
    <t>(9,4*0,8*(0,125+0,3)) "DN 125</t>
  </si>
  <si>
    <t>1901507187</t>
  </si>
  <si>
    <t>23,948*2 'Přepočtené koeficientem množství</t>
  </si>
  <si>
    <t>181511111</t>
  </si>
  <si>
    <t>Vrácení sloupnutého drnu na původní místo délky pruhu do 400 m</t>
  </si>
  <si>
    <t>-1408745646</t>
  </si>
  <si>
    <t>Vrácení sloupnutého drnu na původní místo šířka záběru do 50 cm délky pruhu do 400 m</t>
  </si>
  <si>
    <t>https://podminky.urs.cz/item/CS_URS_2024_02/181511111</t>
  </si>
  <si>
    <t>382122113</t>
  </si>
  <si>
    <t>Montáž dna ŽB prefabrikovaných pravoúhlých nádrží včetně těsnění výšky do 1 m délky přes 5 do 6,5 m</t>
  </si>
  <si>
    <t>1386123004</t>
  </si>
  <si>
    <t>Montáž dílců prefabrikovaných pravoúhlých nádrží ze železobetonu šířky do 3 m dna včetně těsnění výšky do 1 m, délky do přes 5 do 6,5 m</t>
  </si>
  <si>
    <t>https://podminky.urs.cz/item/CS_URS_2024_02/382122113</t>
  </si>
  <si>
    <t>"JDV 1, 2</t>
  </si>
  <si>
    <t>59226202</t>
  </si>
  <si>
    <t>dno pravoúhlé nádrže vysoké 2400x4300x1930 stěna tl 140mm užitný objem 19,92m3</t>
  </si>
  <si>
    <t>1557236969</t>
  </si>
  <si>
    <t>382122312</t>
  </si>
  <si>
    <t>Montáž zákrytové desky ŽB prefabrikovaných pravoúhlých nádrží délky přes 3 do 5 m</t>
  </si>
  <si>
    <t>185709965</t>
  </si>
  <si>
    <t>Montáž dílců prefabrikovaných pravoúhlých nádrží ze železobetonu šířky do 3 m zákrytové desky, délky přes 3 do 5 m</t>
  </si>
  <si>
    <t>https://podminky.urs.cz/item/CS_URS_2024_02/382122312</t>
  </si>
  <si>
    <t>59226098</t>
  </si>
  <si>
    <t>deska zákrytová pravoúhlé nádrže nízké 2400x4300x250 otvor 1x d 600mm</t>
  </si>
  <si>
    <t>283807262</t>
  </si>
  <si>
    <t>-1468045592</t>
  </si>
  <si>
    <t>(20,2*0,8*0,1) "DN 160</t>
  </si>
  <si>
    <t>(1,7*0,8*0,1) "DN 125</t>
  </si>
  <si>
    <t>(15,2*0,8*0,1) "DN 160</t>
  </si>
  <si>
    <t>(9,1*0,8*0,1) "DN 125</t>
  </si>
  <si>
    <t>(3,8*0,8*0,1) "DN 125</t>
  </si>
  <si>
    <t>(7,5*0,8*0,1) "DN 160</t>
  </si>
  <si>
    <t>(9,4*0,8*0,1) "DN 125</t>
  </si>
  <si>
    <t>452321151</t>
  </si>
  <si>
    <t>Podkladní desky ze ŽB bez zvýšených nároků na prostředí tř. C 20/25 otevřený výkop</t>
  </si>
  <si>
    <t>520424980</t>
  </si>
  <si>
    <t>Podkladní a zajišťovací konstrukce z betonu železového v otevřeném výkopu bez zvýšených nároků na prostředí desky pod potrubí, stoky a drobné objekty z betonu tř. C 20/25</t>
  </si>
  <si>
    <t>https://podminky.urs.cz/item/CS_URS_2024_02/452321151</t>
  </si>
  <si>
    <t>"podkladní beton vsak. objektů</t>
  </si>
  <si>
    <t>(10*3,4*0,15)</t>
  </si>
  <si>
    <t>452368211</t>
  </si>
  <si>
    <t>Výztuž podkladních desek nebo bloků nebo pražců otevřený výkop ze svařovaných sítí Kari</t>
  </si>
  <si>
    <t>-627280834</t>
  </si>
  <si>
    <t>Výztuž podkladních desek, bloků nebo pražců v otevřeném výkopu ze svařovaných sítí typu Kari</t>
  </si>
  <si>
    <t>https://podminky.urs.cz/item/CS_URS_2024_02/452368211</t>
  </si>
  <si>
    <t>(10*3,4)*3,03/1000</t>
  </si>
  <si>
    <t>0,103*1,15 'Přepočtené koeficientem množství</t>
  </si>
  <si>
    <t>871152101</t>
  </si>
  <si>
    <t>Potrubí pro závlahy v otevřeném výkopu LDPE PE 40 SDR 11 PN6 20x2,0</t>
  </si>
  <si>
    <t>1320853401</t>
  </si>
  <si>
    <t>Potrubí pro závlahy v otevřeném výkopu LDPE 40 SDR 11 PN6 PE 20x2,0</t>
  </si>
  <si>
    <t>https://podminky.urs.cz/item/CS_URS_2024_02/871152101</t>
  </si>
  <si>
    <t>871270310</t>
  </si>
  <si>
    <t>Montáž kanalizačního potrubí hladkého plnostěnného SN 10 z polypropylenu DN 125</t>
  </si>
  <si>
    <t>513032115</t>
  </si>
  <si>
    <t>Montáž kanalizačního potrubí z polypropylenu PP hladkého plnostěnného SN 10 DN 125</t>
  </si>
  <si>
    <t>https://podminky.urs.cz/item/CS_URS_2024_02/871270310</t>
  </si>
  <si>
    <t>1,7 "DN 125</t>
  </si>
  <si>
    <t>9,1 "DN 125</t>
  </si>
  <si>
    <t>3,8 "DN 125</t>
  </si>
  <si>
    <t>9,4 "DN 125</t>
  </si>
  <si>
    <t>28617002</t>
  </si>
  <si>
    <t>trubka kanalizační PP plnostěnná třívrstvá DN 125x1000mm SN10</t>
  </si>
  <si>
    <t>1847981570</t>
  </si>
  <si>
    <t>24*1,015 'Přepočtené koeficientem množství</t>
  </si>
  <si>
    <t>871310310</t>
  </si>
  <si>
    <t>Montáž kanalizačního potrubí hladkého plnostěnného SN 10 z polypropylenu DN 150</t>
  </si>
  <si>
    <t>1731815533</t>
  </si>
  <si>
    <t>Montáž kanalizačního potrubí z polypropylenu PP hladkého plnostěnného SN 10 DN 150</t>
  </si>
  <si>
    <t>https://podminky.urs.cz/item/CS_URS_2024_02/871310310</t>
  </si>
  <si>
    <t>20,2 "DN 160</t>
  </si>
  <si>
    <t>15,2 "DN 160</t>
  </si>
  <si>
    <t>7,5 "DN 160</t>
  </si>
  <si>
    <t>28617003</t>
  </si>
  <si>
    <t>trubka kanalizační PP plnostěnná třívrstvá DN 150x1000mm SN10</t>
  </si>
  <si>
    <t>1545218511</t>
  </si>
  <si>
    <t>42,9*1,015 'Přepočtené koeficientem množství</t>
  </si>
  <si>
    <t>879311201</t>
  </si>
  <si>
    <t>Montáž a nastavení postřikovače rotorového napojení 3/4"</t>
  </si>
  <si>
    <t>1172124563</t>
  </si>
  <si>
    <t>Montáž a nastavení postřikovače včetně napojení na rozvodné potrubí rotorového napojení 3/4"</t>
  </si>
  <si>
    <t>https://podminky.urs.cz/item/CS_URS_2024_02/879311201</t>
  </si>
  <si>
    <t>"rozstřikovací trysky</t>
  </si>
  <si>
    <t>28655656</t>
  </si>
  <si>
    <t>postřikovač turbínový, vstup 3/4", výsuv 12,7cm, nastavitelný, sada trysek, se zpětným ventilem</t>
  </si>
  <si>
    <t>669551095</t>
  </si>
  <si>
    <t>893410101</t>
  </si>
  <si>
    <t>Osazení vodoměrné šachty z betonových dílců nepojížděné pl do 1,5 m2 šachtové dno</t>
  </si>
  <si>
    <t>-1660897835</t>
  </si>
  <si>
    <t>Osazení vodoměrné šachty z betonových dílců nepojížděné plochy do 1,5 m2 šachtové dno</t>
  </si>
  <si>
    <t>https://podminky.urs.cz/item/CS_URS_2024_02/893410101</t>
  </si>
  <si>
    <t>1 "AŠ</t>
  </si>
  <si>
    <t>59224655</t>
  </si>
  <si>
    <t>dno vodoměrné šachty 136x106x10cm nepojížděné</t>
  </si>
  <si>
    <t>962182191</t>
  </si>
  <si>
    <t>893410102</t>
  </si>
  <si>
    <t>Osazení vodoměrné šachty z betonových dílců nepojížděné pl do 1,5 m2 šachtová skruž výšky 500 mm</t>
  </si>
  <si>
    <t>1586932526</t>
  </si>
  <si>
    <t>Osazení vodoměrné šachty z betonových dílců nepojížděné plochy do 1,5 m2 šachtová skruž výšky 500 mm</t>
  </si>
  <si>
    <t>https://podminky.urs.cz/item/CS_URS_2024_02/893410102</t>
  </si>
  <si>
    <t>4 "AŠ</t>
  </si>
  <si>
    <t>59224651</t>
  </si>
  <si>
    <t>skruž vodoměrné šachty 136x106x10cm nepojížděné, 1 stupadlo</t>
  </si>
  <si>
    <t>1266038999</t>
  </si>
  <si>
    <t>893410103</t>
  </si>
  <si>
    <t>Osazení vodoměrné šachty z betonových dílců nepojížděné pl do 1,5 m2 zákrytová deska</t>
  </si>
  <si>
    <t>-324414609</t>
  </si>
  <si>
    <t>Osazení vodoměrné šachty z betonových dílců nepojížděné plochy do 1,5 m2 zákrytová deska</t>
  </si>
  <si>
    <t>https://podminky.urs.cz/item/CS_URS_2024_02/893410103</t>
  </si>
  <si>
    <t>59224653</t>
  </si>
  <si>
    <t>deska zákrytová vodoměrné šachty 136x106x10cm nepojížděné</t>
  </si>
  <si>
    <t>-1889744410</t>
  </si>
  <si>
    <t>894812332</t>
  </si>
  <si>
    <t>Revizní a čistící šachta z PP DN 600 šachtová roura korugovaná světlé hloubky 2000 mm</t>
  </si>
  <si>
    <t>-1569153102</t>
  </si>
  <si>
    <t>Revizní a čistící šachta z polypropylenu PP pro hladké trouby DN 600 roura šachtová korugovaná, světlé hloubky 2 000 mm</t>
  </si>
  <si>
    <t>https://podminky.urs.cz/item/CS_URS_2024_02/894812332</t>
  </si>
  <si>
    <t>"revizní komínek JDV 1, 2</t>
  </si>
  <si>
    <t>894812339</t>
  </si>
  <si>
    <t>Příplatek k rourám revizní a čistící šachty z PP DN 600 za uříznutí šachtové roury</t>
  </si>
  <si>
    <t>1732758697</t>
  </si>
  <si>
    <t>Revizní a čistící šachta z polypropylenu PP pro hladké trouby DN 600 Příplatek k cenám 2331 - 2334 za uříznutí šachtové roury</t>
  </si>
  <si>
    <t>https://podminky.urs.cz/item/CS_URS_2024_02/894812339</t>
  </si>
  <si>
    <t>894812377</t>
  </si>
  <si>
    <t>Revizní a čistící šachta z PP DN 600 poklop litinový pro třídu zatížení D400 s teleskopickým adaptérem</t>
  </si>
  <si>
    <t>373344861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</si>
  <si>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</si>
  <si>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</si>
  <si>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894812505</t>
  </si>
  <si>
    <t>Revizní a čistící šachta z PP typ DN 1000/200 šachtové dno průtočné 30°, 60°, 90°</t>
  </si>
  <si>
    <t>764988727</t>
  </si>
  <si>
    <t>Revizní a čistící šachta z polypropylenu PP pro hladké trouby DN 1000 šachtové dno (DN šachty / DN trubního vedení) DN 1000/200 průtočné 30°, 60°, 90°</t>
  </si>
  <si>
    <t>https://podminky.urs.cz/item/CS_URS_2024_02/894812505</t>
  </si>
  <si>
    <t>1 "FŠ</t>
  </si>
  <si>
    <t>56241811</t>
  </si>
  <si>
    <t>externí filtr splavenin pro napojení na dešťové potrubí, pochozí PP poklop, dětská pojistka, s nastavitelnou výškou 570-1050mm</t>
  </si>
  <si>
    <t>225652707</t>
  </si>
  <si>
    <t>894812521</t>
  </si>
  <si>
    <t>Revizní a čistící šachta z PP DN 1000 šachtová roura korugovaná světlé hloubky 1200 mm</t>
  </si>
  <si>
    <t>609971220</t>
  </si>
  <si>
    <t>Revizní a čistící šachta z polypropylenu PP pro hladké trouby DN 1000 roura šachtová korugovaná, světlé hloubky 1 200 mm</t>
  </si>
  <si>
    <t>https://podminky.urs.cz/item/CS_URS_2024_02/894812521</t>
  </si>
  <si>
    <t>894812529</t>
  </si>
  <si>
    <t>Příplatek k rourám revizní a čistící šachty z PP DN 1000 za uříznutí šachtové skruže</t>
  </si>
  <si>
    <t>-1310155761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</si>
  <si>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</si>
  <si>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</si>
  <si>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894812543</t>
  </si>
  <si>
    <t>Revizní a čistící šachta z PP DN 1000 poklop litinový pro třídu zatížení B125 na teleskopickém adaptéru</t>
  </si>
  <si>
    <t>182503098</t>
  </si>
  <si>
    <t>Revizní a čistící šachta z polypropylenu PP pro hladké trouby DN 1000 poklop (mříž) litinový s přechodovým konusem pro třídu zatížení B125 na teleskopickém adaptéru</t>
  </si>
  <si>
    <t>https://podminky.urs.cz/item/CS_URS_2024_02/894812543</t>
  </si>
  <si>
    <t>899620131</t>
  </si>
  <si>
    <t>Obetonování plastové šachty z polypropylenu betonem prostým tř. C 16/20 otevřený výkop</t>
  </si>
  <si>
    <t>-1469120499</t>
  </si>
  <si>
    <t>Obetonování plastových šachet z polypropylenu betonem prostým v otevřeném výkopu, beton tř. C 16/20</t>
  </si>
  <si>
    <t>https://podminky.urs.cz/item/CS_URS_2024_02/899620131</t>
  </si>
  <si>
    <t>"FŠ</t>
  </si>
  <si>
    <t>(3,14*(1,25/2)^2)*2,6*0,15</t>
  </si>
  <si>
    <t>899640122</t>
  </si>
  <si>
    <t>Bednění pro obetonování plastových šachet kruhových otevřený výkop odstranění</t>
  </si>
  <si>
    <t>1008342660</t>
  </si>
  <si>
    <t>Bednění pro obetonování plastových šachet v otevřeném výkopu kruhových odstranění</t>
  </si>
  <si>
    <t>https://podminky.urs.cz/item/CS_URS_2024_02/899640122</t>
  </si>
  <si>
    <t>(3,14*(1,25/2)^2)*2,6</t>
  </si>
  <si>
    <t>899641121</t>
  </si>
  <si>
    <t>Bednění pro obetonování plastových šachet kruhových otevřený výkop zřízení</t>
  </si>
  <si>
    <t>270416625</t>
  </si>
  <si>
    <t>Bednění pro obetonování plastových šachet v otevřeném výkopu kruhových zřízení</t>
  </si>
  <si>
    <t>https://podminky.urs.cz/item/CS_URS_2024_02/899641121</t>
  </si>
  <si>
    <t>-1363494276</t>
  </si>
  <si>
    <t>-1812688552</t>
  </si>
  <si>
    <t>899922113</t>
  </si>
  <si>
    <t>Čerpadlo pro čerpání závlahové vody ze studny nebo jímky automatické H 56 m Q 95 l/min</t>
  </si>
  <si>
    <t>-2026796384</t>
  </si>
  <si>
    <t>Čerpadlo pro čerpání závlahové vody ze studny nebo jímky automatické dopravní výška H (m) a maximální průtok Q (l/min) 56 m / 95 l/min</t>
  </si>
  <si>
    <t>https://podminky.urs.cz/item/CS_URS_2024_02/899922113</t>
  </si>
  <si>
    <t>89999001R</t>
  </si>
  <si>
    <t>D+M plovoucí sací filtr 5/4</t>
  </si>
  <si>
    <t>2001658524</t>
  </si>
  <si>
    <t>-668505142</t>
  </si>
  <si>
    <t>998276111</t>
  </si>
  <si>
    <t>Přesun hmot pro trubní vedení z trub z plastických hmot ve štole</t>
  </si>
  <si>
    <t>840729813</t>
  </si>
  <si>
    <t>Přesun hmot pro trubní vedení hloubené z trub z plastických hmot nebo sklolaminátových pro vodovody, kanalizace, teplovody, produktovody ve štole dopravní vzdálenost do 15 m</t>
  </si>
  <si>
    <t>https://podminky.urs.cz/item/CS_URS_2024_02/998276111</t>
  </si>
  <si>
    <t>721242105</t>
  </si>
  <si>
    <t>Lapač střešních splavenin z PP se zápachovou klapkou a lapacím košem DN 110</t>
  </si>
  <si>
    <t>815386153</t>
  </si>
  <si>
    <t>Lapače střešních splavenin polypropylenové (PP) se svislým odtokem DN 110</t>
  </si>
  <si>
    <t>https://podminky.urs.cz/item/CS_URS_2024_02/721242105</t>
  </si>
  <si>
    <t>"D1 - D5</t>
  </si>
  <si>
    <t>-1283816993</t>
  </si>
  <si>
    <t>"stavební přípomoce, prostupy, sekání</t>
  </si>
  <si>
    <t>ZTI-V - ZTI - Vodovod - přípojka, přeložka</t>
  </si>
  <si>
    <t>1006743526</t>
  </si>
  <si>
    <t>(2*1,5*1,2)</t>
  </si>
  <si>
    <t>(3*1,5*1,2)</t>
  </si>
  <si>
    <t>828622005</t>
  </si>
  <si>
    <t>"přípojka navržená</t>
  </si>
  <si>
    <t>((2,2+4,8+3,2)*0,6*1,2)</t>
  </si>
  <si>
    <t>"přeložka areálového vodovodu</t>
  </si>
  <si>
    <t>(31*0,6*1,2)</t>
  </si>
  <si>
    <t>-139017744</t>
  </si>
  <si>
    <t>(9+29,664)</t>
  </si>
  <si>
    <t>-19,517</t>
  </si>
  <si>
    <t>1821198656</t>
  </si>
  <si>
    <t>19,147*5 'Přepočtené koeficientem množství</t>
  </si>
  <si>
    <t>-83572592</t>
  </si>
  <si>
    <t>19,147*1,8 'Přepočtené koeficientem množství</t>
  </si>
  <si>
    <t>1893698287</t>
  </si>
  <si>
    <t>-15,925</t>
  </si>
  <si>
    <t>-3,222</t>
  </si>
  <si>
    <t>-222923351</t>
  </si>
  <si>
    <t>(2*1,5*(0,225+0,3))</t>
  </si>
  <si>
    <t>(3*1,5*(0,225+0,3))</t>
  </si>
  <si>
    <t>((2,2+4,8+3,2)*0,6*(0,063+0,3))</t>
  </si>
  <si>
    <t>(31*0,6*(0,225+0,3))</t>
  </si>
  <si>
    <t>264783314</t>
  </si>
  <si>
    <t>15,925*2 'Přepočtené koeficientem množství</t>
  </si>
  <si>
    <t>219991114</t>
  </si>
  <si>
    <t>Položení chráničky z plastových trubek DN přes 100 do 150 mm</t>
  </si>
  <si>
    <t>615167223</t>
  </si>
  <si>
    <t>Položení chráničky z plastových trubek vnitřní průměr přes 100 do 150 mm</t>
  </si>
  <si>
    <t>https://podminky.urs.cz/item/CS_URS_2024_02/219991114</t>
  </si>
  <si>
    <t>"chránička v základech</t>
  </si>
  <si>
    <t>34571357</t>
  </si>
  <si>
    <t>trubka elektroinstalační ohebná dvouplášťová korugovaná HDPE+LDPE (chránička) D 108/125mm</t>
  </si>
  <si>
    <t>-1740947246</t>
  </si>
  <si>
    <t>4*1,05 'Přepočtené koeficientem množství</t>
  </si>
  <si>
    <t>-2029800902</t>
  </si>
  <si>
    <t>(2*1,5*0,1)</t>
  </si>
  <si>
    <t>(3*1,5*0,1)</t>
  </si>
  <si>
    <t>((2,2+4,8+3,2)*0,6*0,1)</t>
  </si>
  <si>
    <t>(31*0,6*0,1)</t>
  </si>
  <si>
    <t>871211141</t>
  </si>
  <si>
    <t>Montáž potrubí z PE100 RC SDR 11 otevřený výkop svařovaných na tupo d 63 x 5,8 mm</t>
  </si>
  <si>
    <t>1409920119</t>
  </si>
  <si>
    <t>Montáž vodovodního potrubí z polyetylenu PE100 RC v otevřeném výkopu svařovaných na tupo SDR 11/PN16 d 63 x 5,8 mm</t>
  </si>
  <si>
    <t>https://podminky.urs.cz/item/CS_URS_2024_02/871211141</t>
  </si>
  <si>
    <t>(2,2+4,8+3,2)</t>
  </si>
  <si>
    <t>28613503</t>
  </si>
  <si>
    <t>potrubí vodovodní dvouvrstvé PE100 RC SDR11 63x5,8mm</t>
  </si>
  <si>
    <t>1927736868</t>
  </si>
  <si>
    <t>10,2*1,015 'Přepočtené koeficientem množství</t>
  </si>
  <si>
    <t>871351152</t>
  </si>
  <si>
    <t>Montáž potrubí z PE100 RC SDR 17 otevřený výkop svařovaných na tupo d 225 x 13,4 mm</t>
  </si>
  <si>
    <t>1398386391</t>
  </si>
  <si>
    <t>Montáž vodovodního potrubí z polyetylenu PE100 RC v otevřeném výkopu svařovaných na tupo SDR 17/PN10 d 225 x 13,4 mm</t>
  </si>
  <si>
    <t>https://podminky.urs.cz/item/CS_URS_2024_02/871351152</t>
  </si>
  <si>
    <t>28613582</t>
  </si>
  <si>
    <t>potrubí vodovodní dvouvrstvé PE100 RC SDR17 225x13,4mm</t>
  </si>
  <si>
    <t>97657415</t>
  </si>
  <si>
    <t>31*1,015 'Přepočtené koeficientem množství</t>
  </si>
  <si>
    <t>877351130</t>
  </si>
  <si>
    <t>Montáž elektro navrtávacích T-kusů ventil a 360° otočná odbočka na vodovodním potrubí z PE trub d 225/63</t>
  </si>
  <si>
    <t>1668221147</t>
  </si>
  <si>
    <t>Montáž tvarovek na vodovodním plastovém potrubí z polyetylenu PE 100 elektrotvarovek SDR 11/PN16 T-kusů navrtávacích s ventilem a 360° otočnou odbočkou d 225/63</t>
  </si>
  <si>
    <t>https://podminky.urs.cz/item/CS_URS_2024_02/877351130</t>
  </si>
  <si>
    <t>"přeložka areálového vodovodu/přípojka navržená</t>
  </si>
  <si>
    <t>28614063</t>
  </si>
  <si>
    <t>tvarovka T-kus navrtávací s ventilem, s odbočkou 360° D 225-63mm</t>
  </si>
  <si>
    <t>-688341505</t>
  </si>
  <si>
    <t>87799001R</t>
  </si>
  <si>
    <t>Utěsnění a pomocné práce při přepojování přeložky vody</t>
  </si>
  <si>
    <t>-184575897</t>
  </si>
  <si>
    <t>892241111</t>
  </si>
  <si>
    <t>Tlaková zkouška vodou potrubí DN do 80</t>
  </si>
  <si>
    <t>-1925047685</t>
  </si>
  <si>
    <t>Tlakové zkoušky vodou na potrubí DN do 80</t>
  </si>
  <si>
    <t>https://podminky.urs.cz/item/CS_URS_2024_02/892241111</t>
  </si>
  <si>
    <t>574764245</t>
  </si>
  <si>
    <t>892381111</t>
  </si>
  <si>
    <t>Tlaková zkouška vodou potrubí DN 250, DN 300 nebo 350</t>
  </si>
  <si>
    <t>-1772688659</t>
  </si>
  <si>
    <t>Tlakové zkoušky vodou na potrubí DN 250, 300 nebo 350</t>
  </si>
  <si>
    <t>https://podminky.urs.cz/item/CS_URS_2024_02/892381111</t>
  </si>
  <si>
    <t>-1188420991</t>
  </si>
  <si>
    <t>-943036727</t>
  </si>
  <si>
    <t>-1270021384</t>
  </si>
  <si>
    <t>573655773</t>
  </si>
  <si>
    <t>1814211601</t>
  </si>
  <si>
    <t>722290237</t>
  </si>
  <si>
    <t>Proplach a dezinfekce vodovodního potrubí DN přes 80 do 200</t>
  </si>
  <si>
    <t>-1165869378</t>
  </si>
  <si>
    <t>Zkoušky, proplach a desinfekce vodovodního potrubí proplach a desinfekce vodovodního potrubí přes DN 80 do DN 200</t>
  </si>
  <si>
    <t>https://podminky.urs.cz/item/CS_URS_2024_02/722290237</t>
  </si>
  <si>
    <t>1392753059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</si>
  <si>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</si>
  <si>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</si>
  <si>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</si>
  <si>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</si>
  <si>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</si>
  <si>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</si>
  <si>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</si>
  <si>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</si>
  <si>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</si>
  <si>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</si>
  <si>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</si>
  <si>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</si>
  <si>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</si>
  <si>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</si>
  <si>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</si>
  <si>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</si>
  <si>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</si>
  <si>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</si>
  <si>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</si>
  <si>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</si>
  <si>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</si>
  <si>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</si>
  <si>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</si>
  <si>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</si>
  <si>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</si>
  <si>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</si>
  <si>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</si>
  <si>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</si>
  <si>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</si>
  <si>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</si>
  <si>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</si>
  <si>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</si>
  <si>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</si>
  <si>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</si>
  <si>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</si>
  <si>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</si>
  <si>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</si>
  <si>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</si>
  <si>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</si>
  <si>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</si>
  <si>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</si>
  <si>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</si>
  <si>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</si>
  <si>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</si>
  <si>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</si>
  <si>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</si>
  <si>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</si>
  <si>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</si>
  <si>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</si>
  <si>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</si>
  <si>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</si>
  <si>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</si>
  <si>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</si>
  <si>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</si>
  <si>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</si>
  <si>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</si>
  <si>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</si>
  <si>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</si>
  <si>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</si>
  <si>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</si>
  <si>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</si>
  <si>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</si>
  <si>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</si>
  <si>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</si>
  <si>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</si>
  <si>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</si>
  <si>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</si>
  <si>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</si>
  <si>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</si>
  <si>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</si>
  <si>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</si>
  <si>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</si>
  <si>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</si>
  <si>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</si>
  <si>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</si>
  <si>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</si>
  <si>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</si>
  <si>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</si>
  <si>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</si>
  <si>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</si>
  <si>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</si>
  <si>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</si>
  <si>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</si>
  <si>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</si>
  <si>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</si>
  <si>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</si>
  <si>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</si>
  <si>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</si>
  <si>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</si>
  <si>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</si>
  <si>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</si>
  <si>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</si>
  <si>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</si>
  <si>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</si>
  <si>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</si>
  <si>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</si>
  <si>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</si>
  <si>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</si>
  <si>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</si>
  <si>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</si>
  <si>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</si>
  <si>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</si>
  <si>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</si>
  <si>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</si>
  <si>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</si>
  <si>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</si>
  <si>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</si>
  <si>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</si>
  <si>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</si>
  <si>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</si>
  <si>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</si>
  <si>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</si>
  <si>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</si>
  <si>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</si>
  <si>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</si>
  <si>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</si>
  <si>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</si>
  <si>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</si>
  <si>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</si>
  <si>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</si>
  <si>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</si>
  <si>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</si>
  <si>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</si>
  <si>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</si>
  <si>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</si>
  <si>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</si>
  <si>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</si>
  <si>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</si>
  <si>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</si>
  <si>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</si>
  <si>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</si>
  <si>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</si>
  <si>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</si>
  <si>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</si>
  <si>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</si>
  <si>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</si>
  <si>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</si>
  <si>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</si>
  <si>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</si>
  <si>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</si>
  <si>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</si>
  <si>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</si>
  <si>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</si>
  <si>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</si>
  <si>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</si>
  <si>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</si>
  <si>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</si>
  <si>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</si>
  <si>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</si>
  <si>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</si>
  <si>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</si>
  <si>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</si>
  <si>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</si>
  <si>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</si>
  <si>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</si>
  <si>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</si>
  <si>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</si>
  <si>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</si>
  <si>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</si>
  <si>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</si>
  <si>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</si>
  <si>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</si>
  <si>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</si>
  <si>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</si>
  <si>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</si>
  <si>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</si>
  <si>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</si>
  <si>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</si>
  <si>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</si>
  <si>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</si>
  <si>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</si>
  <si>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</si>
  <si>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</si>
  <si>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</si>
  <si>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</si>
  <si>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</si>
  <si>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</si>
  <si>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</si>
  <si>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</si>
  <si>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</si>
  <si>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</si>
  <si>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</si>
  <si>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</si>
  <si>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</si>
  <si>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</si>
  <si>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</si>
  <si>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</si>
  <si>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</si>
  <si>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</si>
  <si>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</si>
  <si>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</si>
  <si>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</si>
  <si>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</si>
  <si>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</si>
  <si>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</si>
  <si>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</si>
  <si>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</si>
  <si>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</si>
  <si>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</si>
  <si>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</si>
  <si>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</si>
  <si>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</si>
  <si>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</si>
  <si>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</si>
  <si>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</si>
  <si>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</si>
  <si>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</si>
  <si>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</si>
  <si>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</si>
  <si>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</si>
  <si>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</si>
  <si>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</si>
  <si>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</si>
  <si>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</si>
  <si>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</si>
  <si>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</si>
  <si>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</si>
  <si>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</si>
  <si>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</si>
  <si>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</si>
  <si>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</si>
  <si>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</si>
  <si>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</si>
  <si>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</si>
  <si>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</si>
  <si>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</si>
  <si>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</si>
  <si>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</si>
  <si>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</si>
  <si>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</si>
  <si>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</si>
  <si>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</si>
  <si>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</si>
  <si>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</si>
  <si>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</si>
  <si>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</si>
  <si>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</si>
  <si>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</si>
  <si>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</si>
  <si>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</si>
  <si>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</si>
  <si>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</si>
  <si>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</si>
  <si>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</si>
  <si>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</si>
  <si>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</si>
  <si>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</si>
  <si>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</si>
  <si>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</si>
  <si>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</si>
  <si>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</si>
  <si>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</si>
  <si>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</si>
  <si>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</si>
  <si>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</si>
  <si>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</si>
  <si>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</si>
  <si>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</si>
  <si>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</si>
  <si>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</si>
  <si>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</si>
  <si>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</si>
  <si>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</si>
  <si>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</si>
  <si>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</si>
  <si>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</si>
  <si>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</si>
  <si>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</si>
  <si>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</si>
  <si>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</si>
  <si>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</si>
  <si>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</si>
  <si>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</si>
  <si>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</si>
  <si>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</si>
  <si>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</si>
  <si>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</si>
  <si>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</si>
  <si>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</si>
  <si>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</si>
  <si>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</si>
  <si>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</si>
  <si>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</si>
  <si>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</si>
  <si>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</si>
  <si>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</si>
  <si>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</si>
  <si>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</si>
  <si>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</si>
  <si>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</si>
  <si>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</si>
  <si>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</si>
  <si>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</si>
  <si>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</si>
  <si>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</si>
  <si>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</si>
  <si>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</si>
  <si>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</si>
  <si>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</si>
  <si>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</si>
  <si>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</si>
  <si>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</si>
  <si>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</si>
  <si>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</si>
  <si>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</si>
  <si>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</si>
  <si>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</si>
  <si>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</si>
  <si>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</si>
  <si>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</si>
  <si>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</si>
  <si>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</si>
  <si>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</si>
  <si>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</si>
  <si>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</si>
  <si>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</si>
  <si>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</si>
  <si>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</si>
  <si>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</si>
  <si>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</si>
  <si>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</si>
  <si>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</si>
  <si>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</si>
  <si>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</si>
  <si>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</si>
  <si>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</si>
  <si>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</si>
  <si>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</si>
  <si>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</si>
  <si>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</si>
  <si>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</si>
  <si>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</si>
  <si>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</si>
  <si>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</si>
  <si>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</si>
  <si>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</si>
  <si>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</si>
  <si>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</si>
  <si>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</si>
  <si>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</si>
  <si>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</si>
  <si>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</si>
  <si>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</si>
  <si>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</si>
  <si>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</si>
  <si>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</si>
  <si>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</si>
  <si>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</si>
  <si>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</si>
  <si>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</si>
  <si>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</si>
  <si>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</si>
  <si>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</si>
  <si>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</si>
  <si>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</si>
  <si>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</si>
  <si>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</si>
  <si>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</si>
  <si>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</si>
  <si>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</si>
  <si>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</si>
  <si>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</si>
  <si>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</si>
  <si>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</si>
  <si>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</si>
  <si>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</si>
  <si>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</si>
  <si>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</si>
  <si>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</si>
  <si>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</si>
  <si>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</si>
  <si>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</si>
  <si>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</si>
  <si>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</si>
  <si>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</si>
  <si>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</si>
  <si>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</si>
  <si>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</si>
  <si>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</si>
  <si>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</si>
  <si>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</si>
  <si>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</si>
  <si>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</si>
  <si>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</si>
  <si>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</si>
  <si>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</si>
  <si>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</si>
  <si>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</si>
  <si>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</si>
  <si>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</si>
  <si>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</si>
  <si>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</si>
  <si>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</si>
  <si>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</si>
  <si>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</si>
  <si>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</si>
  <si>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</si>
  <si>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</si>
  <si>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</si>
  <si>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</si>
  <si>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</si>
  <si>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</si>
  <si>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</si>
  <si>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</si>
  <si>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</si>
  <si>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</si>
  <si>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</si>
  <si>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</si>
  <si>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</si>
  <si>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</si>
  <si>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</si>
  <si>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</si>
  <si>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</si>
  <si>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</si>
  <si>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</si>
  <si>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</si>
  <si>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</si>
  <si>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</si>
  <si>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</si>
  <si>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</si>
  <si>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</si>
  <si>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</si>
  <si>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</si>
  <si>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</si>
  <si>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</si>
  <si>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</si>
  <si>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</si>
  <si>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</si>
  <si>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</si>
  <si>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</si>
  <si>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</si>
  <si>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</si>
  <si>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</si>
  <si>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</si>
  <si>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</si>
  <si>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</si>
  <si>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</si>
  <si>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</si>
  <si>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</si>
  <si>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</si>
  <si>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</si>
  <si>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</si>
  <si>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</si>
  <si>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</si>
  <si>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</si>
  <si>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</si>
  <si>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</si>
  <si>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</si>
  <si>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</si>
  <si>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</si>
  <si>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</si>
  <si>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</si>
  <si>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</si>
  <si>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</si>
  <si>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</si>
  <si>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</si>
  <si>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</si>
  <si>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</si>
  <si>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</si>
  <si>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</si>
  <si>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</si>
  <si>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</si>
  <si>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</si>
  <si>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</si>
  <si>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</si>
  <si>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</si>
  <si>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</si>
  <si>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</si>
  <si>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</si>
  <si>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</si>
  <si>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</si>
  <si>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</si>
  <si>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</si>
  <si>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</si>
  <si>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</si>
  <si>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</si>
  <si>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</si>
  <si>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</si>
  <si>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</si>
  <si>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</si>
  <si>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</si>
  <si>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</si>
  <si>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</si>
  <si>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</si>
  <si>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</si>
  <si>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</si>
  <si>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</si>
  <si>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</si>
  <si>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</si>
  <si>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</si>
  <si>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</si>
  <si>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</si>
  <si>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</si>
  <si>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</si>
  <si>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</si>
  <si>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</si>
  <si>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</si>
  <si>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</si>
  <si>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</si>
  <si>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</si>
  <si>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</si>
  <si>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</si>
  <si>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</si>
  <si>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</si>
  <si>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</si>
  <si>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</si>
  <si>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</si>
  <si>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</si>
  <si>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</si>
  <si>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</si>
  <si>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</si>
  <si>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</si>
  <si>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</si>
  <si>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</si>
  <si>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</si>
  <si>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</si>
  <si>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</si>
  <si>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</si>
  <si>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</si>
  <si>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</si>
  <si>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</si>
  <si>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</si>
  <si>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</si>
  <si>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</si>
  <si>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</si>
  <si>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</si>
  <si>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</si>
  <si>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</si>
  <si>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</si>
  <si>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</si>
  <si>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</si>
  <si>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</si>
  <si>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</si>
  <si>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</si>
  <si>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</si>
  <si>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</si>
  <si>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</si>
  <si>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</si>
  <si>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</si>
  <si>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</si>
  <si>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</si>
  <si>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</si>
  <si>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</si>
  <si>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</si>
  <si>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</si>
  <si>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</si>
  <si>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</si>
  <si>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</si>
  <si>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</si>
  <si>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</si>
  <si>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</si>
  <si>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</si>
  <si>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</si>
  <si>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</si>
  <si>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</si>
  <si>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</si>
  <si>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</si>
  <si>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</si>
  <si>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</si>
  <si>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</si>
  <si>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</si>
  <si>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</si>
  <si>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</si>
  <si>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</si>
  <si>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</si>
  <si>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</si>
  <si>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</si>
  <si>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</si>
  <si>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</si>
  <si>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</si>
  <si>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</si>
  <si>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</si>
  <si>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</si>
  <si>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</si>
  <si>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</si>
  <si>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</si>
  <si>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</si>
  <si>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</si>
  <si>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</si>
  <si>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</si>
  <si>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</si>
  <si>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</si>
  <si>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</si>
  <si>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</si>
  <si>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</si>
  <si>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</si>
  <si>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</si>
  <si>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</si>
  <si>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</si>
  <si>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</si>
  <si>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</si>
  <si>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</si>
  <si>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</si>
  <si>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</si>
  <si>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</si>
  <si>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</si>
  <si>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</si>
  <si>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</si>
  <si>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</si>
  <si>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</si>
  <si>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</si>
  <si>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</si>
  <si>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</si>
  <si>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</si>
  <si>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</si>
  <si>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</si>
  <si>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</si>
  <si>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</si>
  <si>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</si>
  <si>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</si>
  <si>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</si>
  <si>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</si>
  <si>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</si>
  <si>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</si>
  <si>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</si>
  <si>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</si>
  <si>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</si>
  <si>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</si>
  <si>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</si>
  <si>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</si>
  <si>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</si>
  <si>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</si>
  <si>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</si>
  <si>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</si>
  <si>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</si>
  <si>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</si>
  <si>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</si>
  <si>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</si>
  <si>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</si>
  <si>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</si>
  <si>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</si>
  <si>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</si>
  <si>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</si>
  <si>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</si>
  <si>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</si>
  <si>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</si>
  <si>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</si>
  <si>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</si>
  <si>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</si>
  <si>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</si>
  <si>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</si>
  <si>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</si>
  <si>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</si>
  <si>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</si>
  <si>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</si>
  <si>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</si>
  <si>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</si>
  <si>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</si>
  <si>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</si>
  <si>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</si>
  <si>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</si>
  <si>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</si>
  <si>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</si>
  <si>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</si>
  <si>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</si>
  <si>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</si>
  <si>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</si>
  <si>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</si>
  <si>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</si>
  <si>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</si>
  <si>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</si>
  <si>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</si>
  <si>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</si>
  <si>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</si>
  <si>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</si>
  <si>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</si>
  <si>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</si>
  <si>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</si>
  <si>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</si>
  <si>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</si>
  <si>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</si>
  <si>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</si>
  <si>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</si>
  <si>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</si>
  <si>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</si>
  <si>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</si>
  <si>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</si>
  <si>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</si>
  <si>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</si>
  <si>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</si>
  <si>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</si>
  <si>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</si>
  <si>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</si>
  <si>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</si>
  <si>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</si>
  <si>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</si>
  <si>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</si>
  <si>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</si>
  <si>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</si>
  <si>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</si>
  <si>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</si>
  <si>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</si>
  <si>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</si>
  <si>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</si>
  <si>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</si>
  <si>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</si>
  <si>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</si>
  <si>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</si>
  <si>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</si>
  <si>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</si>
  <si>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</si>
  <si>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</si>
  <si>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</si>
  <si>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</si>
  <si>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</si>
  <si>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</si>
  <si>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</si>
  <si>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</si>
  <si>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</si>
  <si>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</si>
  <si>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</si>
  <si>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</si>
  <si>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</si>
  <si>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</si>
  <si>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</si>
  <si>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</si>
  <si>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</si>
  <si>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</si>
  <si>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</si>
  <si>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</si>
  <si>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</si>
  <si>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</si>
  <si>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</si>
  <si>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</si>
  <si>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</si>
  <si>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</si>
  <si>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</si>
  <si>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</si>
  <si>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</si>
  <si>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</si>
  <si>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</si>
  <si>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</si>
  <si>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</si>
  <si>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</si>
  <si>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</si>
  <si>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</si>
  <si>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</si>
  <si>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</si>
  <si>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</si>
  <si>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</si>
  <si>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</si>
  <si>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</si>
  <si>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</si>
  <si>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</si>
  <si>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</si>
  <si>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</si>
  <si>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</si>
  <si>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</si>
  <si>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</si>
  <si>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</si>
  <si>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</si>
  <si>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</si>
  <si>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</si>
  <si>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</si>
  <si>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</si>
  <si>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</si>
  <si>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</si>
  <si>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</si>
  <si>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</si>
  <si>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</si>
  <si>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</si>
  <si>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</si>
  <si>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</si>
  <si>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</si>
  <si>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</si>
  <si>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</si>
  <si>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</si>
  <si>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</si>
  <si>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</si>
  <si>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</si>
  <si>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</si>
  <si>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</si>
  <si>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</si>
  <si>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</si>
  <si>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</si>
  <si>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</si>
  <si>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</si>
  <si>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</si>
  <si>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</si>
  <si>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</si>
  <si>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</si>
  <si>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</si>
  <si>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</si>
  <si>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</si>
  <si>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</si>
  <si>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</si>
  <si>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</si>
  <si>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</si>
  <si>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</si>
  <si>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</si>
  <si>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</si>
  <si>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</si>
  <si>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</si>
  <si>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</si>
  <si>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</si>
  <si>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</si>
  <si>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</si>
  <si>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</si>
  <si>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</si>
  <si>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</si>
  <si>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</si>
  <si>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</si>
  <si>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</si>
  <si>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326</t>
  </si>
  <si>
    <t>328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</si>
  <si>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</si>
  <si>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</si>
  <si>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</si>
  <si>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</si>
  <si>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</si>
  <si>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</si>
  <si>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</si>
  <si>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</si>
  <si>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</si>
  <si>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</si>
  <si>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</si>
  <si>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</si>
  <si>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</si>
  <si>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</si>
  <si>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</si>
  <si>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</si>
  <si>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</si>
  <si>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</si>
  <si>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</si>
  <si>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</si>
  <si>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</si>
  <si>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</si>
  <si>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</si>
  <si>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</si>
  <si>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</si>
  <si>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</si>
  <si>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</si>
  <si>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</si>
  <si>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</si>
  <si>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</si>
  <si>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</si>
  <si>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</si>
  <si>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</si>
  <si>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</si>
  <si>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</si>
  <si>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</si>
  <si>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</si>
  <si>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</si>
  <si>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</si>
  <si>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</si>
  <si>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</si>
  <si>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</si>
  <si>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</si>
  <si>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</si>
  <si>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</si>
  <si>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</si>
  <si>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</si>
  <si>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</si>
  <si>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</si>
  <si>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</si>
  <si>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</si>
  <si>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</si>
  <si>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</si>
  <si>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</si>
  <si>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</si>
  <si>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</si>
  <si>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</si>
  <si>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</si>
  <si>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</si>
  <si>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</si>
  <si>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</si>
  <si>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</si>
  <si>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</si>
  <si>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</si>
  <si>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</si>
  <si>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</si>
  <si>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</si>
  <si>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</si>
  <si>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</si>
  <si>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</si>
  <si>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</si>
  <si>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</si>
  <si>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</si>
  <si>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</si>
  <si>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</si>
  <si>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</si>
  <si>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</si>
  <si>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</si>
  <si>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</si>
  <si>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</si>
  <si>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</si>
  <si>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</si>
  <si>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</si>
  <si>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</si>
  <si>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</si>
  <si>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</si>
  <si>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</si>
  <si>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</si>
  <si>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</si>
  <si>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</si>
  <si>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</si>
  <si>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</si>
  <si>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</si>
  <si>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</si>
  <si>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</si>
  <si>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</si>
  <si>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</si>
  <si>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</si>
  <si>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</si>
  <si>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</si>
  <si>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</si>
  <si>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</si>
  <si>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</si>
  <si>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</si>
  <si>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</si>
  <si>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</si>
  <si>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</si>
  <si>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</si>
  <si>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</si>
  <si>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</si>
  <si>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</si>
  <si>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</si>
  <si>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</si>
  <si>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</si>
  <si>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</si>
  <si>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</si>
  <si>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</si>
  <si>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</si>
  <si>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</si>
  <si>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</si>
  <si>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</si>
  <si>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</si>
  <si>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</si>
  <si>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</si>
  <si>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</si>
  <si>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</si>
  <si>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</si>
  <si>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</si>
  <si>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</si>
  <si>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</si>
  <si>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</si>
  <si>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</si>
  <si>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</si>
  <si>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</si>
  <si>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</si>
  <si>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</si>
  <si>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</si>
  <si>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</si>
  <si>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</si>
  <si>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</si>
  <si>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</si>
  <si>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</si>
  <si>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</si>
  <si>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</si>
  <si>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</si>
  <si>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</si>
  <si>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</si>
  <si>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</si>
  <si>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</si>
  <si>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</si>
  <si>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</si>
  <si>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</si>
  <si>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</si>
  <si>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</si>
  <si>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</si>
  <si>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</si>
  <si>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</si>
  <si>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</si>
  <si>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</si>
  <si>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</si>
  <si>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</si>
  <si>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</si>
  <si>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</si>
  <si>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</si>
  <si>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</si>
  <si>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</si>
  <si>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</si>
  <si>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</si>
  <si>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</si>
  <si>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</si>
  <si>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</si>
  <si>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</si>
  <si>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</si>
  <si>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</si>
  <si>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</si>
  <si>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</si>
  <si>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</si>
  <si>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</si>
  <si>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</si>
  <si>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</si>
  <si>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</si>
  <si>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</si>
  <si>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</si>
  <si>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</si>
  <si>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</si>
  <si>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</si>
  <si>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</si>
  <si>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</si>
  <si>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</si>
  <si>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</si>
  <si>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</si>
  <si>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</si>
  <si>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</si>
  <si>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</si>
  <si>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</si>
  <si>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</si>
  <si>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</si>
  <si>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</si>
  <si>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</si>
  <si>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</si>
  <si>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</si>
  <si>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</si>
  <si>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</si>
  <si>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</si>
  <si>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</si>
  <si>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</si>
  <si>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</si>
  <si>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</si>
  <si>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</si>
  <si>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</si>
  <si>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</si>
  <si>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</si>
  <si>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</si>
  <si>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</si>
  <si>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</si>
  <si>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</si>
  <si>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</si>
  <si>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</si>
  <si>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</si>
  <si>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</si>
  <si>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</si>
  <si>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</si>
  <si>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</si>
  <si>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</si>
  <si>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</si>
  <si>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</si>
  <si>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</si>
  <si>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</si>
  <si>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</si>
  <si>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</si>
  <si>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</si>
  <si>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</si>
  <si>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</si>
  <si>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</si>
  <si>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</si>
  <si>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</si>
  <si>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</si>
  <si>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</si>
  <si>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</si>
  <si>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</si>
  <si>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</si>
  <si>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</si>
  <si>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</si>
  <si>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</si>
  <si>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</si>
  <si>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</si>
  <si>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</si>
  <si>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</si>
  <si>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</si>
  <si>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</si>
  <si>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</si>
  <si>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</si>
  <si>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</si>
  <si>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</si>
  <si>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</si>
  <si>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</si>
  <si>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</si>
  <si>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</si>
  <si>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</si>
  <si>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</si>
  <si>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</si>
  <si>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</si>
  <si>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</si>
  <si>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</si>
  <si>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</si>
  <si>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</si>
  <si>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</si>
  <si>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</si>
  <si>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</si>
  <si>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</si>
  <si>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</si>
  <si>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</si>
  <si>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</si>
  <si>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</si>
  <si>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</si>
  <si>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</si>
  <si>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</si>
  <si>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</si>
  <si>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</si>
  <si>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</si>
  <si>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</si>
  <si>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</si>
  <si>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</si>
  <si>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</si>
  <si>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</si>
  <si>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</si>
  <si>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</si>
  <si>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</si>
  <si>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</si>
  <si>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</si>
  <si>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</si>
  <si>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</si>
  <si>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</si>
  <si>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</si>
  <si>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</si>
  <si>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</si>
  <si>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</si>
  <si>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</si>
  <si>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</si>
  <si>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</si>
  <si>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</si>
  <si>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</si>
  <si>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</si>
  <si>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</si>
  <si>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</si>
  <si>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</si>
  <si>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</si>
  <si>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</si>
  <si>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</si>
  <si>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</si>
  <si>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</si>
  <si>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</si>
  <si>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</si>
  <si>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</si>
  <si>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</si>
  <si>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</si>
  <si>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</si>
  <si>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</si>
  <si>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</si>
  <si>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</si>
  <si>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</si>
  <si>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</si>
  <si>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</si>
  <si>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</si>
  <si>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</si>
  <si>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</si>
  <si>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</si>
  <si>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</si>
  <si>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</si>
  <si>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</si>
  <si>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</si>
  <si>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</si>
  <si>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</si>
  <si>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</si>
  <si>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</si>
  <si>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</si>
  <si>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</si>
  <si>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</si>
  <si>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</si>
  <si>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</si>
  <si>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</si>
  <si>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</si>
  <si>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</si>
  <si>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</si>
  <si>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</si>
  <si>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</si>
  <si>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</si>
  <si>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</si>
  <si>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</si>
  <si>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</si>
  <si>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</si>
  <si>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</si>
  <si>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</si>
  <si>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</si>
  <si>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</si>
  <si>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</si>
  <si>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</si>
  <si>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</si>
  <si>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</si>
  <si>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</si>
  <si>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</si>
  <si>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</si>
  <si>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</si>
  <si>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</si>
  <si>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</si>
  <si>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</si>
  <si>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</si>
  <si>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</si>
  <si>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</si>
  <si>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</si>
  <si>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</si>
  <si>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</si>
  <si>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</si>
  <si>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</si>
  <si>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</si>
  <si>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</si>
  <si>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</si>
  <si>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</si>
  <si>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</si>
  <si>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</si>
  <si>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</si>
  <si>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</si>
  <si>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</si>
  <si>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</si>
  <si>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</si>
  <si>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</si>
  <si>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</si>
  <si>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</si>
  <si>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</si>
  <si>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</si>
  <si>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</si>
  <si>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</si>
  <si>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</si>
  <si>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</si>
  <si>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</si>
  <si>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</si>
  <si>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</si>
  <si>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</si>
  <si>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</si>
  <si>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</si>
  <si>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</si>
  <si>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</si>
  <si>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</si>
  <si>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</si>
  <si>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</si>
  <si>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</si>
  <si>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</si>
  <si>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</si>
  <si>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</si>
  <si>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</si>
  <si>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</si>
  <si>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</si>
  <si>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</si>
  <si>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</si>
  <si>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</si>
  <si>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</si>
  <si>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</si>
  <si>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</si>
  <si>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</si>
  <si>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</si>
  <si>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</si>
  <si>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</si>
  <si>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</si>
  <si>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</si>
  <si>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</si>
  <si>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</si>
  <si>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</si>
  <si>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</si>
  <si>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</si>
  <si>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</si>
  <si>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</si>
  <si>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</si>
  <si>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</si>
  <si>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</si>
  <si>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</si>
  <si>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</si>
  <si>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</si>
  <si>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</si>
  <si>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</si>
  <si>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</si>
  <si>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</si>
  <si>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</si>
  <si>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</si>
  <si>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</si>
  <si>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</si>
  <si>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</si>
  <si>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</si>
  <si>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</si>
  <si>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</si>
  <si>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</si>
  <si>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</si>
  <si>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</si>
  <si>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</si>
  <si>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</si>
  <si>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</si>
  <si>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</si>
  <si>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</si>
  <si>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</si>
  <si>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</si>
  <si>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</si>
  <si>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</si>
  <si>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</si>
  <si>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</si>
  <si>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</si>
  <si>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</si>
  <si>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</si>
  <si>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</si>
  <si>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</si>
  <si>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</si>
  <si>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</si>
  <si>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</si>
  <si>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</si>
  <si>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</si>
  <si>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</si>
  <si>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</si>
  <si>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</si>
  <si>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</si>
  <si>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</si>
  <si>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</si>
  <si>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</si>
  <si>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</si>
  <si>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</si>
  <si>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</si>
  <si>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</si>
  <si>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</si>
  <si>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</si>
  <si>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</si>
  <si>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</si>
  <si>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</si>
  <si>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</si>
  <si>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</si>
  <si>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</si>
  <si>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</si>
  <si>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</si>
  <si>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</si>
  <si>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</si>
  <si>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</si>
  <si>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</si>
  <si>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</si>
  <si>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</si>
  <si>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</si>
  <si>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</si>
  <si>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</si>
  <si>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</si>
  <si>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</si>
  <si>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</si>
  <si>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</si>
  <si>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</si>
  <si>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</si>
  <si>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</si>
  <si>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</si>
  <si>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</si>
  <si>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</si>
  <si>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</si>
  <si>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</si>
  <si>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</si>
  <si>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</si>
  <si>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</si>
  <si>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</si>
  <si>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</si>
  <si>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</si>
  <si>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</si>
  <si>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</si>
  <si>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</si>
  <si>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</si>
  <si>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</si>
  <si>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</si>
  <si>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</si>
  <si>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</si>
  <si>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</si>
  <si>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</si>
  <si>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</si>
  <si>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</si>
  <si>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</si>
  <si>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</si>
  <si>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</si>
  <si>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</si>
  <si>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</si>
  <si>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</si>
  <si>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</si>
  <si>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</si>
  <si>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</si>
  <si>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</si>
  <si>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</si>
  <si>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</si>
  <si>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</si>
  <si>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</si>
  <si>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</si>
  <si>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</si>
  <si>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</si>
  <si>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</si>
  <si>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</si>
  <si>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</si>
  <si>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</si>
  <si>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</si>
  <si>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</si>
  <si>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</si>
  <si>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</si>
  <si>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</si>
  <si>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</si>
  <si>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</si>
  <si>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</si>
  <si>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</si>
  <si>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</si>
  <si>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</si>
  <si>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</si>
  <si>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</si>
  <si>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</si>
  <si>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</si>
  <si>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</si>
  <si>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</si>
  <si>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</si>
  <si>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</si>
  <si>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</si>
  <si>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</si>
  <si>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</si>
  <si>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</si>
  <si>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</si>
  <si>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</si>
  <si>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</si>
  <si>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</si>
  <si>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</si>
  <si>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</si>
  <si>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</si>
  <si>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</si>
  <si>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</si>
  <si>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</si>
  <si>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</si>
  <si>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</si>
  <si>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</si>
  <si>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</si>
  <si>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</si>
  <si>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</si>
  <si>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</si>
  <si>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</si>
  <si>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</si>
  <si>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</si>
  <si>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</si>
  <si>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</si>
  <si>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</si>
  <si>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</si>
  <si>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</si>
  <si>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</si>
  <si>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</si>
  <si>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</si>
  <si>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</si>
  <si>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</si>
  <si>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</si>
  <si>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</si>
  <si>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</si>
  <si>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</si>
  <si>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</si>
  <si>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</si>
  <si>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</si>
  <si>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</si>
  <si>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</si>
  <si>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</si>
  <si>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</si>
  <si>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</si>
  <si>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</si>
  <si>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</si>
  <si>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</si>
  <si>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</si>
  <si>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</si>
  <si>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</si>
  <si>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</si>
  <si>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</si>
  <si>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</si>
  <si>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</si>
  <si>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</si>
  <si>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</si>
  <si>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</si>
  <si>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</si>
  <si>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</si>
  <si>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</si>
  <si>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</si>
  <si>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</si>
  <si>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</si>
  <si>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</si>
  <si>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</si>
  <si>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</si>
  <si>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</si>
  <si>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</si>
  <si>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</si>
  <si>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</si>
  <si>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</si>
  <si>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</si>
  <si>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</si>
  <si>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</si>
  <si>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</si>
  <si>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</si>
  <si>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</si>
  <si>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</si>
  <si>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</si>
  <si>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</si>
  <si>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</si>
  <si>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</si>
  <si>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</si>
  <si>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</si>
  <si>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</si>
  <si>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</si>
  <si>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</si>
  <si>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</si>
  <si>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</si>
  <si>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</si>
  <si>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</si>
  <si>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</si>
  <si>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</si>
  <si>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</si>
  <si>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</si>
  <si>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</si>
  <si>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</si>
  <si>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</si>
  <si>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</si>
  <si>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</si>
  <si>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</si>
  <si>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</si>
  <si>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</si>
  <si>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</si>
  <si>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</si>
  <si>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</si>
  <si>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</si>
  <si>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</si>
  <si>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</si>
  <si>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</si>
  <si>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</si>
  <si>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</si>
  <si>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</si>
  <si>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</si>
  <si>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</si>
  <si>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</si>
  <si>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</si>
  <si>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</si>
  <si>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</si>
  <si>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</si>
  <si>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</si>
  <si>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</si>
  <si>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</si>
  <si>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</si>
  <si>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</si>
  <si>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</si>
  <si>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</si>
  <si>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</si>
  <si>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</si>
  <si>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</si>
  <si>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</si>
  <si>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</si>
  <si>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</si>
  <si>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</si>
  <si>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</si>
  <si>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</si>
  <si>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</si>
  <si>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</si>
  <si>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</si>
  <si>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</si>
  <si>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</si>
  <si>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</si>
  <si>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</si>
  <si>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</si>
  <si>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</si>
  <si>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</si>
  <si>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</si>
  <si>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</si>
  <si>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</si>
  <si>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</si>
  <si>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</si>
  <si>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</si>
  <si>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</si>
  <si>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</si>
  <si>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</si>
  <si>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</si>
  <si>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</si>
  <si>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</si>
  <si>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</si>
  <si>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</si>
  <si>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</si>
  <si>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</si>
  <si>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</si>
  <si>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</si>
  <si>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</si>
  <si>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</si>
  <si>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</si>
  <si>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</si>
  <si>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</si>
  <si>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</si>
  <si>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</si>
  <si>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</si>
  <si>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</si>
  <si>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</si>
  <si>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</si>
  <si>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</si>
  <si>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</si>
  <si>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</si>
  <si>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</si>
  <si>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</si>
  <si>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</si>
  <si>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</si>
  <si>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</si>
  <si>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</si>
  <si>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</si>
  <si>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</si>
  <si>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</si>
  <si>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</si>
  <si>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</si>
  <si>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</si>
  <si>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</si>
  <si>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</si>
  <si>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</si>
  <si>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</si>
  <si>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</si>
  <si>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</si>
  <si>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</si>
  <si>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</si>
  <si>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</si>
  <si>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</si>
  <si>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</si>
  <si>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</si>
  <si>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</si>
  <si>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</si>
  <si>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</si>
  <si>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</si>
  <si>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</si>
  <si>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</si>
  <si>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</si>
  <si>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</si>
  <si>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</si>
  <si>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</si>
  <si>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</si>
  <si>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</si>
  <si>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</si>
  <si>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</si>
  <si>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</si>
  <si>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</si>
  <si>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</si>
  <si>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</si>
  <si>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</si>
  <si>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</si>
  <si>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</si>
  <si>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</si>
  <si>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</si>
  <si>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</si>
  <si>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</si>
  <si>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</si>
  <si>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</si>
  <si>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</si>
  <si>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</si>
  <si>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</si>
  <si>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</si>
  <si>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</si>
  <si>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</si>
  <si>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</si>
  <si>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</si>
  <si>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</si>
  <si>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</si>
  <si>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</si>
  <si>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</si>
  <si>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</si>
  <si>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</si>
  <si>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</si>
  <si>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</si>
  <si>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</si>
  <si>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</si>
  <si>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</si>
  <si>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</si>
  <si>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</si>
  <si>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</si>
  <si>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</si>
  <si>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</si>
  <si>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</si>
  <si>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</si>
  <si>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</si>
  <si>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</si>
  <si>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</si>
  <si>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</si>
  <si>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</si>
  <si>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</si>
  <si>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</si>
  <si>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</si>
  <si>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</si>
  <si>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</si>
  <si>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</si>
  <si>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</si>
  <si>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</si>
  <si>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</si>
  <si>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</si>
  <si>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</si>
  <si>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</si>
  <si>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</si>
  <si>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</si>
  <si>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</si>
  <si>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</si>
  <si>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</si>
  <si>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</si>
  <si>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</si>
  <si>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</si>
  <si>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</si>
  <si>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</si>
  <si>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</si>
  <si>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</si>
  <si>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</si>
  <si>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</si>
  <si>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</si>
  <si>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</si>
  <si>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</si>
  <si>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</si>
  <si>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</si>
  <si>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</si>
  <si>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</si>
  <si>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</si>
  <si>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</si>
  <si>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</si>
  <si>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</si>
  <si>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</si>
  <si>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</si>
  <si>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</si>
  <si>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</si>
  <si>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</si>
  <si>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</si>
  <si>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</si>
  <si>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</si>
  <si>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</si>
  <si>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</si>
  <si>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</si>
  <si>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</si>
  <si>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</si>
  <si>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</si>
  <si>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</si>
  <si>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</si>
  <si>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</si>
  <si>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</si>
  <si>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</si>
  <si>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</si>
  <si>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</si>
  <si>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</si>
  <si>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</si>
  <si>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</si>
  <si>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</si>
  <si>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</si>
  <si>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</si>
  <si>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</si>
  <si>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</si>
  <si>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</si>
  <si>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</si>
  <si>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</si>
  <si>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</si>
  <si>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</si>
  <si>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</si>
  <si>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</si>
  <si>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</si>
  <si>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</si>
  <si>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</si>
  <si>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</si>
  <si>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</si>
  <si>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</si>
  <si>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</si>
  <si>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</si>
  <si>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</si>
  <si>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</si>
  <si>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</si>
  <si>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</si>
  <si>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</si>
  <si>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</si>
  <si>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</si>
  <si>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</si>
  <si>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</si>
  <si>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</si>
  <si>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</si>
  <si>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</si>
  <si>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</si>
  <si>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</si>
  <si>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</si>
  <si>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</si>
  <si>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</si>
  <si>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</si>
  <si>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</si>
  <si>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</si>
  <si>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</si>
  <si>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</si>
  <si>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</si>
  <si>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</si>
  <si>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</si>
  <si>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</si>
  <si>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</si>
  <si>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</si>
  <si>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</si>
  <si>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</si>
  <si>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</si>
  <si>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</si>
  <si>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</si>
  <si>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</si>
  <si>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</si>
  <si>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</si>
  <si>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</si>
  <si>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</si>
  <si>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</si>
  <si>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</si>
  <si>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</si>
  <si>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</si>
  <si>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</si>
  <si>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</si>
  <si>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</si>
  <si>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</si>
  <si>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</si>
  <si>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</si>
  <si>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742.M - Měření a regulace</t>
  </si>
  <si>
    <t xml:space="preserve">    742.M-01 - PERIFERIE VZT lic. (VZT1.1, 1.2, 1.3, 1.4)</t>
  </si>
  <si>
    <t xml:space="preserve">    742.M-02 - UT – zdroj tepla, ekvitermní větve, příprava TUV</t>
  </si>
  <si>
    <t xml:space="preserve">    742.M-03 - UT – podlahové vytápění, IRC</t>
  </si>
  <si>
    <t xml:space="preserve">    742.M-04 - Řídící systém DT</t>
  </si>
  <si>
    <t xml:space="preserve">    742.M-05 - Rozvaděče</t>
  </si>
  <si>
    <t xml:space="preserve">    742.M-06 - Kabely a kabelové trasy včetně montáže</t>
  </si>
  <si>
    <t xml:space="preserve">    742.M-07 - Software a licencování</t>
  </si>
  <si>
    <t xml:space="preserve">    742.M-08 - Ostatní služby</t>
  </si>
  <si>
    <t>742.M</t>
  </si>
  <si>
    <t>742.M-01</t>
  </si>
  <si>
    <t>PERIFERIE VZT lic. (VZT1.1, 1.2, 1.3, 1.4)</t>
  </si>
  <si>
    <t>R74299001</t>
  </si>
  <si>
    <t>Diferenční manostat nastavitelný 20..300 Pa</t>
  </si>
  <si>
    <t>Poznámka k položce:_x000d_
SPx.1 až Spx.5</t>
  </si>
  <si>
    <t>R74299002</t>
  </si>
  <si>
    <t>Kanálové teplotní čidlo 400 mm, Pt1000</t>
  </si>
  <si>
    <t>Poznámka k položce:_x000d_
Btx.y</t>
  </si>
  <si>
    <t>R74299003</t>
  </si>
  <si>
    <t>Čidlo diferenčního tlaku, 2x 0...1250 Pa, bez displeje, ModBus RTU, 0-10 V</t>
  </si>
  <si>
    <t>Poznámka k položce:_x000d_
Bpx.3</t>
  </si>
  <si>
    <t>R74299004</t>
  </si>
  <si>
    <t>Čidlo diferenčního tlaku, 1x 0...1250 Pa, bez displeje, ModBus RTU, 0-10 V</t>
  </si>
  <si>
    <t>Poznámka k položce:_x000d_
Bpx.1/Bpx.2</t>
  </si>
  <si>
    <t>R74299005</t>
  </si>
  <si>
    <t xml:space="preserve">Detektor kouře, optický, do VZT kanálu,  reléový výstup</t>
  </si>
  <si>
    <t>Detektor kouře, optický, do VZT kanálu, reléový výstup</t>
  </si>
  <si>
    <t>Poznámka k položce:_x000d_
Sqx</t>
  </si>
  <si>
    <t>R74299006</t>
  </si>
  <si>
    <t>Připojení – klapkový servopohon 24V, 2/3 bodový</t>
  </si>
  <si>
    <t>Poznámka k položce:_x000d_
Ykx.1,Ykx.2; dodávka VZT</t>
  </si>
  <si>
    <t>R74299007</t>
  </si>
  <si>
    <t>Připojení – klapkový servopohon 24V, řízení 0..10VDC</t>
  </si>
  <si>
    <t>Poznámka k položce:_x000d_
Ykx.3; dodávka VZT_x000d_
Klapkové servopohony jsou součástí dodávky VZT, namontované, vyvedené na svorkovnici</t>
  </si>
  <si>
    <t>R74299009</t>
  </si>
  <si>
    <t>Připojení AHU box přímého výparu, ovládání 0..10V, monitoring modbus</t>
  </si>
  <si>
    <t>Poznámka k položce:_x000d_
YC1.x_x000d_
AHU box dodávkou VZT, MaR zajištuje prokabelování a napájení</t>
  </si>
  <si>
    <t>742.M-02</t>
  </si>
  <si>
    <t>UT – zdroj tepla, ekvitermní větve, příprava TUV</t>
  </si>
  <si>
    <t>R74299011</t>
  </si>
  <si>
    <t>Venkovní teplotní čidlo Ni1000</t>
  </si>
  <si>
    <t>Poznámka k položce:_x000d_
BT01,BT02</t>
  </si>
  <si>
    <t>R74299012</t>
  </si>
  <si>
    <t>Ponorné teplotní čidlo 100 mm Pt1000, bez ochranné jímky</t>
  </si>
  <si>
    <t>Poznámka k položce:_x000d_
BT1, BT2, TUV.BT3, TUV.BT4</t>
  </si>
  <si>
    <t>R74299013</t>
  </si>
  <si>
    <t>Ochranná jímka 100 mm, nerez V4A, PN16</t>
  </si>
  <si>
    <t>R74299014</t>
  </si>
  <si>
    <t>Ochranná jímka, 100 mm, poniklovaná mosaz MS63, G½", PN10, LW7</t>
  </si>
  <si>
    <t>R74299015</t>
  </si>
  <si>
    <t>Příložné teplotní čidlo LG-Ni1000</t>
  </si>
  <si>
    <t>Poznámka k položce:_x000d_
BT3, BT4, BT7, BT8</t>
  </si>
  <si>
    <t>R74299016</t>
  </si>
  <si>
    <t>Kabelové teplotní čidlo, připojovací kabel PVC 2 m, LG-Ni1000</t>
  </si>
  <si>
    <t>Poznámka k položce:_x000d_
BT5, BT6, TUV.BT1, TUV.BT2</t>
  </si>
  <si>
    <t>R74299017</t>
  </si>
  <si>
    <t>Bezpečnostní omezovací termostat (STB), 90 °C, ruční reset pod krytem</t>
  </si>
  <si>
    <t>Poznámka k položce:_x000d_
ST1</t>
  </si>
  <si>
    <t>R74299018</t>
  </si>
  <si>
    <t>Čidlo relativního tlaku pro neutrální a lehce korozivní kapaliny a plyny (DC 0…10 V) 0...6 bar</t>
  </si>
  <si>
    <t>Poznámka k položce:_x000d_
BP1</t>
  </si>
  <si>
    <t>R74299019</t>
  </si>
  <si>
    <t>detektor zaplavení, reléový výstup</t>
  </si>
  <si>
    <t>Poznámka k položce:_x000d_
SL1</t>
  </si>
  <si>
    <t>R74299020</t>
  </si>
  <si>
    <t>STOP tlačítko havarijní, povrchová montáž, roz.kontakt, aretace</t>
  </si>
  <si>
    <t>Poznámka k položce:_x000d_
SB1.1</t>
  </si>
  <si>
    <t>R74299021</t>
  </si>
  <si>
    <t>Omezovací termostat TW, 15...95 °C, kapilára 700 mm, upínací pásek pro příložnou montáž</t>
  </si>
  <si>
    <t>Poznámka k položce:_x000d_
UT1.ST,UT2.ST,TUV.ST1</t>
  </si>
  <si>
    <t>R74299022</t>
  </si>
  <si>
    <t>Manostat min.tlaku, vlnovcový, nastavitelný 63-630kPa, Pmax 1,7MPa</t>
  </si>
  <si>
    <t>Poznámka k položce:_x000d_
SP1</t>
  </si>
  <si>
    <t>R74299023</t>
  </si>
  <si>
    <t>regulační ventil včetně servopohonu 24V, řízení 0..10VDC</t>
  </si>
  <si>
    <t>Poznámka k položce:_x000d_
dodávka UT</t>
  </si>
  <si>
    <t>R74299024</t>
  </si>
  <si>
    <t>Přepínací ventil ventil včetně servopohonu 24V, řízení 3-bod</t>
  </si>
  <si>
    <t>R74299025</t>
  </si>
  <si>
    <t>Solenoid dopouštění, ovládání 230VAC, NC</t>
  </si>
  <si>
    <t>742.M-03</t>
  </si>
  <si>
    <t>UT – podlahové vytápění, IRC</t>
  </si>
  <si>
    <t>R74299026</t>
  </si>
  <si>
    <t>Prostorový KNX přístroj, čidlo teploty, relativní vlhkosti a koncentrace CO2, displej pro regulaci HVAC</t>
  </si>
  <si>
    <t>Poznámka k položce:_x000d_
BX.xxx</t>
  </si>
  <si>
    <t>R74299027</t>
  </si>
  <si>
    <t>Prostorový KNX přístroj, čidlo teploty</t>
  </si>
  <si>
    <t>R74299028</t>
  </si>
  <si>
    <t>Prostorový KNX přístroj, čidlo teploty a relativní vlhkosti</t>
  </si>
  <si>
    <t>R74299029</t>
  </si>
  <si>
    <t>Room operator unit KNX with sensors for temperature, humidity, segmented backlit display, touchkeys, white</t>
  </si>
  <si>
    <t>R74299030</t>
  </si>
  <si>
    <t>Poznámka k položce:_x000d_
BT.xxx</t>
  </si>
  <si>
    <t>R74299031</t>
  </si>
  <si>
    <t>Termický pohon AC/DC24V NC 6,5mm 1m 2bodový</t>
  </si>
  <si>
    <t>Poznámka k položce:_x000d_
YH</t>
  </si>
  <si>
    <t>R74299032</t>
  </si>
  <si>
    <t>Připojení – klapkový servopohon 230V, 3 bodový (zónové klapky)</t>
  </si>
  <si>
    <t>Poznámka k položce:_x000d_
YK; dodávka VZT</t>
  </si>
  <si>
    <t>742.M-04</t>
  </si>
  <si>
    <t>Řídící systém DT</t>
  </si>
  <si>
    <t>R74299033</t>
  </si>
  <si>
    <t>Modulární automatizační stanice PXC7, 400x I/O, Island bus, 4x Modbus RTU/BACnet MS/TP, Modbus TCP, KNX PL-Link; BACnet/IP</t>
  </si>
  <si>
    <t>Poznámka k položce:_x000d_
AS1</t>
  </si>
  <si>
    <t>R74299034</t>
  </si>
  <si>
    <t>BACnet / IP Web Interface with standard functionality</t>
  </si>
  <si>
    <t>Poznámka k položce:_x000d_
ASW</t>
  </si>
  <si>
    <t>R74299035</t>
  </si>
  <si>
    <t>Dotykový panel 10.1", web klient</t>
  </si>
  <si>
    <t>Poznámka k položce:_x000d_
AS1.OP</t>
  </si>
  <si>
    <t>R74299036</t>
  </si>
  <si>
    <t>Kombinovaný modul pro PXC4/PXC5/PXC7 - 4x DI, 3x DO (relé)</t>
  </si>
  <si>
    <t>R74299037</t>
  </si>
  <si>
    <t>Modul digitálních vstupů, 16x DI</t>
  </si>
  <si>
    <t>R74299038</t>
  </si>
  <si>
    <t>Modul digitálních výstupů, 6x DO</t>
  </si>
  <si>
    <t>R74299039</t>
  </si>
  <si>
    <t>Napájecí modul, 1200 mA pro napájení TX-I/O modulů a periferií</t>
  </si>
  <si>
    <t>R74299040</t>
  </si>
  <si>
    <t>Sběrnicový modul</t>
  </si>
  <si>
    <t>R74299041</t>
  </si>
  <si>
    <t>Adresovací kolíčky pro TX-I/O moduly; 1...24, 25...48, + 2 resetovací</t>
  </si>
  <si>
    <t>sada</t>
  </si>
  <si>
    <t>R74299042</t>
  </si>
  <si>
    <t>Napájecí zdroj pro sběrnici KNX, výstupní proud 320 mA, druhý výstup 29 V DC</t>
  </si>
  <si>
    <t>R74299043</t>
  </si>
  <si>
    <t>Switch, 5port, průmyslové provedení, 10/100/1G ethernet</t>
  </si>
  <si>
    <t>Poznámka k položce:_x000d_
SW</t>
  </si>
  <si>
    <t>742.M-05</t>
  </si>
  <si>
    <t>R74299044</t>
  </si>
  <si>
    <t>Rozvaděč nástěnný, ocelový plech, RAL7035, včetně montážní desky, 3bodový zámek s výsuvnou klikou, 1x příruba 505 x</t>
  </si>
  <si>
    <t>Poznámka k položce:_x000d_
roz. 800x2000x400</t>
  </si>
  <si>
    <t>R74299045</t>
  </si>
  <si>
    <t>přístrojová náplň, svorky, vývodky, TR, interfejsovéá relé, SPD, ..</t>
  </si>
  <si>
    <t>R74299046</t>
  </si>
  <si>
    <t>silový vývod, jištěný, ovládaný, 1F, do 2kW</t>
  </si>
  <si>
    <t>R74299047</t>
  </si>
  <si>
    <t>silový vývod, jištěný, 1F, do 2kW</t>
  </si>
  <si>
    <t>742.M-06</t>
  </si>
  <si>
    <t>Kabely a kabelové trasy včetně montáže</t>
  </si>
  <si>
    <t>R74299048</t>
  </si>
  <si>
    <t>Kabely silové CYKY, H05, H07( 3x1,5 do 5x1,5)</t>
  </si>
  <si>
    <t>R74299049</t>
  </si>
  <si>
    <t>Kabely ovládací (JYTY 2x1 do 14x1)</t>
  </si>
  <si>
    <t>R74299050</t>
  </si>
  <si>
    <t>Kabely SDĚLOVACÍ (JY(st)Y, JY(st)Y KNX, SYKYFY,UTP)</t>
  </si>
  <si>
    <t>R74299051</t>
  </si>
  <si>
    <t>Propojovací vodič ŽZ (uzemnění, pospojení, ekvip.vyrovnání)</t>
  </si>
  <si>
    <t>R74299052</t>
  </si>
  <si>
    <t>Kabelové žlaby MARS, 125x62mm včetně víka, přepážky, tvarovek a upevňovacího materiálu</t>
  </si>
  <si>
    <t>R74299053</t>
  </si>
  <si>
    <t>Instalační trubka/lišta, včetně příchytek, tvarovek a montáže</t>
  </si>
  <si>
    <t>R74299054</t>
  </si>
  <si>
    <t>Odbočná krabice nástěnná IP54 75x75/40mm, šedá</t>
  </si>
  <si>
    <t>R74299055</t>
  </si>
  <si>
    <t>Krabicová svorka, 2x0,2-4mm2, s páčkou, do 250V</t>
  </si>
  <si>
    <t>R74299056</t>
  </si>
  <si>
    <t>Montáž periferií a prvků systému, zapojení</t>
  </si>
  <si>
    <t>R74299057</t>
  </si>
  <si>
    <t>Požární ucpávky kabelových tras na rozhraní pož. úseků</t>
  </si>
  <si>
    <t>R74299058</t>
  </si>
  <si>
    <t>Připojení měřičů M-Bus na sběrnici</t>
  </si>
  <si>
    <t>Poznámka k položce:_x000d_
M-Bus sběrnice ukončena připojovacím bodem pro napojení na centrální systém odečtu spotřeb</t>
  </si>
  <si>
    <t>742.M-07</t>
  </si>
  <si>
    <t>Software a licencování</t>
  </si>
  <si>
    <t>R74299060</t>
  </si>
  <si>
    <t>Vypracování uživatelských programů pro procesní stanice</t>
  </si>
  <si>
    <t>DB</t>
  </si>
  <si>
    <t>R74299061</t>
  </si>
  <si>
    <t>Integrace KNX PL-link zařízení do systému MaR</t>
  </si>
  <si>
    <t>R74299062</t>
  </si>
  <si>
    <t>Integrace Modbus zařízení do systému MaR</t>
  </si>
  <si>
    <t>R74299063</t>
  </si>
  <si>
    <t>Desigo CC, licence 500 DB (BA a BACnet); licence</t>
  </si>
  <si>
    <t>lic.</t>
  </si>
  <si>
    <t>R74299064</t>
  </si>
  <si>
    <t>Desigo CC, licence 500 DB (SCADA); licence</t>
  </si>
  <si>
    <t>R74299065</t>
  </si>
  <si>
    <t>Doplnění do stávající vizualizace Desigio CC</t>
  </si>
  <si>
    <t>742.M-08</t>
  </si>
  <si>
    <t>Ostatní služby</t>
  </si>
  <si>
    <t>R74299066</t>
  </si>
  <si>
    <t>Oživení regulace, provedení zkoušek, zaškolení obsluhy</t>
  </si>
  <si>
    <t>R74299067</t>
  </si>
  <si>
    <t>Vypracování výrobní dokumentace</t>
  </si>
  <si>
    <t>R74299068</t>
  </si>
  <si>
    <t>Výchozí revize el. zařízení</t>
  </si>
  <si>
    <t>R74299069</t>
  </si>
  <si>
    <t>Ostatní služby (asistence při zprovoznění zařízení třetích profesí)</t>
  </si>
  <si>
    <t>R74299070</t>
  </si>
  <si>
    <t>Odvoz, třídění a ekologická likvidace odpadu</t>
  </si>
  <si>
    <t>ARSB - Stavebně konstrukční řešení - zahradní domek</t>
  </si>
  <si>
    <t>-1358856455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</si>
  <si>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</si>
  <si>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</si>
  <si>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</si>
  <si>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</si>
  <si>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</si>
  <si>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</si>
  <si>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</si>
  <si>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</si>
  <si>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</si>
  <si>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</si>
  <si>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</si>
  <si>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</si>
  <si>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</si>
  <si>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</si>
  <si>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</si>
  <si>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</si>
  <si>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</si>
  <si>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</si>
  <si>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</si>
  <si>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</si>
  <si>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</si>
  <si>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</si>
  <si>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</si>
  <si>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</si>
  <si>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</si>
  <si>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</si>
  <si>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</si>
  <si>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</si>
  <si>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</si>
  <si>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</si>
  <si>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</si>
  <si>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</si>
  <si>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</si>
  <si>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</si>
  <si>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</si>
  <si>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</si>
  <si>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</si>
  <si>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</si>
  <si>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</si>
  <si>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</si>
  <si>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</si>
  <si>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</si>
  <si>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</si>
  <si>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</si>
  <si>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</si>
  <si>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</si>
  <si>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</si>
  <si>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</si>
  <si>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</si>
  <si>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</si>
  <si>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</si>
  <si>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</si>
  <si>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</si>
  <si>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</si>
  <si>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</si>
  <si>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</si>
  <si>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</si>
  <si>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</si>
  <si>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</si>
  <si>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</si>
  <si>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</si>
  <si>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</si>
  <si>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</si>
  <si>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</si>
  <si>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</si>
  <si>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</si>
  <si>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</si>
  <si>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</si>
  <si>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</si>
  <si>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</si>
  <si>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</si>
  <si>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</si>
  <si>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</si>
  <si>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</si>
  <si>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</si>
  <si>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</si>
  <si>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</si>
  <si>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</si>
  <si>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</si>
  <si>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</si>
  <si>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</si>
  <si>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</si>
  <si>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</si>
  <si>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</si>
  <si>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</si>
  <si>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</si>
  <si>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</si>
  <si>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</si>
  <si>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</si>
  <si>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</si>
  <si>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</si>
  <si>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</si>
  <si>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</si>
  <si>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</si>
  <si>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</si>
  <si>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</si>
  <si>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</si>
  <si>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</si>
  <si>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45047259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</si>
  <si>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</si>
  <si>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</si>
  <si>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</si>
  <si>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</si>
  <si>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</si>
  <si>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</si>
  <si>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</si>
  <si>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</si>
  <si>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</si>
  <si>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</si>
  <si>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</si>
  <si>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</si>
  <si>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</si>
  <si>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</si>
  <si>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</si>
  <si>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</si>
  <si>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</si>
  <si>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</si>
  <si>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</si>
  <si>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</si>
  <si>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</si>
  <si>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</si>
  <si>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</si>
  <si>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</si>
  <si>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</si>
  <si>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</si>
  <si>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</si>
  <si>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</si>
  <si>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</si>
  <si>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</si>
  <si>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</si>
  <si>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</si>
  <si>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</si>
  <si>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</si>
  <si>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</si>
  <si>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</si>
  <si>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</si>
  <si>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</si>
  <si>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</si>
  <si>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</si>
  <si>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</si>
  <si>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</si>
  <si>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</si>
  <si>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</si>
  <si>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</si>
  <si>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</si>
  <si>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</si>
  <si>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</si>
  <si>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</si>
  <si>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</si>
  <si>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</si>
  <si>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</si>
  <si>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</si>
  <si>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</si>
  <si>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</si>
  <si>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</si>
  <si>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</si>
  <si>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</si>
  <si>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</si>
  <si>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</si>
  <si>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</si>
  <si>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</si>
  <si>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</si>
  <si>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</si>
  <si>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</si>
  <si>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</si>
  <si>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</si>
  <si>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</si>
  <si>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</si>
  <si>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</si>
  <si>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</si>
  <si>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</si>
  <si>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</si>
  <si>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</si>
  <si>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</si>
  <si>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</si>
  <si>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</si>
  <si>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</si>
  <si>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</si>
  <si>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</si>
  <si>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</si>
  <si>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</si>
  <si>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</si>
  <si>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</si>
  <si>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</si>
  <si>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</si>
  <si>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</si>
  <si>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</si>
  <si>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</si>
  <si>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</si>
  <si>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</si>
  <si>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</si>
  <si>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</si>
  <si>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</si>
  <si>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</si>
  <si>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</si>
  <si>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</si>
  <si>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</si>
  <si>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</si>
  <si>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</si>
  <si>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</si>
  <si>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</si>
  <si>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</si>
  <si>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</si>
  <si>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</si>
  <si>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</si>
  <si>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76699100R</t>
  </si>
  <si>
    <t>D+M vchod dveř. roz. 840/2200 mm</t>
  </si>
  <si>
    <t>609128394</t>
  </si>
  <si>
    <t>Poznámka k položce:_x000d_
- rám z jeklového profilu_x000d_
- kování, zámky, závěsy_x000d_
- vnější líc obložený difuz. folií_x000d_
- dřevěný obklad ze sibiřského modřínu (dtto fasáda vč. povrchové úpravy)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</si>
  <si>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</si>
  <si>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</si>
  <si>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</si>
  <si>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</si>
  <si>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</si>
  <si>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</si>
  <si>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</si>
  <si>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</si>
  <si>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</si>
  <si>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</si>
  <si>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</si>
  <si>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</si>
  <si>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</si>
  <si>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</si>
  <si>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</si>
  <si>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</si>
  <si>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</si>
  <si>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</si>
  <si>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</si>
  <si>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</si>
  <si>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</si>
  <si>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</si>
  <si>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</si>
  <si>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</si>
  <si>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</si>
  <si>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</si>
  <si>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</si>
  <si>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</si>
  <si>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</si>
  <si>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</si>
  <si>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</si>
  <si>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</si>
  <si>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</si>
  <si>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</si>
  <si>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</si>
  <si>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</si>
  <si>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</si>
  <si>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</si>
  <si>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</si>
  <si>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</si>
  <si>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</si>
  <si>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</si>
  <si>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</si>
  <si>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</si>
  <si>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</si>
  <si>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</si>
  <si>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</si>
  <si>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</si>
  <si>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</si>
  <si>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</si>
  <si>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</si>
  <si>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</si>
  <si>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</si>
  <si>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</si>
  <si>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</si>
  <si>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</si>
  <si>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</si>
  <si>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</si>
  <si>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</si>
  <si>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</si>
  <si>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</si>
  <si>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</si>
  <si>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</si>
  <si>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</si>
  <si>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</si>
  <si>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</si>
  <si>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</si>
  <si>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</si>
  <si>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</si>
  <si>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</si>
  <si>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</si>
  <si>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</si>
  <si>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</si>
  <si>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</si>
  <si>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</si>
  <si>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</si>
  <si>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</si>
  <si>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</si>
  <si>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</si>
  <si>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</si>
  <si>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</si>
  <si>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</si>
  <si>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</si>
  <si>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</si>
  <si>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</si>
  <si>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</si>
  <si>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</si>
  <si>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</si>
  <si>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</si>
  <si>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</si>
  <si>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</si>
  <si>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</si>
  <si>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</si>
  <si>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</si>
  <si>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</si>
  <si>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</si>
  <si>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</si>
  <si>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</si>
  <si>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</si>
  <si>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</si>
  <si>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</si>
  <si>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</si>
  <si>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</si>
  <si>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</si>
  <si>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</si>
  <si>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</si>
  <si>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</si>
  <si>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</si>
  <si>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</si>
  <si>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</si>
  <si>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</si>
  <si>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</si>
  <si>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</si>
  <si>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</si>
  <si>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</si>
  <si>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</si>
  <si>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</si>
  <si>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</si>
  <si>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</si>
  <si>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</si>
  <si>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</si>
  <si>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</si>
  <si>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</si>
  <si>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</si>
  <si>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</si>
  <si>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</si>
  <si>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</si>
  <si>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</si>
  <si>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</si>
  <si>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</si>
  <si>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</si>
  <si>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</si>
  <si>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</si>
  <si>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</si>
  <si>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</si>
  <si>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</si>
  <si>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</si>
  <si>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</si>
  <si>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</si>
  <si>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</si>
  <si>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</si>
  <si>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</si>
  <si>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</si>
  <si>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</si>
  <si>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</si>
  <si>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</si>
  <si>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</si>
  <si>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492345227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</si>
  <si>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</si>
  <si>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</si>
  <si>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</si>
  <si>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</si>
  <si>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</si>
  <si>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</si>
  <si>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</si>
  <si>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</si>
  <si>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</si>
  <si>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</si>
  <si>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</si>
  <si>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</si>
  <si>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</si>
  <si>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</si>
  <si>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</si>
  <si>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</si>
  <si>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</si>
  <si>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</si>
  <si>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</si>
  <si>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</si>
  <si>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</si>
  <si>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</si>
  <si>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</si>
  <si>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</si>
  <si>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</si>
  <si>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</si>
  <si>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</si>
  <si>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</si>
  <si>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</si>
  <si>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</si>
  <si>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</si>
  <si>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</si>
  <si>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</si>
  <si>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</si>
  <si>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</si>
  <si>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</si>
  <si>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</si>
  <si>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</si>
  <si>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</si>
  <si>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</si>
  <si>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</si>
  <si>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</si>
  <si>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</si>
  <si>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</si>
  <si>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</si>
  <si>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</si>
  <si>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</si>
  <si>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</si>
  <si>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</si>
  <si>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</si>
  <si>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</si>
  <si>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</si>
  <si>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</si>
  <si>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</si>
  <si>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</si>
  <si>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</si>
  <si>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</si>
  <si>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</si>
  <si>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</si>
  <si>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</si>
  <si>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</si>
  <si>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</si>
  <si>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</si>
  <si>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</si>
  <si>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</si>
  <si>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</si>
  <si>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</si>
  <si>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</si>
  <si>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</si>
  <si>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</si>
  <si>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</si>
  <si>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</si>
  <si>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</si>
  <si>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</si>
  <si>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</si>
  <si>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</si>
  <si>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</si>
  <si>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</si>
  <si>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</si>
  <si>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</si>
  <si>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</si>
  <si>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</si>
  <si>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</si>
  <si>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</si>
  <si>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</si>
  <si>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</si>
  <si>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</si>
  <si>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</si>
  <si>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</si>
  <si>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</si>
  <si>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</si>
  <si>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</si>
  <si>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</si>
  <si>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</si>
  <si>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</si>
  <si>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</si>
  <si>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</si>
  <si>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</si>
  <si>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</si>
  <si>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</si>
  <si>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</si>
  <si>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</si>
  <si>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</si>
  <si>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</si>
  <si>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</si>
  <si>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</si>
  <si>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</si>
  <si>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</si>
  <si>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</si>
  <si>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</si>
  <si>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</si>
  <si>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</si>
  <si>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</si>
  <si>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</si>
  <si>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</si>
  <si>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</si>
  <si>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</si>
  <si>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</si>
  <si>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</si>
  <si>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</si>
  <si>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</si>
  <si>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</si>
  <si>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</si>
  <si>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</si>
  <si>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</si>
  <si>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</si>
  <si>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</si>
  <si>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</si>
  <si>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</si>
  <si>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</si>
  <si>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</si>
  <si>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</si>
  <si>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</si>
  <si>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-192335035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</si>
  <si>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</si>
  <si>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</si>
  <si>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</si>
  <si>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</si>
  <si>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</si>
  <si>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</si>
  <si>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</si>
  <si>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</si>
  <si>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</si>
  <si>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</si>
  <si>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</si>
  <si>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</si>
  <si>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</si>
  <si>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</si>
  <si>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</si>
  <si>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</si>
  <si>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</si>
  <si>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</si>
  <si>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</si>
  <si>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</si>
  <si>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</si>
  <si>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</si>
  <si>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</si>
  <si>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</si>
  <si>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</si>
  <si>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</si>
  <si>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</si>
  <si>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</si>
  <si>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</si>
  <si>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</si>
  <si>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</si>
  <si>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</si>
  <si>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</si>
  <si>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</si>
  <si>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</si>
  <si>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</si>
  <si>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</si>
  <si>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</si>
  <si>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</si>
  <si>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</si>
  <si>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</si>
  <si>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</si>
  <si>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</si>
  <si>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</si>
  <si>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</si>
  <si>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</si>
  <si>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</si>
  <si>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</si>
  <si>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</si>
  <si>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</si>
  <si>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</si>
  <si>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</si>
  <si>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</si>
  <si>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</si>
  <si>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</si>
  <si>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</si>
  <si>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</si>
  <si>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</si>
  <si>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</si>
  <si>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</si>
  <si>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</si>
  <si>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</si>
  <si>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</si>
  <si>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</si>
  <si>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</si>
  <si>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</si>
  <si>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</si>
  <si>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</si>
  <si>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</si>
  <si>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</si>
  <si>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</si>
  <si>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</si>
  <si>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</si>
  <si>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</si>
  <si>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</si>
  <si>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</si>
  <si>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</si>
  <si>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</si>
  <si>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</si>
  <si>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</si>
  <si>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</si>
  <si>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</si>
  <si>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</si>
  <si>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</si>
  <si>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</si>
  <si>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</si>
  <si>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</si>
  <si>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</si>
  <si>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</si>
  <si>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</si>
  <si>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</si>
  <si>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</si>
  <si>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</si>
  <si>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</si>
  <si>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</si>
  <si>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</si>
  <si>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</si>
  <si>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</si>
  <si>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</si>
  <si>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</si>
  <si>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</si>
  <si>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</si>
  <si>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</si>
  <si>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</si>
  <si>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</si>
  <si>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</si>
  <si>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</si>
  <si>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</si>
  <si>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</si>
  <si>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</si>
  <si>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</si>
  <si>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</si>
  <si>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</si>
  <si>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</si>
  <si>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</si>
  <si>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</si>
  <si>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</si>
  <si>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</si>
  <si>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</si>
  <si>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</si>
  <si>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</si>
  <si>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</si>
  <si>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</si>
  <si>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</si>
  <si>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</si>
  <si>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</si>
  <si>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</si>
  <si>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</si>
  <si>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</si>
  <si>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</si>
  <si>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</si>
  <si>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</si>
  <si>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</si>
  <si>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</si>
  <si>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</si>
  <si>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</si>
  <si>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</si>
  <si>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</si>
  <si>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-695578578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</si>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</sst>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3941125" TargetMode="External" /><Relationship Id="rId22" Type="http://schemas.openxmlformats.org/officeDocument/2006/relationships/hyperlink" Target="https://podminky.urs.cz/item/CS_URS_2024_02/430321515" TargetMode="External" /><Relationship Id="rId23" Type="http://schemas.openxmlformats.org/officeDocument/2006/relationships/hyperlink" Target="https://podminky.urs.cz/item/CS_URS_2024_02/431351121" TargetMode="External" /><Relationship Id="rId24" Type="http://schemas.openxmlformats.org/officeDocument/2006/relationships/hyperlink" Target="https://podminky.urs.cz/item/CS_URS_2024_02/431351122" TargetMode="External" /><Relationship Id="rId25" Type="http://schemas.openxmlformats.org/officeDocument/2006/relationships/hyperlink" Target="https://podminky.urs.cz/item/CS_URS_2024_02/451573111" TargetMode="External" /><Relationship Id="rId26" Type="http://schemas.openxmlformats.org/officeDocument/2006/relationships/hyperlink" Target="https://podminky.urs.cz/item/CS_URS_2024_02/564851011" TargetMode="External" /><Relationship Id="rId27" Type="http://schemas.openxmlformats.org/officeDocument/2006/relationships/hyperlink" Target="https://podminky.urs.cz/item/CS_URS_2024_02/631311114" TargetMode="External" /><Relationship Id="rId28" Type="http://schemas.openxmlformats.org/officeDocument/2006/relationships/hyperlink" Target="https://podminky.urs.cz/item/CS_URS_2024_02/631319011" TargetMode="External" /><Relationship Id="rId29" Type="http://schemas.openxmlformats.org/officeDocument/2006/relationships/hyperlink" Target="https://podminky.urs.cz/item/CS_URS_2024_02/63131917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632451214" TargetMode="External" /><Relationship Id="rId32" Type="http://schemas.openxmlformats.org/officeDocument/2006/relationships/hyperlink" Target="https://podminky.urs.cz/item/CS_URS_2024_02/632451291" TargetMode="External" /><Relationship Id="rId33" Type="http://schemas.openxmlformats.org/officeDocument/2006/relationships/hyperlink" Target="https://podminky.urs.cz/item/CS_URS_2024_02/632481213" TargetMode="External" /><Relationship Id="rId34" Type="http://schemas.openxmlformats.org/officeDocument/2006/relationships/hyperlink" Target="https://podminky.urs.cz/item/CS_URS_2024_02/634112113" TargetMode="External" /><Relationship Id="rId35" Type="http://schemas.openxmlformats.org/officeDocument/2006/relationships/hyperlink" Target="https://podminky.urs.cz/item/CS_URS_2024_02/636311112" TargetMode="External" /><Relationship Id="rId36" Type="http://schemas.openxmlformats.org/officeDocument/2006/relationships/hyperlink" Target="https://podminky.urs.cz/item/CS_URS_2024_02/636311112" TargetMode="External" /><Relationship Id="rId37" Type="http://schemas.openxmlformats.org/officeDocument/2006/relationships/hyperlink" Target="https://podminky.urs.cz/item/CS_URS_2024_02/636311132" TargetMode="External" /><Relationship Id="rId38" Type="http://schemas.openxmlformats.org/officeDocument/2006/relationships/hyperlink" Target="https://podminky.urs.cz/item/CS_URS_2024_02/637211132" TargetMode="External" /><Relationship Id="rId39" Type="http://schemas.openxmlformats.org/officeDocument/2006/relationships/hyperlink" Target="https://podminky.urs.cz/item/CS_URS_2024_02/871241301" TargetMode="External" /><Relationship Id="rId40" Type="http://schemas.openxmlformats.org/officeDocument/2006/relationships/hyperlink" Target="https://podminky.urs.cz/item/CS_URS_2024_02/871251811" TargetMode="External" /><Relationship Id="rId41" Type="http://schemas.openxmlformats.org/officeDocument/2006/relationships/hyperlink" Target="https://podminky.urs.cz/item/CS_URS_2024_02/941111121" TargetMode="External" /><Relationship Id="rId42" Type="http://schemas.openxmlformats.org/officeDocument/2006/relationships/hyperlink" Target="https://podminky.urs.cz/item/CS_URS_2024_02/941111221" TargetMode="External" /><Relationship Id="rId43" Type="http://schemas.openxmlformats.org/officeDocument/2006/relationships/hyperlink" Target="https://podminky.urs.cz/item/CS_URS_2024_02/941111821" TargetMode="External" /><Relationship Id="rId44" Type="http://schemas.openxmlformats.org/officeDocument/2006/relationships/hyperlink" Target="https://podminky.urs.cz/item/CS_URS_2024_02/944511111" TargetMode="External" /><Relationship Id="rId45" Type="http://schemas.openxmlformats.org/officeDocument/2006/relationships/hyperlink" Target="https://podminky.urs.cz/item/CS_URS_2024_02/944511211" TargetMode="External" /><Relationship Id="rId46" Type="http://schemas.openxmlformats.org/officeDocument/2006/relationships/hyperlink" Target="https://podminky.urs.cz/item/CS_URS_2024_02/944511811" TargetMode="External" /><Relationship Id="rId47" Type="http://schemas.openxmlformats.org/officeDocument/2006/relationships/hyperlink" Target="https://podminky.urs.cz/item/CS_URS_2024_02/949101111" TargetMode="External" /><Relationship Id="rId48" Type="http://schemas.openxmlformats.org/officeDocument/2006/relationships/hyperlink" Target="https://podminky.urs.cz/item/CS_URS_2024_02/952901111" TargetMode="External" /><Relationship Id="rId49" Type="http://schemas.openxmlformats.org/officeDocument/2006/relationships/hyperlink" Target="https://podminky.urs.cz/item/CS_URS_2024_02/953943211" TargetMode="External" /><Relationship Id="rId50" Type="http://schemas.openxmlformats.org/officeDocument/2006/relationships/hyperlink" Target="https://podminky.urs.cz/item/CS_URS_2024_02/971042431" TargetMode="External" /><Relationship Id="rId51" Type="http://schemas.openxmlformats.org/officeDocument/2006/relationships/hyperlink" Target="https://podminky.urs.cz/item/CS_URS_2024_02/993111111" TargetMode="External" /><Relationship Id="rId52" Type="http://schemas.openxmlformats.org/officeDocument/2006/relationships/hyperlink" Target="https://podminky.urs.cz/item/CS_URS_2024_02/997013153" TargetMode="External" /><Relationship Id="rId53" Type="http://schemas.openxmlformats.org/officeDocument/2006/relationships/hyperlink" Target="https://podminky.urs.cz/item/CS_URS_2024_02/997013501" TargetMode="External" /><Relationship Id="rId54" Type="http://schemas.openxmlformats.org/officeDocument/2006/relationships/hyperlink" Target="https://podminky.urs.cz/item/CS_URS_2024_02/997013509" TargetMode="External" /><Relationship Id="rId55" Type="http://schemas.openxmlformats.org/officeDocument/2006/relationships/hyperlink" Target="https://podminky.urs.cz/item/CS_URS_2024_02/997013871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711131101" TargetMode="External" /><Relationship Id="rId58" Type="http://schemas.openxmlformats.org/officeDocument/2006/relationships/hyperlink" Target="https://podminky.urs.cz/item/CS_URS_2024_02/711461201" TargetMode="External" /><Relationship Id="rId59" Type="http://schemas.openxmlformats.org/officeDocument/2006/relationships/hyperlink" Target="https://podminky.urs.cz/item/CS_URS_2024_02/998711101" TargetMode="External" /><Relationship Id="rId60" Type="http://schemas.openxmlformats.org/officeDocument/2006/relationships/hyperlink" Target="https://podminky.urs.cz/item/CS_URS_2024_02/712311101" TargetMode="External" /><Relationship Id="rId61" Type="http://schemas.openxmlformats.org/officeDocument/2006/relationships/hyperlink" Target="https://podminky.urs.cz/item/CS_URS_2024_02/712341559" TargetMode="External" /><Relationship Id="rId62" Type="http://schemas.openxmlformats.org/officeDocument/2006/relationships/hyperlink" Target="https://podminky.urs.cz/item/CS_URS_2024_02/712363611" TargetMode="External" /><Relationship Id="rId63" Type="http://schemas.openxmlformats.org/officeDocument/2006/relationships/hyperlink" Target="https://podminky.urs.cz/item/CS_URS_2024_02/712391171" TargetMode="External" /><Relationship Id="rId64" Type="http://schemas.openxmlformats.org/officeDocument/2006/relationships/hyperlink" Target="https://podminky.urs.cz/item/CS_URS_2024_02/712391171" TargetMode="External" /><Relationship Id="rId65" Type="http://schemas.openxmlformats.org/officeDocument/2006/relationships/hyperlink" Target="https://podminky.urs.cz/item/CS_URS_2024_02/712391172" TargetMode="External" /><Relationship Id="rId66" Type="http://schemas.openxmlformats.org/officeDocument/2006/relationships/hyperlink" Target="https://podminky.urs.cz/item/CS_URS_2024_02/712771201" TargetMode="External" /><Relationship Id="rId67" Type="http://schemas.openxmlformats.org/officeDocument/2006/relationships/hyperlink" Target="https://podminky.urs.cz/item/CS_URS_2024_02/712771223" TargetMode="External" /><Relationship Id="rId68" Type="http://schemas.openxmlformats.org/officeDocument/2006/relationships/hyperlink" Target="https://podminky.urs.cz/item/CS_URS_2024_02/712771401" TargetMode="External" /><Relationship Id="rId69" Type="http://schemas.openxmlformats.org/officeDocument/2006/relationships/hyperlink" Target="https://podminky.urs.cz/item/CS_URS_2024_02/712771521" TargetMode="External" /><Relationship Id="rId70" Type="http://schemas.openxmlformats.org/officeDocument/2006/relationships/hyperlink" Target="https://podminky.urs.cz/item/CS_URS_2024_02/712998202" TargetMode="External" /><Relationship Id="rId71" Type="http://schemas.openxmlformats.org/officeDocument/2006/relationships/hyperlink" Target="https://podminky.urs.cz/item/CS_URS_2024_02/998712102" TargetMode="External" /><Relationship Id="rId72" Type="http://schemas.openxmlformats.org/officeDocument/2006/relationships/hyperlink" Target="https://podminky.urs.cz/item/CS_URS_2024_02/713111121" TargetMode="External" /><Relationship Id="rId73" Type="http://schemas.openxmlformats.org/officeDocument/2006/relationships/hyperlink" Target="https://podminky.urs.cz/item/CS_URS_2024_02/713111121" TargetMode="External" /><Relationship Id="rId74" Type="http://schemas.openxmlformats.org/officeDocument/2006/relationships/hyperlink" Target="https://podminky.urs.cz/item/CS_URS_2024_02/713121111" TargetMode="External" /><Relationship Id="rId75" Type="http://schemas.openxmlformats.org/officeDocument/2006/relationships/hyperlink" Target="https://podminky.urs.cz/item/CS_URS_2024_02/713121111" TargetMode="External" /><Relationship Id="rId76" Type="http://schemas.openxmlformats.org/officeDocument/2006/relationships/hyperlink" Target="https://podminky.urs.cz/item/CS_URS_2024_02/713121121" TargetMode="External" /><Relationship Id="rId77" Type="http://schemas.openxmlformats.org/officeDocument/2006/relationships/hyperlink" Target="https://podminky.urs.cz/item/CS_URS_2024_02/713131161" TargetMode="External" /><Relationship Id="rId78" Type="http://schemas.openxmlformats.org/officeDocument/2006/relationships/hyperlink" Target="https://podminky.urs.cz/item/CS_URS_2024_02/713132311" TargetMode="External" /><Relationship Id="rId79" Type="http://schemas.openxmlformats.org/officeDocument/2006/relationships/hyperlink" Target="https://podminky.urs.cz/item/CS_URS_2024_02/713141131" TargetMode="External" /><Relationship Id="rId80" Type="http://schemas.openxmlformats.org/officeDocument/2006/relationships/hyperlink" Target="https://podminky.urs.cz/item/CS_URS_2024_02/713141252" TargetMode="External" /><Relationship Id="rId81" Type="http://schemas.openxmlformats.org/officeDocument/2006/relationships/hyperlink" Target="https://podminky.urs.cz/item/CS_URS_2024_02/713141331" TargetMode="External" /><Relationship Id="rId82" Type="http://schemas.openxmlformats.org/officeDocument/2006/relationships/hyperlink" Target="https://podminky.urs.cz/item/CS_URS_2024_02/998713102" TargetMode="External" /><Relationship Id="rId83" Type="http://schemas.openxmlformats.org/officeDocument/2006/relationships/hyperlink" Target="https://podminky.urs.cz/item/CS_URS_2024_02/742320001" TargetMode="External" /><Relationship Id="rId84" Type="http://schemas.openxmlformats.org/officeDocument/2006/relationships/hyperlink" Target="https://podminky.urs.cz/item/CS_URS_2024_02/762083121" TargetMode="External" /><Relationship Id="rId85" Type="http://schemas.openxmlformats.org/officeDocument/2006/relationships/hyperlink" Target="https://podminky.urs.cz/item/CS_URS_2024_02/762421210" TargetMode="External" /><Relationship Id="rId86" Type="http://schemas.openxmlformats.org/officeDocument/2006/relationships/hyperlink" Target="https://podminky.urs.cz/item/CS_URS_2024_02/76243001R" TargetMode="External" /><Relationship Id="rId87" Type="http://schemas.openxmlformats.org/officeDocument/2006/relationships/hyperlink" Target="https://podminky.urs.cz/item/CS_URS_2024_02/762439001" TargetMode="External" /><Relationship Id="rId88" Type="http://schemas.openxmlformats.org/officeDocument/2006/relationships/hyperlink" Target="https://podminky.urs.cz/item/CS_URS_2024_02/762495000" TargetMode="External" /><Relationship Id="rId89" Type="http://schemas.openxmlformats.org/officeDocument/2006/relationships/hyperlink" Target="https://podminky.urs.cz/item/CS_URS_2024_02/762713140" TargetMode="External" /><Relationship Id="rId90" Type="http://schemas.openxmlformats.org/officeDocument/2006/relationships/hyperlink" Target="https://podminky.urs.cz/item/CS_URS_2024_02/762822120" TargetMode="External" /><Relationship Id="rId91" Type="http://schemas.openxmlformats.org/officeDocument/2006/relationships/hyperlink" Target="https://podminky.urs.cz/item/CS_URS_2024_02/762822130" TargetMode="External" /><Relationship Id="rId92" Type="http://schemas.openxmlformats.org/officeDocument/2006/relationships/hyperlink" Target="https://podminky.urs.cz/item/CS_URS_2024_02/762822140" TargetMode="External" /><Relationship Id="rId93" Type="http://schemas.openxmlformats.org/officeDocument/2006/relationships/hyperlink" Target="https://podminky.urs.cz/item/CS_URS_2024_02/762822150" TargetMode="External" /><Relationship Id="rId94" Type="http://schemas.openxmlformats.org/officeDocument/2006/relationships/hyperlink" Target="https://podminky.urs.cz/item/CS_URS_2024_02/762824120" TargetMode="External" /><Relationship Id="rId95" Type="http://schemas.openxmlformats.org/officeDocument/2006/relationships/hyperlink" Target="https://podminky.urs.cz/item/CS_URS_2024_02/762824150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762951003" TargetMode="External" /><Relationship Id="rId98" Type="http://schemas.openxmlformats.org/officeDocument/2006/relationships/hyperlink" Target="https://podminky.urs.cz/item/CS_URS_2024_02/762951103" TargetMode="External" /><Relationship Id="rId99" Type="http://schemas.openxmlformats.org/officeDocument/2006/relationships/hyperlink" Target="https://podminky.urs.cz/item/CS_URS_2024_02/762952012" TargetMode="External" /><Relationship Id="rId100" Type="http://schemas.openxmlformats.org/officeDocument/2006/relationships/hyperlink" Target="https://podminky.urs.cz/item/CS_URS_2024_02/762953002" TargetMode="External" /><Relationship Id="rId101" Type="http://schemas.openxmlformats.org/officeDocument/2006/relationships/hyperlink" Target="https://podminky.urs.cz/item/CS_URS_2024_02/998762102" TargetMode="External" /><Relationship Id="rId102" Type="http://schemas.openxmlformats.org/officeDocument/2006/relationships/hyperlink" Target="https://podminky.urs.cz/item/CS_URS_2024_02/763131411" TargetMode="External" /><Relationship Id="rId103" Type="http://schemas.openxmlformats.org/officeDocument/2006/relationships/hyperlink" Target="https://podminky.urs.cz/item/CS_URS_2024_02/763131451" TargetMode="External" /><Relationship Id="rId104" Type="http://schemas.openxmlformats.org/officeDocument/2006/relationships/hyperlink" Target="https://podminky.urs.cz/item/CS_URS_2024_02/763131491" TargetMode="External" /><Relationship Id="rId105" Type="http://schemas.openxmlformats.org/officeDocument/2006/relationships/hyperlink" Target="https://podminky.urs.cz/item/CS_URS_2024_02/763135101" TargetMode="External" /><Relationship Id="rId106" Type="http://schemas.openxmlformats.org/officeDocument/2006/relationships/hyperlink" Target="https://podminky.urs.cz/item/CS_URS_2024_02/763215214" TargetMode="External" /><Relationship Id="rId107" Type="http://schemas.openxmlformats.org/officeDocument/2006/relationships/hyperlink" Target="https://podminky.urs.cz/item/CS_URS_2024_02/763215220" TargetMode="External" /><Relationship Id="rId108" Type="http://schemas.openxmlformats.org/officeDocument/2006/relationships/hyperlink" Target="https://podminky.urs.cz/item/CS_URS_2024_02/763215231" TargetMode="External" /><Relationship Id="rId109" Type="http://schemas.openxmlformats.org/officeDocument/2006/relationships/hyperlink" Target="https://podminky.urs.cz/item/CS_URS_2023_02/76321525R" TargetMode="External" /><Relationship Id="rId110" Type="http://schemas.openxmlformats.org/officeDocument/2006/relationships/hyperlink" Target="https://podminky.urs.cz/item/CS_URS_2024_02/763264741" TargetMode="External" /><Relationship Id="rId111" Type="http://schemas.openxmlformats.org/officeDocument/2006/relationships/hyperlink" Target="https://podminky.urs.cz/item/CS_URS_2024_02/763264761" TargetMode="External" /><Relationship Id="rId112" Type="http://schemas.openxmlformats.org/officeDocument/2006/relationships/hyperlink" Target="https://podminky.urs.cz/item/CS_URS_2024_02/763711222" TargetMode="External" /><Relationship Id="rId113" Type="http://schemas.openxmlformats.org/officeDocument/2006/relationships/hyperlink" Target="https://podminky.urs.cz/item/CS_URS_2024_02/763711238" TargetMode="External" /><Relationship Id="rId114" Type="http://schemas.openxmlformats.org/officeDocument/2006/relationships/hyperlink" Target="https://podminky.urs.cz/item/CS_URS_2024_02/998763101" TargetMode="External" /><Relationship Id="rId115" Type="http://schemas.openxmlformats.org/officeDocument/2006/relationships/hyperlink" Target="https://podminky.urs.cz/item/CS_URS_2024_02/764214606" TargetMode="External" /><Relationship Id="rId116" Type="http://schemas.openxmlformats.org/officeDocument/2006/relationships/hyperlink" Target="https://podminky.urs.cz/item/CS_URS_2024_02/764216604" TargetMode="External" /><Relationship Id="rId117" Type="http://schemas.openxmlformats.org/officeDocument/2006/relationships/hyperlink" Target="https://podminky.urs.cz/item/CS_URS_2024_02/764511601" TargetMode="External" /><Relationship Id="rId118" Type="http://schemas.openxmlformats.org/officeDocument/2006/relationships/hyperlink" Target="https://podminky.urs.cz/item/CS_URS_2024_02/764511641" TargetMode="External" /><Relationship Id="rId119" Type="http://schemas.openxmlformats.org/officeDocument/2006/relationships/hyperlink" Target="https://podminky.urs.cz/item/CS_URS_2024_02/764518622" TargetMode="External" /><Relationship Id="rId120" Type="http://schemas.openxmlformats.org/officeDocument/2006/relationships/hyperlink" Target="https://podminky.urs.cz/item/CS_URS_2024_02/766211611" TargetMode="External" /><Relationship Id="rId121" Type="http://schemas.openxmlformats.org/officeDocument/2006/relationships/hyperlink" Target="https://podminky.urs.cz/item/CS_URS_2024_02/766412222" TargetMode="External" /><Relationship Id="rId122" Type="http://schemas.openxmlformats.org/officeDocument/2006/relationships/hyperlink" Target="https://podminky.urs.cz/item/CS_URS_2024_02/766621001" TargetMode="External" /><Relationship Id="rId123" Type="http://schemas.openxmlformats.org/officeDocument/2006/relationships/hyperlink" Target="https://podminky.urs.cz/item/CS_URS_2024_02/766621002" TargetMode="External" /><Relationship Id="rId124" Type="http://schemas.openxmlformats.org/officeDocument/2006/relationships/hyperlink" Target="https://podminky.urs.cz/item/CS_URS_2024_02/766621202" TargetMode="External" /><Relationship Id="rId125" Type="http://schemas.openxmlformats.org/officeDocument/2006/relationships/hyperlink" Target="https://podminky.urs.cz/item/CS_URS_2023_02/766621645" TargetMode="External" /><Relationship Id="rId126" Type="http://schemas.openxmlformats.org/officeDocument/2006/relationships/hyperlink" Target="https://podminky.urs.cz/item/CS_URS_2024_02/766629631" TargetMode="External" /><Relationship Id="rId127" Type="http://schemas.openxmlformats.org/officeDocument/2006/relationships/hyperlink" Target="https://podminky.urs.cz/item/CS_URS_2024_02/766660171" TargetMode="External" /><Relationship Id="rId128" Type="http://schemas.openxmlformats.org/officeDocument/2006/relationships/hyperlink" Target="https://podminky.urs.cz/item/CS_URS_2024_02/766660172" TargetMode="External" /><Relationship Id="rId129" Type="http://schemas.openxmlformats.org/officeDocument/2006/relationships/hyperlink" Target="https://podminky.urs.cz/item/CS_URS_2024_02/766660174" TargetMode="External" /><Relationship Id="rId130" Type="http://schemas.openxmlformats.org/officeDocument/2006/relationships/hyperlink" Target="https://podminky.urs.cz/item/CS_URS_2024_02/766660181" TargetMode="External" /><Relationship Id="rId131" Type="http://schemas.openxmlformats.org/officeDocument/2006/relationships/hyperlink" Target="https://podminky.urs.cz/item/CS_URS_2024_02/766660182" TargetMode="External" /><Relationship Id="rId132" Type="http://schemas.openxmlformats.org/officeDocument/2006/relationships/hyperlink" Target="https://podminky.urs.cz/item/CS_URS_2024_02/766660511" TargetMode="External" /><Relationship Id="rId133" Type="http://schemas.openxmlformats.org/officeDocument/2006/relationships/hyperlink" Target="https://podminky.urs.cz/item/CS_URS_2024_02/766660551" TargetMode="External" /><Relationship Id="rId134" Type="http://schemas.openxmlformats.org/officeDocument/2006/relationships/hyperlink" Target="https://podminky.urs.cz/item/CS_URS_2024_02/766660716" TargetMode="External" /><Relationship Id="rId135" Type="http://schemas.openxmlformats.org/officeDocument/2006/relationships/hyperlink" Target="https://podminky.urs.cz/item/CS_URS_2024_02/766682111" TargetMode="External" /><Relationship Id="rId136" Type="http://schemas.openxmlformats.org/officeDocument/2006/relationships/hyperlink" Target="https://podminky.urs.cz/item/CS_URS_2024_02/766682112" TargetMode="External" /><Relationship Id="rId137" Type="http://schemas.openxmlformats.org/officeDocument/2006/relationships/hyperlink" Target="https://podminky.urs.cz/item/CS_URS_2024_02/766682112" TargetMode="External" /><Relationship Id="rId138" Type="http://schemas.openxmlformats.org/officeDocument/2006/relationships/hyperlink" Target="https://podminky.urs.cz/item/CS_URS_2024_02/766682122" TargetMode="External" /><Relationship Id="rId139" Type="http://schemas.openxmlformats.org/officeDocument/2006/relationships/hyperlink" Target="https://podminky.urs.cz/item/CS_URS_2024_02/766682211" TargetMode="External" /><Relationship Id="rId140" Type="http://schemas.openxmlformats.org/officeDocument/2006/relationships/hyperlink" Target="https://podminky.urs.cz/item/CS_URS_2024_02/766682212" TargetMode="External" /><Relationship Id="rId141" Type="http://schemas.openxmlformats.org/officeDocument/2006/relationships/hyperlink" Target="https://podminky.urs.cz/item/CS_URS_2024_02/998766102" TargetMode="External" /><Relationship Id="rId142" Type="http://schemas.openxmlformats.org/officeDocument/2006/relationships/hyperlink" Target="https://podminky.urs.cz/item/CS_URS_2024_02/767114112" TargetMode="External" /><Relationship Id="rId143" Type="http://schemas.openxmlformats.org/officeDocument/2006/relationships/hyperlink" Target="https://podminky.urs.cz/item/CS_URS_2023_02/767161123" TargetMode="External" /><Relationship Id="rId144" Type="http://schemas.openxmlformats.org/officeDocument/2006/relationships/hyperlink" Target="https://podminky.urs.cz/item/CS_URS_2024_02/767210111" TargetMode="External" /><Relationship Id="rId145" Type="http://schemas.openxmlformats.org/officeDocument/2006/relationships/hyperlink" Target="https://podminky.urs.cz/item/CS_URS_2023_02/767210153" TargetMode="External" /><Relationship Id="rId146" Type="http://schemas.openxmlformats.org/officeDocument/2006/relationships/hyperlink" Target="https://podminky.urs.cz/item/CS_URS_2023_02/767220120" TargetMode="External" /><Relationship Id="rId147" Type="http://schemas.openxmlformats.org/officeDocument/2006/relationships/hyperlink" Target="https://podminky.urs.cz/item/CS_URS_2024_02/767211313" TargetMode="External" /><Relationship Id="rId148" Type="http://schemas.openxmlformats.org/officeDocument/2006/relationships/hyperlink" Target="https://podminky.urs.cz/item/CS_URS_2023_02/767220410" TargetMode="External" /><Relationship Id="rId149" Type="http://schemas.openxmlformats.org/officeDocument/2006/relationships/hyperlink" Target="https://podminky.urs.cz/item/CS_URS_2023_02/767531111" TargetMode="External" /><Relationship Id="rId150" Type="http://schemas.openxmlformats.org/officeDocument/2006/relationships/hyperlink" Target="https://podminky.urs.cz/item/CS_URS_2024_02/767531121" TargetMode="External" /><Relationship Id="rId151" Type="http://schemas.openxmlformats.org/officeDocument/2006/relationships/hyperlink" Target="https://podminky.urs.cz/item/CS_URS_2023_02/767590110" TargetMode="External" /><Relationship Id="rId152" Type="http://schemas.openxmlformats.org/officeDocument/2006/relationships/hyperlink" Target="https://podminky.urs.cz/item/CS_URS_2024_02/767649194" TargetMode="External" /><Relationship Id="rId153" Type="http://schemas.openxmlformats.org/officeDocument/2006/relationships/hyperlink" Target="https://podminky.urs.cz/item/CS_URS_2024_02/767649195" TargetMode="External" /><Relationship Id="rId154" Type="http://schemas.openxmlformats.org/officeDocument/2006/relationships/hyperlink" Target="https://podminky.urs.cz/item/CS_URS_2024_02/767881128" TargetMode="External" /><Relationship Id="rId155" Type="http://schemas.openxmlformats.org/officeDocument/2006/relationships/hyperlink" Target="https://podminky.urs.cz/item/CS_URS_2024_02/767881161" TargetMode="External" /><Relationship Id="rId156" Type="http://schemas.openxmlformats.org/officeDocument/2006/relationships/hyperlink" Target="https://podminky.urs.cz/item/CS_URS_2024_02/767995111" TargetMode="External" /><Relationship Id="rId157" Type="http://schemas.openxmlformats.org/officeDocument/2006/relationships/hyperlink" Target="https://podminky.urs.cz/item/CS_URS_2024_02/767995113" TargetMode="External" /><Relationship Id="rId158" Type="http://schemas.openxmlformats.org/officeDocument/2006/relationships/hyperlink" Target="https://podminky.urs.cz/item/CS_URS_2024_02/767995114" TargetMode="External" /><Relationship Id="rId159" Type="http://schemas.openxmlformats.org/officeDocument/2006/relationships/hyperlink" Target="https://podminky.urs.cz/item/CS_URS_2024_02/998767102" TargetMode="External" /><Relationship Id="rId160" Type="http://schemas.openxmlformats.org/officeDocument/2006/relationships/hyperlink" Target="https://podminky.urs.cz/item/CS_URS_2024_02/771111011" TargetMode="External" /><Relationship Id="rId161" Type="http://schemas.openxmlformats.org/officeDocument/2006/relationships/hyperlink" Target="https://podminky.urs.cz/item/CS_URS_2024_02/771121011" TargetMode="External" /><Relationship Id="rId162" Type="http://schemas.openxmlformats.org/officeDocument/2006/relationships/hyperlink" Target="https://podminky.urs.cz/item/CS_URS_2024_02/771161011" TargetMode="External" /><Relationship Id="rId163" Type="http://schemas.openxmlformats.org/officeDocument/2006/relationships/hyperlink" Target="https://podminky.urs.cz/item/CS_URS_2024_02/771274114" TargetMode="External" /><Relationship Id="rId164" Type="http://schemas.openxmlformats.org/officeDocument/2006/relationships/hyperlink" Target="https://podminky.urs.cz/item/CS_URS_2024_02/771274232" TargetMode="External" /><Relationship Id="rId165" Type="http://schemas.openxmlformats.org/officeDocument/2006/relationships/hyperlink" Target="https://podminky.urs.cz/item/CS_URS_2024_02/771474123" TargetMode="External" /><Relationship Id="rId166" Type="http://schemas.openxmlformats.org/officeDocument/2006/relationships/hyperlink" Target="https://podminky.urs.cz/item/CS_URS_2024_02/771574419" TargetMode="External" /><Relationship Id="rId167" Type="http://schemas.openxmlformats.org/officeDocument/2006/relationships/hyperlink" Target="https://podminky.urs.cz/item/CS_URS_2024_02/771577211" TargetMode="External" /><Relationship Id="rId168" Type="http://schemas.openxmlformats.org/officeDocument/2006/relationships/hyperlink" Target="https://podminky.urs.cz/item/CS_URS_2024_02/771591112" TargetMode="External" /><Relationship Id="rId169" Type="http://schemas.openxmlformats.org/officeDocument/2006/relationships/hyperlink" Target="https://podminky.urs.cz/item/CS_URS_2024_02/771591115" TargetMode="External" /><Relationship Id="rId170" Type="http://schemas.openxmlformats.org/officeDocument/2006/relationships/hyperlink" Target="https://podminky.urs.cz/item/CS_URS_2024_02/771591241" TargetMode="External" /><Relationship Id="rId171" Type="http://schemas.openxmlformats.org/officeDocument/2006/relationships/hyperlink" Target="https://podminky.urs.cz/item/CS_URS_2024_02/771591264" TargetMode="External" /><Relationship Id="rId172" Type="http://schemas.openxmlformats.org/officeDocument/2006/relationships/hyperlink" Target="https://podminky.urs.cz/item/CS_URS_2024_02/998771102" TargetMode="External" /><Relationship Id="rId173" Type="http://schemas.openxmlformats.org/officeDocument/2006/relationships/hyperlink" Target="https://podminky.urs.cz/item/CS_URS_2024_02/776111112" TargetMode="External" /><Relationship Id="rId174" Type="http://schemas.openxmlformats.org/officeDocument/2006/relationships/hyperlink" Target="https://podminky.urs.cz/item/CS_URS_2024_02/776111311" TargetMode="External" /><Relationship Id="rId175" Type="http://schemas.openxmlformats.org/officeDocument/2006/relationships/hyperlink" Target="https://podminky.urs.cz/item/CS_URS_2024_02/776121321" TargetMode="External" /><Relationship Id="rId176" Type="http://schemas.openxmlformats.org/officeDocument/2006/relationships/hyperlink" Target="https://podminky.urs.cz/item/CS_URS_2024_02/776141121" TargetMode="External" /><Relationship Id="rId177" Type="http://schemas.openxmlformats.org/officeDocument/2006/relationships/hyperlink" Target="https://podminky.urs.cz/item/CS_URS_2024_02/776241111" TargetMode="External" /><Relationship Id="rId178" Type="http://schemas.openxmlformats.org/officeDocument/2006/relationships/hyperlink" Target="https://podminky.urs.cz/item/CS_URS_2024_02/776421111" TargetMode="External" /><Relationship Id="rId179" Type="http://schemas.openxmlformats.org/officeDocument/2006/relationships/hyperlink" Target="https://podminky.urs.cz/item/CS_URS_2024_02/998776102" TargetMode="External" /><Relationship Id="rId180" Type="http://schemas.openxmlformats.org/officeDocument/2006/relationships/hyperlink" Target="https://podminky.urs.cz/item/CS_URS_2024_02/781121011" TargetMode="External" /><Relationship Id="rId181" Type="http://schemas.openxmlformats.org/officeDocument/2006/relationships/hyperlink" Target="https://podminky.urs.cz/item/CS_URS_2024_02/781131112" TargetMode="External" /><Relationship Id="rId182" Type="http://schemas.openxmlformats.org/officeDocument/2006/relationships/hyperlink" Target="https://podminky.urs.cz/item/CS_URS_2024_02/781131232" TargetMode="External" /><Relationship Id="rId183" Type="http://schemas.openxmlformats.org/officeDocument/2006/relationships/hyperlink" Target="https://podminky.urs.cz/item/CS_URS_2024_02/781131241" TargetMode="External" /><Relationship Id="rId184" Type="http://schemas.openxmlformats.org/officeDocument/2006/relationships/hyperlink" Target="https://podminky.urs.cz/item/CS_URS_2024_02/781131264" TargetMode="External" /><Relationship Id="rId185" Type="http://schemas.openxmlformats.org/officeDocument/2006/relationships/hyperlink" Target="https://podminky.urs.cz/item/CS_URS_2024_02/781474115" TargetMode="External" /><Relationship Id="rId186" Type="http://schemas.openxmlformats.org/officeDocument/2006/relationships/hyperlink" Target="https://podminky.urs.cz/item/CS_URS_2024_02/998781102" TargetMode="External" /><Relationship Id="rId187" Type="http://schemas.openxmlformats.org/officeDocument/2006/relationships/hyperlink" Target="https://podminky.urs.cz/item/CS_URS_2024_02/783268111" TargetMode="External" /><Relationship Id="rId188" Type="http://schemas.openxmlformats.org/officeDocument/2006/relationships/hyperlink" Target="https://podminky.urs.cz/item/CS_URS_2024_02/783314203" TargetMode="External" /><Relationship Id="rId189" Type="http://schemas.openxmlformats.org/officeDocument/2006/relationships/hyperlink" Target="https://podminky.urs.cz/item/CS_URS_2024_02/783315101" TargetMode="External" /><Relationship Id="rId190" Type="http://schemas.openxmlformats.org/officeDocument/2006/relationships/hyperlink" Target="https://podminky.urs.cz/item/CS_URS_2024_02/783317101" TargetMode="External" /><Relationship Id="rId191" Type="http://schemas.openxmlformats.org/officeDocument/2006/relationships/hyperlink" Target="https://podminky.urs.cz/item/CS_URS_2024_02/784161401" TargetMode="External" /><Relationship Id="rId192" Type="http://schemas.openxmlformats.org/officeDocument/2006/relationships/hyperlink" Target="https://podminky.urs.cz/item/CS_URS_2024_02/784171111" TargetMode="External" /><Relationship Id="rId193" Type="http://schemas.openxmlformats.org/officeDocument/2006/relationships/hyperlink" Target="https://podminky.urs.cz/item/CS_URS_2024_02/784181121" TargetMode="External" /><Relationship Id="rId194" Type="http://schemas.openxmlformats.org/officeDocument/2006/relationships/hyperlink" Target="https://podminky.urs.cz/item/CS_URS_2024_02/784211101" TargetMode="External" /><Relationship Id="rId195" Type="http://schemas.openxmlformats.org/officeDocument/2006/relationships/hyperlink" Target="https://podminky.urs.cz/item/CS_URS_2024_02/786623011" TargetMode="External" /><Relationship Id="rId196" Type="http://schemas.openxmlformats.org/officeDocument/2006/relationships/hyperlink" Target="https://podminky.urs.cz/item/CS_URS_2024_02/786623013" TargetMode="External" /><Relationship Id="rId197" Type="http://schemas.openxmlformats.org/officeDocument/2006/relationships/hyperlink" Target="https://podminky.urs.cz/item/CS_URS_2024_02/786623017" TargetMode="External" /><Relationship Id="rId198" Type="http://schemas.openxmlformats.org/officeDocument/2006/relationships/hyperlink" Target="https://podminky.urs.cz/item/CS_URS_2024_02/786623031" TargetMode="External" /><Relationship Id="rId199" Type="http://schemas.openxmlformats.org/officeDocument/2006/relationships/hyperlink" Target="https://podminky.urs.cz/item/CS_URS_2024_02/998786102" TargetMode="External" /><Relationship Id="rId200" Type="http://schemas.openxmlformats.org/officeDocument/2006/relationships/hyperlink" Target="https://podminky.urs.cz/item/CS_URS_2024_02/HZS2491" TargetMode="External" /><Relationship Id="rId20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43" TargetMode="External" /><Relationship Id="rId2" Type="http://schemas.openxmlformats.org/officeDocument/2006/relationships/hyperlink" Target="https://podminky.urs.cz/item/CS_URS_2024_02/131251100" TargetMode="External" /><Relationship Id="rId3" Type="http://schemas.openxmlformats.org/officeDocument/2006/relationships/hyperlink" Target="https://podminky.urs.cz/item/CS_URS_2024_02/1322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386381113" TargetMode="External" /><Relationship Id="rId10" Type="http://schemas.openxmlformats.org/officeDocument/2006/relationships/hyperlink" Target="https://podminky.urs.cz/item/CS_URS_2024_02/451573111" TargetMode="External" /><Relationship Id="rId11" Type="http://schemas.openxmlformats.org/officeDocument/2006/relationships/hyperlink" Target="https://podminky.urs.cz/item/CS_URS_2024_02/566901134" TargetMode="External" /><Relationship Id="rId12" Type="http://schemas.openxmlformats.org/officeDocument/2006/relationships/hyperlink" Target="https://podminky.urs.cz/item/CS_URS_2024_02/572340112" TargetMode="External" /><Relationship Id="rId13" Type="http://schemas.openxmlformats.org/officeDocument/2006/relationships/hyperlink" Target="https://podminky.urs.cz/item/CS_URS_2024_02/871263120" TargetMode="External" /><Relationship Id="rId14" Type="http://schemas.openxmlformats.org/officeDocument/2006/relationships/hyperlink" Target="https://podminky.urs.cz/item/CS_URS_2024_02/871273120" TargetMode="External" /><Relationship Id="rId15" Type="http://schemas.openxmlformats.org/officeDocument/2006/relationships/hyperlink" Target="https://podminky.urs.cz/item/CS_URS_2024_02/871313120" TargetMode="External" /><Relationship Id="rId16" Type="http://schemas.openxmlformats.org/officeDocument/2006/relationships/hyperlink" Target="https://podminky.urs.cz/item/CS_URS_2024_02/877260310" TargetMode="External" /><Relationship Id="rId17" Type="http://schemas.openxmlformats.org/officeDocument/2006/relationships/hyperlink" Target="https://podminky.urs.cz/item/CS_URS_2024_02/877270310" TargetMode="External" /><Relationship Id="rId18" Type="http://schemas.openxmlformats.org/officeDocument/2006/relationships/hyperlink" Target="https://podminky.urs.cz/item/CS_URS_2024_02/877270320" TargetMode="External" /><Relationship Id="rId19" Type="http://schemas.openxmlformats.org/officeDocument/2006/relationships/hyperlink" Target="https://podminky.urs.cz/item/CS_URS_2024_02/877270330" TargetMode="External" /><Relationship Id="rId20" Type="http://schemas.openxmlformats.org/officeDocument/2006/relationships/hyperlink" Target="https://podminky.urs.cz/item/CS_URS_2024_02/877310310" TargetMode="External" /><Relationship Id="rId21" Type="http://schemas.openxmlformats.org/officeDocument/2006/relationships/hyperlink" Target="https://podminky.urs.cz/item/CS_URS_2024_02/877310320" TargetMode="External" /><Relationship Id="rId22" Type="http://schemas.openxmlformats.org/officeDocument/2006/relationships/hyperlink" Target="https://podminky.urs.cz/item/CS_URS_2024_02/877310330" TargetMode="External" /><Relationship Id="rId23" Type="http://schemas.openxmlformats.org/officeDocument/2006/relationships/hyperlink" Target="https://podminky.urs.cz/item/CS_URS_2024_02/892271111" TargetMode="External" /><Relationship Id="rId24" Type="http://schemas.openxmlformats.org/officeDocument/2006/relationships/hyperlink" Target="https://podminky.urs.cz/item/CS_URS_2024_02/892351111" TargetMode="External" /><Relationship Id="rId25" Type="http://schemas.openxmlformats.org/officeDocument/2006/relationships/hyperlink" Target="https://podminky.urs.cz/item/CS_URS_2024_02/892372111" TargetMode="External" /><Relationship Id="rId26" Type="http://schemas.openxmlformats.org/officeDocument/2006/relationships/hyperlink" Target="https://podminky.urs.cz/item/CS_URS_2024_02/899103112" TargetMode="External" /><Relationship Id="rId27" Type="http://schemas.openxmlformats.org/officeDocument/2006/relationships/hyperlink" Target="https://podminky.urs.cz/item/CS_URS_2024_02/899721111" TargetMode="External" /><Relationship Id="rId28" Type="http://schemas.openxmlformats.org/officeDocument/2006/relationships/hyperlink" Target="https://podminky.urs.cz/item/CS_URS_2024_02/899722114" TargetMode="External" /><Relationship Id="rId29" Type="http://schemas.openxmlformats.org/officeDocument/2006/relationships/hyperlink" Target="https://podminky.urs.cz/item/CS_URS_2024_02/919732221" TargetMode="External" /><Relationship Id="rId30" Type="http://schemas.openxmlformats.org/officeDocument/2006/relationships/hyperlink" Target="https://podminky.urs.cz/item/CS_URS_2024_02/919735113" TargetMode="External" /><Relationship Id="rId31" Type="http://schemas.openxmlformats.org/officeDocument/2006/relationships/hyperlink" Target="https://podminky.urs.cz/item/CS_URS_2024_02/998276101" TargetMode="External" /><Relationship Id="rId32" Type="http://schemas.openxmlformats.org/officeDocument/2006/relationships/hyperlink" Target="https://podminky.urs.cz/item/CS_URS_2024_02/998276124" TargetMode="External" /><Relationship Id="rId33" Type="http://schemas.openxmlformats.org/officeDocument/2006/relationships/hyperlink" Target="https://podminky.urs.cz/item/CS_URS_2024_02/721174005" TargetMode="External" /><Relationship Id="rId34" Type="http://schemas.openxmlformats.org/officeDocument/2006/relationships/hyperlink" Target="https://podminky.urs.cz/item/CS_URS_2024_02/721211421" TargetMode="External" /><Relationship Id="rId35" Type="http://schemas.openxmlformats.org/officeDocument/2006/relationships/hyperlink" Target="https://podminky.urs.cz/item/CS_URS_2024_02/721290111" TargetMode="External" /><Relationship Id="rId36" Type="http://schemas.openxmlformats.org/officeDocument/2006/relationships/hyperlink" Target="https://podminky.urs.cz/item/CS_URS_2024_02/99872110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5111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153401" TargetMode="External" /><Relationship Id="rId4" Type="http://schemas.openxmlformats.org/officeDocument/2006/relationships/hyperlink" Target="https://podminky.urs.cz/item/CS_URS_2024_02/1322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511111" TargetMode="External" /><Relationship Id="rId11" Type="http://schemas.openxmlformats.org/officeDocument/2006/relationships/hyperlink" Target="https://podminky.urs.cz/item/CS_URS_2024_02/382122113" TargetMode="External" /><Relationship Id="rId12" Type="http://schemas.openxmlformats.org/officeDocument/2006/relationships/hyperlink" Target="https://podminky.urs.cz/item/CS_URS_2024_02/382122312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452321151" TargetMode="External" /><Relationship Id="rId15" Type="http://schemas.openxmlformats.org/officeDocument/2006/relationships/hyperlink" Target="https://podminky.urs.cz/item/CS_URS_2024_02/452368211" TargetMode="External" /><Relationship Id="rId16" Type="http://schemas.openxmlformats.org/officeDocument/2006/relationships/hyperlink" Target="https://podminky.urs.cz/item/CS_URS_2024_02/871152101" TargetMode="External" /><Relationship Id="rId17" Type="http://schemas.openxmlformats.org/officeDocument/2006/relationships/hyperlink" Target="https://podminky.urs.cz/item/CS_URS_2024_02/871270310" TargetMode="External" /><Relationship Id="rId18" Type="http://schemas.openxmlformats.org/officeDocument/2006/relationships/hyperlink" Target="https://podminky.urs.cz/item/CS_URS_2024_02/871310310" TargetMode="External" /><Relationship Id="rId19" Type="http://schemas.openxmlformats.org/officeDocument/2006/relationships/hyperlink" Target="https://podminky.urs.cz/item/CS_URS_2024_02/879311201" TargetMode="External" /><Relationship Id="rId20" Type="http://schemas.openxmlformats.org/officeDocument/2006/relationships/hyperlink" Target="https://podminky.urs.cz/item/CS_URS_2024_02/893410101" TargetMode="External" /><Relationship Id="rId21" Type="http://schemas.openxmlformats.org/officeDocument/2006/relationships/hyperlink" Target="https://podminky.urs.cz/item/CS_URS_2024_02/893410102" TargetMode="External" /><Relationship Id="rId22" Type="http://schemas.openxmlformats.org/officeDocument/2006/relationships/hyperlink" Target="https://podminky.urs.cz/item/CS_URS_2024_02/893410103" TargetMode="External" /><Relationship Id="rId23" Type="http://schemas.openxmlformats.org/officeDocument/2006/relationships/hyperlink" Target="https://podminky.urs.cz/item/CS_URS_2024_02/894812332" TargetMode="External" /><Relationship Id="rId24" Type="http://schemas.openxmlformats.org/officeDocument/2006/relationships/hyperlink" Target="https://podminky.urs.cz/item/CS_URS_2024_02/894812339" TargetMode="External" /><Relationship Id="rId25" Type="http://schemas.openxmlformats.org/officeDocument/2006/relationships/hyperlink" Target="https://podminky.urs.cz/item/CS_URS_2024_02/894812377" TargetMode="External" /><Relationship Id="rId26" Type="http://schemas.openxmlformats.org/officeDocument/2006/relationships/hyperlink" Target="https://podminky.urs.cz/item/CS_URS_2024_02/894812505" TargetMode="External" /><Relationship Id="rId27" Type="http://schemas.openxmlformats.org/officeDocument/2006/relationships/hyperlink" Target="https://podminky.urs.cz/item/CS_URS_2024_02/894812521" TargetMode="External" /><Relationship Id="rId28" Type="http://schemas.openxmlformats.org/officeDocument/2006/relationships/hyperlink" Target="https://podminky.urs.cz/item/CS_URS_2024_02/894812529" TargetMode="External" /><Relationship Id="rId29" Type="http://schemas.openxmlformats.org/officeDocument/2006/relationships/hyperlink" Target="https://podminky.urs.cz/item/CS_URS_2024_02/894812543" TargetMode="External" /><Relationship Id="rId30" Type="http://schemas.openxmlformats.org/officeDocument/2006/relationships/hyperlink" Target="https://podminky.urs.cz/item/CS_URS_2024_02/899620131" TargetMode="External" /><Relationship Id="rId31" Type="http://schemas.openxmlformats.org/officeDocument/2006/relationships/hyperlink" Target="https://podminky.urs.cz/item/CS_URS_2024_02/899640122" TargetMode="External" /><Relationship Id="rId32" Type="http://schemas.openxmlformats.org/officeDocument/2006/relationships/hyperlink" Target="https://podminky.urs.cz/item/CS_URS_2024_02/899641121" TargetMode="External" /><Relationship Id="rId33" Type="http://schemas.openxmlformats.org/officeDocument/2006/relationships/hyperlink" Target="https://podminky.urs.cz/item/CS_URS_2024_02/899721111" TargetMode="External" /><Relationship Id="rId34" Type="http://schemas.openxmlformats.org/officeDocument/2006/relationships/hyperlink" Target="https://podminky.urs.cz/item/CS_URS_2024_02/899722114" TargetMode="External" /><Relationship Id="rId35" Type="http://schemas.openxmlformats.org/officeDocument/2006/relationships/hyperlink" Target="https://podminky.urs.cz/item/CS_URS_2024_02/899922113" TargetMode="External" /><Relationship Id="rId36" Type="http://schemas.openxmlformats.org/officeDocument/2006/relationships/hyperlink" Target="https://podminky.urs.cz/item/CS_URS_2024_02/998276101" TargetMode="External" /><Relationship Id="rId37" Type="http://schemas.openxmlformats.org/officeDocument/2006/relationships/hyperlink" Target="https://podminky.urs.cz/item/CS_URS_2024_02/998276111" TargetMode="External" /><Relationship Id="rId38" Type="http://schemas.openxmlformats.org/officeDocument/2006/relationships/hyperlink" Target="https://podminky.urs.cz/item/CS_URS_2024_02/721242105" TargetMode="External" /><Relationship Id="rId39" Type="http://schemas.openxmlformats.org/officeDocument/2006/relationships/hyperlink" Target="https://podminky.urs.cz/item/CS_URS_2024_02/HZS2491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9991114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71211141" TargetMode="External" /><Relationship Id="rId11" Type="http://schemas.openxmlformats.org/officeDocument/2006/relationships/hyperlink" Target="https://podminky.urs.cz/item/CS_URS_2024_02/871351152" TargetMode="External" /><Relationship Id="rId12" Type="http://schemas.openxmlformats.org/officeDocument/2006/relationships/hyperlink" Target="https://podminky.urs.cz/item/CS_URS_2024_02/877351130" TargetMode="External" /><Relationship Id="rId13" Type="http://schemas.openxmlformats.org/officeDocument/2006/relationships/hyperlink" Target="https://podminky.urs.cz/item/CS_URS_2024_02/892241111" TargetMode="External" /><Relationship Id="rId14" Type="http://schemas.openxmlformats.org/officeDocument/2006/relationships/hyperlink" Target="https://podminky.urs.cz/item/CS_URS_2024_02/892372111" TargetMode="External" /><Relationship Id="rId15" Type="http://schemas.openxmlformats.org/officeDocument/2006/relationships/hyperlink" Target="https://podminky.urs.cz/item/CS_URS_2024_02/892381111" TargetMode="External" /><Relationship Id="rId16" Type="http://schemas.openxmlformats.org/officeDocument/2006/relationships/hyperlink" Target="https://podminky.urs.cz/item/CS_URS_2024_02/899721111" TargetMode="External" /><Relationship Id="rId17" Type="http://schemas.openxmlformats.org/officeDocument/2006/relationships/hyperlink" Target="https://podminky.urs.cz/item/CS_URS_2024_02/899722114" TargetMode="External" /><Relationship Id="rId18" Type="http://schemas.openxmlformats.org/officeDocument/2006/relationships/hyperlink" Target="https://podminky.urs.cz/item/CS_URS_2024_02/998276101" TargetMode="External" /><Relationship Id="rId19" Type="http://schemas.openxmlformats.org/officeDocument/2006/relationships/hyperlink" Target="https://podminky.urs.cz/item/CS_URS_2024_02/998276124" TargetMode="External" /><Relationship Id="rId20" Type="http://schemas.openxmlformats.org/officeDocument/2006/relationships/hyperlink" Target="https://podminky.urs.cz/item/CS_URS_2024_02/722290234" TargetMode="External" /><Relationship Id="rId21" Type="http://schemas.openxmlformats.org/officeDocument/2006/relationships/hyperlink" Target="https://podminky.urs.cz/item/CS_URS_2024_02/722290237" TargetMode="External" /><Relationship Id="rId22" Type="http://schemas.openxmlformats.org/officeDocument/2006/relationships/hyperlink" Target="https://podminky.urs.cz/item/CS_URS_2024_02/HZS2491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21214" TargetMode="External" /><Relationship Id="rId60" Type="http://schemas.openxmlformats.org/officeDocument/2006/relationships/hyperlink" Target="https://podminky.urs.cz/item/CS_URS_2024_02/741711002" TargetMode="External" /><Relationship Id="rId61" Type="http://schemas.openxmlformats.org/officeDocument/2006/relationships/hyperlink" Target="https://podminky.urs.cz/item/CS_URS_2024_02/741240021" TargetMode="External" /><Relationship Id="rId62" Type="http://schemas.openxmlformats.org/officeDocument/2006/relationships/hyperlink" Target="https://podminky.urs.cz/item/CS_URS_2024_02/741361025" TargetMode="External" /><Relationship Id="rId63" Type="http://schemas.openxmlformats.org/officeDocument/2006/relationships/hyperlink" Target="https://podminky.urs.cz/item/CS_URS_2024_02/741120324" TargetMode="External" /><Relationship Id="rId64" Type="http://schemas.openxmlformats.org/officeDocument/2006/relationships/hyperlink" Target="https://podminky.urs.cz/item/CS_URS_2024_02/741810001" TargetMode="External" /><Relationship Id="rId65" Type="http://schemas.openxmlformats.org/officeDocument/2006/relationships/hyperlink" Target="https://podminky.urs.cz/item/CS_URS_2024_02/741810003" TargetMode="External" /><Relationship Id="rId66" Type="http://schemas.openxmlformats.org/officeDocument/2006/relationships/hyperlink" Target="https://podminky.urs.cz/item/CS_URS_2023_02/065002000" TargetMode="External" /><Relationship Id="rId6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14. 8. 2024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'ZTI-S - ZTI - spodní stavba'!J30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'ZTI-S - ZTI - spodní stavba'!P90</f>
        <v>0</v>
      </c>
      <c r="AV59" s="124">
        <f>'ZTI-S - ZTI - spodní stavba'!J33</f>
        <v>0</v>
      </c>
      <c r="AW59" s="124">
        <f>'ZTI-S - ZTI - spodní stavba'!J34</f>
        <v>0</v>
      </c>
      <c r="AX59" s="124">
        <f>'ZTI-S - ZTI - spodní stavba'!J35</f>
        <v>0</v>
      </c>
      <c r="AY59" s="124">
        <f>'ZTI-S - ZTI - spodní stavba'!J36</f>
        <v>0</v>
      </c>
      <c r="AZ59" s="124">
        <f>'ZTI-S - ZTI - spodní stavba'!F33</f>
        <v>0</v>
      </c>
      <c r="BA59" s="124">
        <f>'ZTI-S - ZTI - spodní stavba'!F34</f>
        <v>0</v>
      </c>
      <c r="BB59" s="124">
        <f>'ZTI-S - ZTI - spodní stavba'!F35</f>
        <v>0</v>
      </c>
      <c r="BC59" s="124">
        <f>'ZTI-S - ZTI - spodní stavba'!F36</f>
        <v>0</v>
      </c>
      <c r="BD59" s="126">
        <f>'ZTI-S - ZTI - spodní stavba'!F37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'ZTI-Z - Závlaha a dešťová...'!J30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'ZTI-Z - Závlaha a dešťová...'!P88</f>
        <v>0</v>
      </c>
      <c r="AV60" s="124">
        <f>'ZTI-Z - Závlaha a dešťová...'!J33</f>
        <v>0</v>
      </c>
      <c r="AW60" s="124">
        <f>'ZTI-Z - Závlaha a dešťová...'!J34</f>
        <v>0</v>
      </c>
      <c r="AX60" s="124">
        <f>'ZTI-Z - Závlaha a dešťová...'!J35</f>
        <v>0</v>
      </c>
      <c r="AY60" s="124">
        <f>'ZTI-Z - Závlaha a dešťová...'!J36</f>
        <v>0</v>
      </c>
      <c r="AZ60" s="124">
        <f>'ZTI-Z - Závlaha a dešťová...'!F33</f>
        <v>0</v>
      </c>
      <c r="BA60" s="124">
        <f>'ZTI-Z - Závlaha a dešťová...'!F34</f>
        <v>0</v>
      </c>
      <c r="BB60" s="124">
        <f>'ZTI-Z - Závlaha a dešťová...'!F35</f>
        <v>0</v>
      </c>
      <c r="BC60" s="124">
        <f>'ZTI-Z - Závlaha a dešťová...'!F36</f>
        <v>0</v>
      </c>
      <c r="BD60" s="126">
        <f>'ZTI-Z - Závlaha a dešťová...'!F37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'ZTI-V - ZTI - Vodovod - 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'ZTI-V - ZTI - Vodovod - p...'!P88</f>
        <v>0</v>
      </c>
      <c r="AV61" s="124">
        <f>'ZTI-V - ZTI - Vodovod - p...'!J33</f>
        <v>0</v>
      </c>
      <c r="AW61" s="124">
        <f>'ZTI-V - ZTI - Vodovod - p...'!J34</f>
        <v>0</v>
      </c>
      <c r="AX61" s="124">
        <f>'ZTI-V - ZTI - Vodovod - p...'!J35</f>
        <v>0</v>
      </c>
      <c r="AY61" s="124">
        <f>'ZTI-V - ZTI - Vodovod - p...'!J36</f>
        <v>0</v>
      </c>
      <c r="AZ61" s="124">
        <f>'ZTI-V - ZTI - Vodovod - p...'!F33</f>
        <v>0</v>
      </c>
      <c r="BA61" s="124">
        <f>'ZTI-V - ZTI - Vodovod - p...'!F34</f>
        <v>0</v>
      </c>
      <c r="BB61" s="124">
        <f>'ZTI-V - ZTI - Vodovod - p...'!F35</f>
        <v>0</v>
      </c>
      <c r="BC61" s="124">
        <f>'ZTI-V - ZTI - Vodovod - p...'!F36</f>
        <v>0</v>
      </c>
      <c r="BD61" s="126">
        <f>'ZTI-V - ZTI - Vodovod - p...'!F37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16.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'UT - D.1.4.2 ÚT'!J30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'UT - D.1.4.2 ÚT'!P89</f>
        <v>0</v>
      </c>
      <c r="AV62" s="124">
        <f>'UT - D.1.4.2 ÚT'!J33</f>
        <v>0</v>
      </c>
      <c r="AW62" s="124">
        <f>'UT - D.1.4.2 ÚT'!J34</f>
        <v>0</v>
      </c>
      <c r="AX62" s="124">
        <f>'UT - D.1.4.2 ÚT'!J35</f>
        <v>0</v>
      </c>
      <c r="AY62" s="124">
        <f>'UT - D.1.4.2 ÚT'!J36</f>
        <v>0</v>
      </c>
      <c r="AZ62" s="124">
        <f>'UT - D.1.4.2 ÚT'!F33</f>
        <v>0</v>
      </c>
      <c r="BA62" s="124">
        <f>'UT - D.1.4.2 ÚT'!F34</f>
        <v>0</v>
      </c>
      <c r="BB62" s="124">
        <f>'UT - D.1.4.2 ÚT'!F35</f>
        <v>0</v>
      </c>
      <c r="BC62" s="124">
        <f>'UT - D.1.4.2 ÚT'!F36</f>
        <v>0</v>
      </c>
      <c r="BD62" s="126">
        <f>'UT - D.1.4.2 ÚT'!F37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'EIS - D.1.4.3 - Elektroin...'!J30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'EIS - D.1.4.3 - Elektroin...'!P95</f>
        <v>0</v>
      </c>
      <c r="AV63" s="124">
        <f>'EIS - D.1.4.3 - Elektroin...'!J33</f>
        <v>0</v>
      </c>
      <c r="AW63" s="124">
        <f>'EIS - D.1.4.3 - Elektroin...'!J34</f>
        <v>0</v>
      </c>
      <c r="AX63" s="124">
        <f>'EIS - D.1.4.3 - Elektroin...'!J35</f>
        <v>0</v>
      </c>
      <c r="AY63" s="124">
        <f>'EIS - D.1.4.3 - Elektroin...'!J36</f>
        <v>0</v>
      </c>
      <c r="AZ63" s="124">
        <f>'EIS - D.1.4.3 - Elektroin...'!F33</f>
        <v>0</v>
      </c>
      <c r="BA63" s="124">
        <f>'EIS - D.1.4.3 - Elektroin...'!F34</f>
        <v>0</v>
      </c>
      <c r="BB63" s="124">
        <f>'EIS - D.1.4.3 - Elektroin...'!F35</f>
        <v>0</v>
      </c>
      <c r="BC63" s="124">
        <f>'EIS - D.1.4.3 - Elektroin...'!F36</f>
        <v>0</v>
      </c>
      <c r="BD63" s="126">
        <f>'EIS - D.1.4.3 - Elektroin...'!F37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'SLP - D.1.4.3 - Slaboproud'!J30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'SLP - D.1.4.3 - Slaboproud'!P84</f>
        <v>0</v>
      </c>
      <c r="AV64" s="124">
        <f>'SLP - D.1.4.3 - Slaboproud'!J33</f>
        <v>0</v>
      </c>
      <c r="AW64" s="124">
        <f>'SLP - D.1.4.3 - Slaboproud'!J34</f>
        <v>0</v>
      </c>
      <c r="AX64" s="124">
        <f>'SLP - D.1.4.3 - Slaboproud'!J35</f>
        <v>0</v>
      </c>
      <c r="AY64" s="124">
        <f>'SLP - D.1.4.3 - Slaboproud'!J36</f>
        <v>0</v>
      </c>
      <c r="AZ64" s="124">
        <f>'SLP - D.1.4.3 - Slaboproud'!F33</f>
        <v>0</v>
      </c>
      <c r="BA64" s="124">
        <f>'SLP - D.1.4.3 - Slaboproud'!F34</f>
        <v>0</v>
      </c>
      <c r="BB64" s="124">
        <f>'SLP - D.1.4.3 - Slaboproud'!F35</f>
        <v>0</v>
      </c>
      <c r="BC64" s="124">
        <f>'SLP - D.1.4.3 - Slaboproud'!F36</f>
        <v>0</v>
      </c>
      <c r="BD64" s="126">
        <f>'SLP - D.1.4.3 - Slaboproud'!F37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24.7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'EISV - D.1.4.3 - Elektroi...'!J30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'EISV - D.1.4.3 - Elektroi...'!P91</f>
        <v>0</v>
      </c>
      <c r="AV65" s="124">
        <f>'EISV - D.1.4.3 - Elektroi...'!J33</f>
        <v>0</v>
      </c>
      <c r="AW65" s="124">
        <f>'EISV - D.1.4.3 - Elektroi...'!J34</f>
        <v>0</v>
      </c>
      <c r="AX65" s="124">
        <f>'EISV - D.1.4.3 - Elektroi...'!J35</f>
        <v>0</v>
      </c>
      <c r="AY65" s="124">
        <f>'EISV - D.1.4.3 - Elektroi...'!J36</f>
        <v>0</v>
      </c>
      <c r="AZ65" s="124">
        <f>'EISV - D.1.4.3 - Elektroi...'!F33</f>
        <v>0</v>
      </c>
      <c r="BA65" s="124">
        <f>'EISV - D.1.4.3 - Elektroi...'!F34</f>
        <v>0</v>
      </c>
      <c r="BB65" s="124">
        <f>'EISV - D.1.4.3 - Elektroi...'!F35</f>
        <v>0</v>
      </c>
      <c r="BC65" s="124">
        <f>'EISV - D.1.4.3 - Elektroi...'!F36</f>
        <v>0</v>
      </c>
      <c r="BD65" s="126">
        <f>'EISV - D.1.4.3 - Elektroi...'!F37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16.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'SLPO - Elektroinstalace -...'!J30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'SLPO - Elektroinstalace -...'!P86</f>
        <v>0</v>
      </c>
      <c r="AV66" s="124">
        <f>'SLPO - Elektroinstalace -...'!J33</f>
        <v>0</v>
      </c>
      <c r="AW66" s="124">
        <f>'SLPO - Elektroinstalace -...'!J34</f>
        <v>0</v>
      </c>
      <c r="AX66" s="124">
        <f>'SLPO - Elektroinstalace -...'!J35</f>
        <v>0</v>
      </c>
      <c r="AY66" s="124">
        <f>'SLPO - Elektroinstalace -...'!J36</f>
        <v>0</v>
      </c>
      <c r="AZ66" s="124">
        <f>'SLPO - Elektroinstalace -...'!F33</f>
        <v>0</v>
      </c>
      <c r="BA66" s="124">
        <f>'SLPO - Elektroinstalace -...'!F34</f>
        <v>0</v>
      </c>
      <c r="BB66" s="124">
        <f>'SLPO - Elektroinstalace -...'!F35</f>
        <v>0</v>
      </c>
      <c r="BC66" s="124">
        <f>'SLPO - Elektroinstalace -...'!F36</f>
        <v>0</v>
      </c>
      <c r="BD66" s="126">
        <f>'SLPO - Elektroinstalace -...'!F37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32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'VZT - Vzduchotechnika'!J30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'VZT - Vzduchotechnika'!P91</f>
        <v>0</v>
      </c>
      <c r="AV67" s="124">
        <f>'VZT - Vzduchotechnika'!J33</f>
        <v>0</v>
      </c>
      <c r="AW67" s="124">
        <f>'VZT - Vzduchotechnika'!J34</f>
        <v>0</v>
      </c>
      <c r="AX67" s="124">
        <f>'VZT - Vzduchotechnika'!J35</f>
        <v>0</v>
      </c>
      <c r="AY67" s="124">
        <f>'VZT - Vzduchotechnika'!J36</f>
        <v>0</v>
      </c>
      <c r="AZ67" s="124">
        <f>'VZT - Vzduchotechnika'!F33</f>
        <v>0</v>
      </c>
      <c r="BA67" s="124">
        <f>'VZT - Vzduchotechnika'!F34</f>
        <v>0</v>
      </c>
      <c r="BB67" s="124">
        <f>'VZT - Vzduchotechnika'!F35</f>
        <v>0</v>
      </c>
      <c r="BC67" s="124">
        <f>'VZT - Vzduchotechnika'!F36</f>
        <v>0</v>
      </c>
      <c r="BD67" s="126">
        <f>'VZT - Vzduchotechnika'!F37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'MaR - Měření a regulace'!J30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3">
        <v>0</v>
      </c>
      <c r="AT68" s="124">
        <f>ROUND(SUM(AV68:AW68),2)</f>
        <v>0</v>
      </c>
      <c r="AU68" s="125">
        <f>'MaR - Měření a regulace'!P88</f>
        <v>0</v>
      </c>
      <c r="AV68" s="124">
        <f>'MaR - Měření a regulace'!J33</f>
        <v>0</v>
      </c>
      <c r="AW68" s="124">
        <f>'MaR - Měření a regulace'!J34</f>
        <v>0</v>
      </c>
      <c r="AX68" s="124">
        <f>'MaR - Měření a regulace'!J35</f>
        <v>0</v>
      </c>
      <c r="AY68" s="124">
        <f>'MaR - Měření a regulace'!J36</f>
        <v>0</v>
      </c>
      <c r="AZ68" s="124">
        <f>'MaR - Měření a regulace'!F33</f>
        <v>0</v>
      </c>
      <c r="BA68" s="124">
        <f>'MaR - Měření a regulace'!F34</f>
        <v>0</v>
      </c>
      <c r="BB68" s="124">
        <f>'MaR - Měření a regulace'!F35</f>
        <v>0</v>
      </c>
      <c r="BC68" s="124">
        <f>'MaR - Měření a regulace'!F36</f>
        <v>0</v>
      </c>
      <c r="BD68" s="126">
        <f>'MaR - Měření a regulace'!F37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32</v>
      </c>
      <c r="CM68" s="127" t="s">
        <v>88</v>
      </c>
    </row>
    <row r="69" s="7" customFormat="1" ht="24.75" customHeight="1">
      <c r="A69" s="115" t="s">
        <v>82</v>
      </c>
      <c r="B69" s="116"/>
      <c r="C69" s="117"/>
      <c r="D69" s="118" t="s">
        <v>128</v>
      </c>
      <c r="E69" s="118"/>
      <c r="F69" s="118"/>
      <c r="G69" s="118"/>
      <c r="H69" s="118"/>
      <c r="I69" s="119"/>
      <c r="J69" s="118" t="s">
        <v>129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'ARSB - Stavebně konstrukč...'!J30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85</v>
      </c>
      <c r="AR69" s="122"/>
      <c r="AS69" s="123">
        <v>0</v>
      </c>
      <c r="AT69" s="124">
        <f>ROUND(SUM(AV69:AW69),2)</f>
        <v>0</v>
      </c>
      <c r="AU69" s="125">
        <f>'ARSB - Stavebně konstrukč...'!P92</f>
        <v>0</v>
      </c>
      <c r="AV69" s="124">
        <f>'ARSB - Stavebně konstrukč...'!J33</f>
        <v>0</v>
      </c>
      <c r="AW69" s="124">
        <f>'ARSB - Stavebně konstrukč...'!J34</f>
        <v>0</v>
      </c>
      <c r="AX69" s="124">
        <f>'ARSB - Stavebně konstrukč...'!J35</f>
        <v>0</v>
      </c>
      <c r="AY69" s="124">
        <f>'ARSB - Stavebně konstrukč...'!J36</f>
        <v>0</v>
      </c>
      <c r="AZ69" s="124">
        <f>'ARSB - Stavebně konstrukč...'!F33</f>
        <v>0</v>
      </c>
      <c r="BA69" s="124">
        <f>'ARSB - Stavebně konstrukč...'!F34</f>
        <v>0</v>
      </c>
      <c r="BB69" s="124">
        <f>'ARSB - Stavebně konstrukč...'!F35</f>
        <v>0</v>
      </c>
      <c r="BC69" s="124">
        <f>'ARSB - Stavebně konstrukč...'!F36</f>
        <v>0</v>
      </c>
      <c r="BD69" s="126">
        <f>'ARSB - Stavebně konstrukč...'!F37</f>
        <v>0</v>
      </c>
      <c r="BE69" s="7"/>
      <c r="BT69" s="127" t="s">
        <v>86</v>
      </c>
      <c r="BV69" s="127" t="s">
        <v>80</v>
      </c>
      <c r="BW69" s="127" t="s">
        <v>130</v>
      </c>
      <c r="BX69" s="127" t="s">
        <v>5</v>
      </c>
      <c r="CL69" s="127" t="s">
        <v>19</v>
      </c>
      <c r="CM69" s="127" t="s">
        <v>88</v>
      </c>
    </row>
    <row r="70" s="7" customFormat="1" ht="16.5" customHeight="1">
      <c r="A70" s="115" t="s">
        <v>82</v>
      </c>
      <c r="B70" s="116"/>
      <c r="C70" s="117"/>
      <c r="D70" s="118" t="s">
        <v>131</v>
      </c>
      <c r="E70" s="118"/>
      <c r="F70" s="118"/>
      <c r="G70" s="118"/>
      <c r="H70" s="118"/>
      <c r="I70" s="119"/>
      <c r="J70" s="118" t="s">
        <v>132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'GAS - Gastrovybavení'!J30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85</v>
      </c>
      <c r="AR70" s="122"/>
      <c r="AS70" s="123">
        <v>0</v>
      </c>
      <c r="AT70" s="124">
        <f>ROUND(SUM(AV70:AW70),2)</f>
        <v>0</v>
      </c>
      <c r="AU70" s="125">
        <f>'GAS - Gastrovybavení'!P80</f>
        <v>0</v>
      </c>
      <c r="AV70" s="124">
        <f>'GAS - Gastrovybavení'!J33</f>
        <v>0</v>
      </c>
      <c r="AW70" s="124">
        <f>'GAS - Gastrovybavení'!J34</f>
        <v>0</v>
      </c>
      <c r="AX70" s="124">
        <f>'GAS - Gastrovybavení'!J35</f>
        <v>0</v>
      </c>
      <c r="AY70" s="124">
        <f>'GAS - Gastrovybavení'!J36</f>
        <v>0</v>
      </c>
      <c r="AZ70" s="124">
        <f>'GAS - Gastrovybavení'!F33</f>
        <v>0</v>
      </c>
      <c r="BA70" s="124">
        <f>'GAS - Gastrovybavení'!F34</f>
        <v>0</v>
      </c>
      <c r="BB70" s="124">
        <f>'GAS - Gastrovybavení'!F35</f>
        <v>0</v>
      </c>
      <c r="BC70" s="124">
        <f>'GAS - Gastrovybavení'!F36</f>
        <v>0</v>
      </c>
      <c r="BD70" s="126">
        <f>'GAS - Gastrovybavení'!F37</f>
        <v>0</v>
      </c>
      <c r="BE70" s="7"/>
      <c r="BT70" s="127" t="s">
        <v>86</v>
      </c>
      <c r="BV70" s="127" t="s">
        <v>80</v>
      </c>
      <c r="BW70" s="127" t="s">
        <v>133</v>
      </c>
      <c r="BX70" s="127" t="s">
        <v>5</v>
      </c>
      <c r="CL70" s="127" t="s">
        <v>32</v>
      </c>
      <c r="CM70" s="127" t="s">
        <v>88</v>
      </c>
    </row>
    <row r="71" s="7" customFormat="1" ht="16.5" customHeight="1">
      <c r="A71" s="115" t="s">
        <v>82</v>
      </c>
      <c r="B71" s="116"/>
      <c r="C71" s="117"/>
      <c r="D71" s="118" t="s">
        <v>134</v>
      </c>
      <c r="E71" s="118"/>
      <c r="F71" s="118"/>
      <c r="G71" s="118"/>
      <c r="H71" s="118"/>
      <c r="I71" s="119"/>
      <c r="J71" s="118" t="s">
        <v>135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'KOM - Zpevněné plochy'!J30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85</v>
      </c>
      <c r="AR71" s="122"/>
      <c r="AS71" s="128">
        <v>0</v>
      </c>
      <c r="AT71" s="129">
        <f>ROUND(SUM(AV71:AW71),2)</f>
        <v>0</v>
      </c>
      <c r="AU71" s="130">
        <f>'KOM - Zpevněné plochy'!P87</f>
        <v>0</v>
      </c>
      <c r="AV71" s="129">
        <f>'KOM - Zpevněné plochy'!J33</f>
        <v>0</v>
      </c>
      <c r="AW71" s="129">
        <f>'KOM - Zpevněné plochy'!J34</f>
        <v>0</v>
      </c>
      <c r="AX71" s="129">
        <f>'KOM - Zpevněné plochy'!J35</f>
        <v>0</v>
      </c>
      <c r="AY71" s="129">
        <f>'KOM - Zpevněné plochy'!J36</f>
        <v>0</v>
      </c>
      <c r="AZ71" s="129">
        <f>'KOM - Zpevněné plochy'!F33</f>
        <v>0</v>
      </c>
      <c r="BA71" s="129">
        <f>'KOM - Zpevněné plochy'!F34</f>
        <v>0</v>
      </c>
      <c r="BB71" s="129">
        <f>'KOM - Zpevněné plochy'!F35</f>
        <v>0</v>
      </c>
      <c r="BC71" s="129">
        <f>'KOM - Zpevněné plochy'!F36</f>
        <v>0</v>
      </c>
      <c r="BD71" s="131">
        <f>'KOM - Zpevněné plochy'!F37</f>
        <v>0</v>
      </c>
      <c r="BE71" s="7"/>
      <c r="BT71" s="127" t="s">
        <v>86</v>
      </c>
      <c r="BV71" s="127" t="s">
        <v>80</v>
      </c>
      <c r="BW71" s="127" t="s">
        <v>136</v>
      </c>
      <c r="BX71" s="127" t="s">
        <v>5</v>
      </c>
      <c r="CL71" s="127" t="s">
        <v>19</v>
      </c>
      <c r="CM71" s="127" t="s">
        <v>88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qOwMoxydBbv1WyELWbeJI2XvUsWTGDPX4GV6rSTb+bfyZw6bNvKXLau2zl1QdeMHa670todhUmExtJ3lPsIbjg==" hashValue="83EjfnojR2NpaUBQohlLkjgz+zwseW7zlXwVjSqYSWeRUVHVAnqX06D/7/WCwLoqTo7n74eqOH/0rhleD4v55g==" algorithmName="SHA-512" password="9C2B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ZTI-S - ZTI - spodní stavba'!C2" display="/"/>
    <hyperlink ref="A60" location="'ZTI-Z - Závlaha a dešťová...'!C2" display="/"/>
    <hyperlink ref="A61" location="'ZTI-V - ZTI - Vodovod - p...'!C2" display="/"/>
    <hyperlink ref="A62" location="'UT - D.1.4.2 ÚT'!C2" display="/"/>
    <hyperlink ref="A63" location="'EIS - D.1.4.3 - Elektroin...'!C2" display="/"/>
    <hyperlink ref="A64" location="'SLP - D.1.4.3 - Slaboproud'!C2" display="/"/>
    <hyperlink ref="A65" location="'EISV - D.1.4.3 - Elektroi...'!C2" display="/"/>
    <hyperlink ref="A66" location="'SLPO - Elektroinstalace -...'!C2" display="/"/>
    <hyperlink ref="A67" location="'VZT - Vzduchotechnika'!C2" display="/"/>
    <hyperlink ref="A68" location="'MaR - Měření a regulace'!C2" display="/"/>
    <hyperlink ref="A69" location="'ARSB - Stavebně konstrukč...'!C2" display="/"/>
    <hyperlink ref="A70" location="'GAS - Gastrovybavení'!C2" display="/"/>
    <hyperlink ref="A71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144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145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146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147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14. 8. 2024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148</v>
      </c>
      <c r="D82" s="184" t="s">
        <v>63</v>
      </c>
      <c r="E82" s="184" t="s">
        <v>59</v>
      </c>
      <c r="F82" s="184" t="s">
        <v>60</v>
      </c>
      <c r="G82" s="184" t="s">
        <v>149</v>
      </c>
      <c r="H82" s="184" t="s">
        <v>150</v>
      </c>
      <c r="I82" s="184" t="s">
        <v>151</v>
      </c>
      <c r="J82" s="184" t="s">
        <v>142</v>
      </c>
      <c r="K82" s="185" t="s">
        <v>152</v>
      </c>
      <c r="L82" s="186"/>
      <c r="M82" s="96" t="s">
        <v>32</v>
      </c>
      <c r="N82" s="97" t="s">
        <v>48</v>
      </c>
      <c r="O82" s="97" t="s">
        <v>153</v>
      </c>
      <c r="P82" s="97" t="s">
        <v>154</v>
      </c>
      <c r="Q82" s="97" t="s">
        <v>155</v>
      </c>
      <c r="R82" s="97" t="s">
        <v>156</v>
      </c>
      <c r="S82" s="97" t="s">
        <v>157</v>
      </c>
      <c r="T82" s="98" t="s">
        <v>158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159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143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160</v>
      </c>
      <c r="AT84" s="204" t="s">
        <v>77</v>
      </c>
      <c r="AU84" s="204" t="s">
        <v>78</v>
      </c>
      <c r="AY84" s="203" t="s">
        <v>161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162</v>
      </c>
      <c r="F85" s="206" t="s">
        <v>163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160</v>
      </c>
      <c r="AT85" s="204" t="s">
        <v>77</v>
      </c>
      <c r="AU85" s="204" t="s">
        <v>86</v>
      </c>
      <c r="AY85" s="203" t="s">
        <v>161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164</v>
      </c>
      <c r="E86" s="209" t="s">
        <v>165</v>
      </c>
      <c r="F86" s="210" t="s">
        <v>166</v>
      </c>
      <c r="G86" s="211" t="s">
        <v>167</v>
      </c>
      <c r="H86" s="212">
        <v>1</v>
      </c>
      <c r="I86" s="213"/>
      <c r="J86" s="214">
        <f>ROUND(I86*H86,2)</f>
        <v>0</v>
      </c>
      <c r="K86" s="210" t="s">
        <v>168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169</v>
      </c>
      <c r="AT86" s="219" t="s">
        <v>164</v>
      </c>
      <c r="AU86" s="219" t="s">
        <v>88</v>
      </c>
      <c r="AY86" s="20" t="s">
        <v>161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169</v>
      </c>
      <c r="BM86" s="219" t="s">
        <v>170</v>
      </c>
    </row>
    <row r="87" s="2" customFormat="1">
      <c r="A87" s="42"/>
      <c r="B87" s="43"/>
      <c r="C87" s="44"/>
      <c r="D87" s="221" t="s">
        <v>171</v>
      </c>
      <c r="E87" s="44"/>
      <c r="F87" s="222" t="s">
        <v>166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171</v>
      </c>
      <c r="AU87" s="20" t="s">
        <v>88</v>
      </c>
    </row>
    <row r="88" s="2" customFormat="1">
      <c r="A88" s="42"/>
      <c r="B88" s="43"/>
      <c r="C88" s="44"/>
      <c r="D88" s="226" t="s">
        <v>172</v>
      </c>
      <c r="E88" s="44"/>
      <c r="F88" s="227" t="s">
        <v>173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172</v>
      </c>
      <c r="AU88" s="20" t="s">
        <v>88</v>
      </c>
    </row>
    <row r="89" s="2" customFormat="1">
      <c r="A89" s="42"/>
      <c r="B89" s="43"/>
      <c r="C89" s="44"/>
      <c r="D89" s="221" t="s">
        <v>174</v>
      </c>
      <c r="E89" s="44"/>
      <c r="F89" s="228" t="s">
        <v>175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174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176</v>
      </c>
      <c r="F90" s="210" t="s">
        <v>177</v>
      </c>
      <c r="G90" s="211" t="s">
        <v>167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169</v>
      </c>
      <c r="BM90" s="219" t="s">
        <v>178</v>
      </c>
    </row>
    <row r="91" s="2" customFormat="1">
      <c r="A91" s="42"/>
      <c r="B91" s="43"/>
      <c r="C91" s="44"/>
      <c r="D91" s="221" t="s">
        <v>171</v>
      </c>
      <c r="E91" s="44"/>
      <c r="F91" s="222" t="s">
        <v>177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1" t="s">
        <v>174</v>
      </c>
      <c r="E92" s="44"/>
      <c r="F92" s="228" t="s">
        <v>179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174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181</v>
      </c>
      <c r="F93" s="210" t="s">
        <v>182</v>
      </c>
      <c r="G93" s="211" t="s">
        <v>167</v>
      </c>
      <c r="H93" s="212">
        <v>1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169</v>
      </c>
      <c r="BM93" s="219" t="s">
        <v>183</v>
      </c>
    </row>
    <row r="94" s="2" customFormat="1">
      <c r="A94" s="42"/>
      <c r="B94" s="43"/>
      <c r="C94" s="44"/>
      <c r="D94" s="221" t="s">
        <v>171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184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185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186</v>
      </c>
      <c r="F97" s="206" t="s">
        <v>187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160</v>
      </c>
      <c r="AT97" s="204" t="s">
        <v>77</v>
      </c>
      <c r="AU97" s="204" t="s">
        <v>86</v>
      </c>
      <c r="AY97" s="203" t="s">
        <v>161</v>
      </c>
      <c r="BK97" s="205">
        <f>SUM(BK98:BK101)</f>
        <v>0</v>
      </c>
    </row>
    <row r="98" s="2" customFormat="1" ht="16.5" customHeight="1">
      <c r="A98" s="42"/>
      <c r="B98" s="43"/>
      <c r="C98" s="208" t="s">
        <v>188</v>
      </c>
      <c r="D98" s="208" t="s">
        <v>164</v>
      </c>
      <c r="E98" s="209" t="s">
        <v>189</v>
      </c>
      <c r="F98" s="210" t="s">
        <v>187</v>
      </c>
      <c r="G98" s="211" t="s">
        <v>167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169</v>
      </c>
      <c r="BM98" s="219" t="s">
        <v>190</v>
      </c>
    </row>
    <row r="99" s="2" customFormat="1">
      <c r="A99" s="42"/>
      <c r="B99" s="43"/>
      <c r="C99" s="44"/>
      <c r="D99" s="221" t="s">
        <v>171</v>
      </c>
      <c r="E99" s="44"/>
      <c r="F99" s="222" t="s">
        <v>187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191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192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193</v>
      </c>
      <c r="F102" s="206" t="s">
        <v>194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160</v>
      </c>
      <c r="AT102" s="204" t="s">
        <v>77</v>
      </c>
      <c r="AU102" s="204" t="s">
        <v>86</v>
      </c>
      <c r="AY102" s="203" t="s">
        <v>161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160</v>
      </c>
      <c r="D103" s="208" t="s">
        <v>164</v>
      </c>
      <c r="E103" s="209" t="s">
        <v>195</v>
      </c>
      <c r="F103" s="210" t="s">
        <v>196</v>
      </c>
      <c r="G103" s="211" t="s">
        <v>167</v>
      </c>
      <c r="H103" s="212">
        <v>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169</v>
      </c>
      <c r="BM103" s="219" t="s">
        <v>197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196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198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>
      <c r="A106" s="42"/>
      <c r="B106" s="43"/>
      <c r="C106" s="44"/>
      <c r="D106" s="221" t="s">
        <v>174</v>
      </c>
      <c r="E106" s="44"/>
      <c r="F106" s="228" t="s">
        <v>199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174</v>
      </c>
      <c r="AU106" s="20" t="s">
        <v>88</v>
      </c>
    </row>
    <row r="107" s="2" customFormat="1" ht="16.5" customHeight="1">
      <c r="A107" s="42"/>
      <c r="B107" s="43"/>
      <c r="C107" s="208" t="s">
        <v>200</v>
      </c>
      <c r="D107" s="208" t="s">
        <v>164</v>
      </c>
      <c r="E107" s="209" t="s">
        <v>201</v>
      </c>
      <c r="F107" s="210" t="s">
        <v>202</v>
      </c>
      <c r="G107" s="211" t="s">
        <v>167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169</v>
      </c>
      <c r="BM107" s="219" t="s">
        <v>203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202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16.5" customHeight="1">
      <c r="A109" s="42"/>
      <c r="B109" s="43"/>
      <c r="C109" s="208" t="s">
        <v>204</v>
      </c>
      <c r="D109" s="208" t="s">
        <v>164</v>
      </c>
      <c r="E109" s="209" t="s">
        <v>205</v>
      </c>
      <c r="F109" s="210" t="s">
        <v>206</v>
      </c>
      <c r="G109" s="211" t="s">
        <v>167</v>
      </c>
      <c r="H109" s="212">
        <v>1</v>
      </c>
      <c r="I109" s="213"/>
      <c r="J109" s="214">
        <f>ROUND(I109*H109,2)</f>
        <v>0</v>
      </c>
      <c r="K109" s="210" t="s">
        <v>168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169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169</v>
      </c>
      <c r="BM109" s="219" t="s">
        <v>207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206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6" t="s">
        <v>172</v>
      </c>
      <c r="E111" s="44"/>
      <c r="F111" s="227" t="s">
        <v>208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172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mxhoX7jBGGGQDKF1MfkVxxRAxBk0E+Gq1jqKvlNmipK/ir16JUYXgo0Bv0/LSIF5sDTrRa3PWXRgAdu3FBPxOg==" hashValue="U3Ojd9GqSAH6IEuL6OCxqeut/A6b1WtTvSBVeDN1D8xXOxmpgUpBcQ+nnuuMiZ2MmtoiZUgFgEJR3NVgPUj05A==" algorithmName="SHA-512" password="9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ROUND((SUM(BE107:BE2681)),  2)</f>
        <v>0</v>
      </c>
      <c r="G33" s="42"/>
      <c r="H33" s="42"/>
      <c r="I33" s="152">
        <v>0.20999999999999999</v>
      </c>
      <c r="J33" s="151">
        <f>ROUND(((SUM(BE107:BE2681))*I33),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ROUND((SUM(BF107:BF2681)),  2)</f>
        <v>0</v>
      </c>
      <c r="G34" s="42"/>
      <c r="H34" s="42"/>
      <c r="I34" s="152">
        <v>0.14999999999999999</v>
      </c>
      <c r="J34" s="151">
        <f>ROUND(((SUM(BF107:BF2681))*I34),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ROUND((SUM(BG107:BG2681)),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ROUND((SUM(BH107:BH2681)),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ROUND((SUM(BI107:BI2681)),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J352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215</v>
      </c>
      <c r="E65" s="178"/>
      <c r="F65" s="178"/>
      <c r="G65" s="178"/>
      <c r="H65" s="178"/>
      <c r="I65" s="178"/>
      <c r="J65" s="179">
        <f>J361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216</v>
      </c>
      <c r="E66" s="178"/>
      <c r="F66" s="178"/>
      <c r="G66" s="178"/>
      <c r="H66" s="178"/>
      <c r="I66" s="178"/>
      <c r="J66" s="179">
        <f>J603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217</v>
      </c>
      <c r="E67" s="178"/>
      <c r="F67" s="178"/>
      <c r="G67" s="178"/>
      <c r="H67" s="178"/>
      <c r="I67" s="178"/>
      <c r="J67" s="179">
        <f>J623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218</v>
      </c>
      <c r="E68" s="178"/>
      <c r="F68" s="178"/>
      <c r="G68" s="178"/>
      <c r="H68" s="178"/>
      <c r="I68" s="178"/>
      <c r="J68" s="179">
        <f>J736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219</v>
      </c>
      <c r="E69" s="178"/>
      <c r="F69" s="178"/>
      <c r="G69" s="178"/>
      <c r="H69" s="178"/>
      <c r="I69" s="178"/>
      <c r="J69" s="179">
        <f>J751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220</v>
      </c>
      <c r="E70" s="172"/>
      <c r="F70" s="172"/>
      <c r="G70" s="172"/>
      <c r="H70" s="172"/>
      <c r="I70" s="172"/>
      <c r="J70" s="173">
        <f>J755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221</v>
      </c>
      <c r="E71" s="178"/>
      <c r="F71" s="178"/>
      <c r="G71" s="178"/>
      <c r="H71" s="178"/>
      <c r="I71" s="178"/>
      <c r="J71" s="179">
        <f>J756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222</v>
      </c>
      <c r="E72" s="178"/>
      <c r="F72" s="178"/>
      <c r="G72" s="178"/>
      <c r="H72" s="178"/>
      <c r="I72" s="178"/>
      <c r="J72" s="179">
        <f>J784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223</v>
      </c>
      <c r="E73" s="178"/>
      <c r="F73" s="178"/>
      <c r="G73" s="178"/>
      <c r="H73" s="178"/>
      <c r="I73" s="178"/>
      <c r="J73" s="179">
        <f>J932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224</v>
      </c>
      <c r="E74" s="178"/>
      <c r="F74" s="178"/>
      <c r="G74" s="178"/>
      <c r="H74" s="178"/>
      <c r="I74" s="178"/>
      <c r="J74" s="179">
        <f>J1129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225</v>
      </c>
      <c r="E75" s="178"/>
      <c r="F75" s="178"/>
      <c r="G75" s="178"/>
      <c r="H75" s="178"/>
      <c r="I75" s="178"/>
      <c r="J75" s="179">
        <f>J1136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226</v>
      </c>
      <c r="E76" s="178"/>
      <c r="F76" s="178"/>
      <c r="G76" s="178"/>
      <c r="H76" s="178"/>
      <c r="I76" s="178"/>
      <c r="J76" s="179">
        <f>J1326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227</v>
      </c>
      <c r="E77" s="178"/>
      <c r="F77" s="178"/>
      <c r="G77" s="178"/>
      <c r="H77" s="178"/>
      <c r="I77" s="178"/>
      <c r="J77" s="179">
        <f>J1561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228</v>
      </c>
      <c r="E78" s="178"/>
      <c r="F78" s="178"/>
      <c r="G78" s="178"/>
      <c r="H78" s="178"/>
      <c r="I78" s="178"/>
      <c r="J78" s="179">
        <f>J1592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229</v>
      </c>
      <c r="E79" s="178"/>
      <c r="F79" s="178"/>
      <c r="G79" s="178"/>
      <c r="H79" s="178"/>
      <c r="I79" s="178"/>
      <c r="J79" s="179">
        <f>J1905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230</v>
      </c>
      <c r="E80" s="178"/>
      <c r="F80" s="178"/>
      <c r="G80" s="178"/>
      <c r="H80" s="178"/>
      <c r="I80" s="178"/>
      <c r="J80" s="179">
        <f>J2100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231</v>
      </c>
      <c r="E81" s="178"/>
      <c r="F81" s="178"/>
      <c r="G81" s="178"/>
      <c r="H81" s="178"/>
      <c r="I81" s="178"/>
      <c r="J81" s="179">
        <f>J2321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232</v>
      </c>
      <c r="E82" s="178"/>
      <c r="F82" s="178"/>
      <c r="G82" s="178"/>
      <c r="H82" s="178"/>
      <c r="I82" s="178"/>
      <c r="J82" s="179">
        <f>J2378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233</v>
      </c>
      <c r="E83" s="178"/>
      <c r="F83" s="178"/>
      <c r="G83" s="178"/>
      <c r="H83" s="178"/>
      <c r="I83" s="178"/>
      <c r="J83" s="179">
        <f>J2432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234</v>
      </c>
      <c r="E84" s="178"/>
      <c r="F84" s="178"/>
      <c r="G84" s="178"/>
      <c r="H84" s="178"/>
      <c r="I84" s="178"/>
      <c r="J84" s="179">
        <f>J2460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235</v>
      </c>
      <c r="E85" s="178"/>
      <c r="F85" s="178"/>
      <c r="G85" s="178"/>
      <c r="H85" s="178"/>
      <c r="I85" s="178"/>
      <c r="J85" s="179">
        <f>J2620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236</v>
      </c>
      <c r="E86" s="172"/>
      <c r="F86" s="172"/>
      <c r="G86" s="172"/>
      <c r="H86" s="172"/>
      <c r="I86" s="172"/>
      <c r="J86" s="173">
        <f>J2673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237</v>
      </c>
      <c r="E87" s="172"/>
      <c r="F87" s="172"/>
      <c r="G87" s="172"/>
      <c r="H87" s="172"/>
      <c r="I87" s="172"/>
      <c r="J87" s="173">
        <f>J2678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147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138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14. 8. 2024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148</v>
      </c>
      <c r="D106" s="184" t="s">
        <v>63</v>
      </c>
      <c r="E106" s="184" t="s">
        <v>59</v>
      </c>
      <c r="F106" s="184" t="s">
        <v>60</v>
      </c>
      <c r="G106" s="184" t="s">
        <v>149</v>
      </c>
      <c r="H106" s="184" t="s">
        <v>150</v>
      </c>
      <c r="I106" s="184" t="s">
        <v>151</v>
      </c>
      <c r="J106" s="184" t="s">
        <v>142</v>
      </c>
      <c r="K106" s="185" t="s">
        <v>152</v>
      </c>
      <c r="L106" s="186"/>
      <c r="M106" s="96" t="s">
        <v>32</v>
      </c>
      <c r="N106" s="97" t="s">
        <v>48</v>
      </c>
      <c r="O106" s="97" t="s">
        <v>153</v>
      </c>
      <c r="P106" s="97" t="s">
        <v>154</v>
      </c>
      <c r="Q106" s="97" t="s">
        <v>155</v>
      </c>
      <c r="R106" s="97" t="s">
        <v>156</v>
      </c>
      <c r="S106" s="97" t="s">
        <v>157</v>
      </c>
      <c r="T106" s="98" t="s">
        <v>158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159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P108+P755+P2673+P2678</f>
        <v>0</v>
      </c>
      <c r="Q107" s="100"/>
      <c r="R107" s="189">
        <f>R108+R755+R2673+R2678</f>
        <v>1427.5895693399998</v>
      </c>
      <c r="S107" s="100"/>
      <c r="T107" s="190">
        <f>T108+T755+T2673+T2678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143</v>
      </c>
      <c r="BK107" s="191">
        <f>BK108+BK755+BK2673+BK2678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238</v>
      </c>
      <c r="F108" s="195" t="s">
        <v>239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P109+P170+P319+P352+P361+P603+P623+P736+P751</f>
        <v>0</v>
      </c>
      <c r="Q108" s="200"/>
      <c r="R108" s="201">
        <f>R109+R170+R319+R352+R361+R603+R623+R736+R751</f>
        <v>1140.7424488199999</v>
      </c>
      <c r="S108" s="200"/>
      <c r="T108" s="202">
        <f>T109+T170+T319+T352+T361+T603+T623+T736+T751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161</v>
      </c>
      <c r="BK108" s="205">
        <f>BK109+BK170+BK319+BK352+BK361+BK603+BK623+BK736+BK751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240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161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164</v>
      </c>
      <c r="E110" s="209" t="s">
        <v>241</v>
      </c>
      <c r="F110" s="210" t="s">
        <v>242</v>
      </c>
      <c r="G110" s="211" t="s">
        <v>243</v>
      </c>
      <c r="H110" s="212">
        <v>227.15000000000001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244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245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246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248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4" customFormat="1">
      <c r="A114" s="14"/>
      <c r="B114" s="243"/>
      <c r="C114" s="244"/>
      <c r="D114" s="221" t="s">
        <v>247</v>
      </c>
      <c r="E114" s="245" t="s">
        <v>32</v>
      </c>
      <c r="F114" s="246" t="s">
        <v>249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88</v>
      </c>
      <c r="D115" s="208" t="s">
        <v>164</v>
      </c>
      <c r="E115" s="209" t="s">
        <v>250</v>
      </c>
      <c r="F115" s="210" t="s">
        <v>251</v>
      </c>
      <c r="G115" s="211" t="s">
        <v>243</v>
      </c>
      <c r="H115" s="212">
        <v>7.6749999999999998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188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188</v>
      </c>
      <c r="BM115" s="219" t="s">
        <v>252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253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254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255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256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33" customHeight="1">
      <c r="A120" s="42"/>
      <c r="B120" s="43"/>
      <c r="C120" s="208" t="s">
        <v>180</v>
      </c>
      <c r="D120" s="208" t="s">
        <v>164</v>
      </c>
      <c r="E120" s="209" t="s">
        <v>257</v>
      </c>
      <c r="F120" s="210" t="s">
        <v>258</v>
      </c>
      <c r="G120" s="211" t="s">
        <v>243</v>
      </c>
      <c r="H120" s="212">
        <v>109.529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188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188</v>
      </c>
      <c r="BM120" s="219" t="s">
        <v>259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260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13" customFormat="1">
      <c r="A123" s="13"/>
      <c r="B123" s="233"/>
      <c r="C123" s="234"/>
      <c r="D123" s="221" t="s">
        <v>247</v>
      </c>
      <c r="E123" s="235" t="s">
        <v>32</v>
      </c>
      <c r="F123" s="236" t="s">
        <v>262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247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161</v>
      </c>
    </row>
    <row r="124" s="14" customFormat="1">
      <c r="A124" s="14"/>
      <c r="B124" s="243"/>
      <c r="C124" s="244"/>
      <c r="D124" s="221" t="s">
        <v>247</v>
      </c>
      <c r="E124" s="245" t="s">
        <v>32</v>
      </c>
      <c r="F124" s="246" t="s">
        <v>263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247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161</v>
      </c>
    </row>
    <row r="125" s="2" customFormat="1" ht="37.8" customHeight="1">
      <c r="A125" s="42"/>
      <c r="B125" s="43"/>
      <c r="C125" s="208" t="s">
        <v>188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286.17700000000002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266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270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272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160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1430.885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276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270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272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279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200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515.11900000000003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283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270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272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286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204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51.652999999999999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289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292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293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4.15" customHeight="1">
      <c r="A156" s="42"/>
      <c r="B156" s="43"/>
      <c r="C156" s="208" t="s">
        <v>294</v>
      </c>
      <c r="D156" s="208" t="s">
        <v>164</v>
      </c>
      <c r="E156" s="209" t="s">
        <v>295</v>
      </c>
      <c r="F156" s="210" t="s">
        <v>296</v>
      </c>
      <c r="G156" s="211" t="s">
        <v>243</v>
      </c>
      <c r="H156" s="212">
        <v>2.5579999999999998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297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298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299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13" customFormat="1">
      <c r="A159" s="13"/>
      <c r="B159" s="233"/>
      <c r="C159" s="234"/>
      <c r="D159" s="221" t="s">
        <v>247</v>
      </c>
      <c r="E159" s="235" t="s">
        <v>32</v>
      </c>
      <c r="F159" s="236" t="s">
        <v>255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247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300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301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16.5" customHeight="1">
      <c r="A162" s="42"/>
      <c r="B162" s="43"/>
      <c r="C162" s="265" t="s">
        <v>302</v>
      </c>
      <c r="D162" s="265" t="s">
        <v>303</v>
      </c>
      <c r="E162" s="266" t="s">
        <v>304</v>
      </c>
      <c r="F162" s="267" t="s">
        <v>305</v>
      </c>
      <c r="G162" s="268" t="s">
        <v>282</v>
      </c>
      <c r="H162" s="269">
        <v>5.1159999999999997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306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305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307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2" customFormat="1" ht="24.15" customHeight="1">
      <c r="A165" s="42"/>
      <c r="B165" s="43"/>
      <c r="C165" s="208" t="s">
        <v>308</v>
      </c>
      <c r="D165" s="208" t="s">
        <v>164</v>
      </c>
      <c r="E165" s="209" t="s">
        <v>309</v>
      </c>
      <c r="F165" s="210" t="s">
        <v>310</v>
      </c>
      <c r="G165" s="211" t="s">
        <v>311</v>
      </c>
      <c r="H165" s="212">
        <v>649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312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313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314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248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315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316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161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317</v>
      </c>
      <c r="D171" s="208" t="s">
        <v>164</v>
      </c>
      <c r="E171" s="209" t="s">
        <v>318</v>
      </c>
      <c r="F171" s="210" t="s">
        <v>319</v>
      </c>
      <c r="G171" s="211" t="s">
        <v>320</v>
      </c>
      <c r="H171" s="212">
        <v>88.400000000000006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188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188</v>
      </c>
      <c r="BM171" s="219" t="s">
        <v>321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322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323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324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325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326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327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37.8" customHeight="1">
      <c r="A179" s="42"/>
      <c r="B179" s="43"/>
      <c r="C179" s="208" t="s">
        <v>328</v>
      </c>
      <c r="D179" s="208" t="s">
        <v>164</v>
      </c>
      <c r="E179" s="209" t="s">
        <v>329</v>
      </c>
      <c r="F179" s="210" t="s">
        <v>330</v>
      </c>
      <c r="G179" s="211" t="s">
        <v>320</v>
      </c>
      <c r="H179" s="212">
        <v>23.800000000000001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188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188</v>
      </c>
      <c r="BM179" s="219" t="s">
        <v>331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332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333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334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335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4.15" customHeight="1">
      <c r="A184" s="42"/>
      <c r="B184" s="43"/>
      <c r="C184" s="208" t="s">
        <v>336</v>
      </c>
      <c r="D184" s="208" t="s">
        <v>164</v>
      </c>
      <c r="E184" s="209" t="s">
        <v>337</v>
      </c>
      <c r="F184" s="210" t="s">
        <v>338</v>
      </c>
      <c r="G184" s="211" t="s">
        <v>243</v>
      </c>
      <c r="H184" s="212">
        <v>123.503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339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340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341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342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343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344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345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346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347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348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4" customFormat="1">
      <c r="A194" s="14"/>
      <c r="B194" s="243"/>
      <c r="C194" s="244"/>
      <c r="D194" s="221" t="s">
        <v>247</v>
      </c>
      <c r="E194" s="245" t="s">
        <v>32</v>
      </c>
      <c r="F194" s="246" t="s">
        <v>349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247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350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351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352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353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161</v>
      </c>
    </row>
    <row r="199" s="16" customFormat="1">
      <c r="A199" s="16"/>
      <c r="B199" s="275"/>
      <c r="C199" s="276"/>
      <c r="D199" s="221" t="s">
        <v>247</v>
      </c>
      <c r="E199" s="277" t="s">
        <v>32</v>
      </c>
      <c r="F199" s="278" t="s">
        <v>354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247</v>
      </c>
      <c r="AU199" s="285" t="s">
        <v>88</v>
      </c>
      <c r="AV199" s="16" t="s">
        <v>180</v>
      </c>
      <c r="AW199" s="16" t="s">
        <v>39</v>
      </c>
      <c r="AX199" s="16" t="s">
        <v>78</v>
      </c>
      <c r="AY199" s="285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355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356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357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161</v>
      </c>
    </row>
    <row r="203" s="16" customFormat="1">
      <c r="A203" s="16"/>
      <c r="B203" s="275"/>
      <c r="C203" s="276"/>
      <c r="D203" s="221" t="s">
        <v>247</v>
      </c>
      <c r="E203" s="277" t="s">
        <v>32</v>
      </c>
      <c r="F203" s="278" t="s">
        <v>358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247</v>
      </c>
      <c r="AU203" s="285" t="s">
        <v>88</v>
      </c>
      <c r="AV203" s="16" t="s">
        <v>180</v>
      </c>
      <c r="AW203" s="16" t="s">
        <v>39</v>
      </c>
      <c r="AX203" s="16" t="s">
        <v>78</v>
      </c>
      <c r="AY203" s="285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359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360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4" customFormat="1">
      <c r="A206" s="14"/>
      <c r="B206" s="243"/>
      <c r="C206" s="244"/>
      <c r="D206" s="221" t="s">
        <v>247</v>
      </c>
      <c r="E206" s="245" t="s">
        <v>32</v>
      </c>
      <c r="F206" s="246" t="s">
        <v>361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247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161</v>
      </c>
    </row>
    <row r="207" s="16" customFormat="1">
      <c r="A207" s="16"/>
      <c r="B207" s="275"/>
      <c r="C207" s="276"/>
      <c r="D207" s="221" t="s">
        <v>247</v>
      </c>
      <c r="E207" s="277" t="s">
        <v>32</v>
      </c>
      <c r="F207" s="278" t="s">
        <v>362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247</v>
      </c>
      <c r="AU207" s="285" t="s">
        <v>88</v>
      </c>
      <c r="AV207" s="16" t="s">
        <v>180</v>
      </c>
      <c r="AW207" s="16" t="s">
        <v>39</v>
      </c>
      <c r="AX207" s="16" t="s">
        <v>78</v>
      </c>
      <c r="AY207" s="285" t="s">
        <v>161</v>
      </c>
    </row>
    <row r="208" s="15" customFormat="1">
      <c r="A208" s="15"/>
      <c r="B208" s="254"/>
      <c r="C208" s="255"/>
      <c r="D208" s="221" t="s">
        <v>247</v>
      </c>
      <c r="E208" s="256" t="s">
        <v>32</v>
      </c>
      <c r="F208" s="257" t="s">
        <v>273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247</v>
      </c>
      <c r="AU208" s="264" t="s">
        <v>88</v>
      </c>
      <c r="AV208" s="15" t="s">
        <v>188</v>
      </c>
      <c r="AW208" s="15" t="s">
        <v>39</v>
      </c>
      <c r="AX208" s="15" t="s">
        <v>86</v>
      </c>
      <c r="AY208" s="264" t="s">
        <v>161</v>
      </c>
    </row>
    <row r="209" s="2" customFormat="1" ht="24.15" customHeight="1">
      <c r="A209" s="42"/>
      <c r="B209" s="43"/>
      <c r="C209" s="208" t="s">
        <v>363</v>
      </c>
      <c r="D209" s="208" t="s">
        <v>164</v>
      </c>
      <c r="E209" s="209" t="s">
        <v>364</v>
      </c>
      <c r="F209" s="210" t="s">
        <v>365</v>
      </c>
      <c r="G209" s="211" t="s">
        <v>243</v>
      </c>
      <c r="H209" s="212">
        <v>107.02200000000001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366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367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368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342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369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370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372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5" customFormat="1">
      <c r="A217" s="15"/>
      <c r="B217" s="254"/>
      <c r="C217" s="255"/>
      <c r="D217" s="221" t="s">
        <v>247</v>
      </c>
      <c r="E217" s="256" t="s">
        <v>32</v>
      </c>
      <c r="F217" s="257" t="s">
        <v>273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247</v>
      </c>
      <c r="AU217" s="264" t="s">
        <v>88</v>
      </c>
      <c r="AV217" s="15" t="s">
        <v>188</v>
      </c>
      <c r="AW217" s="15" t="s">
        <v>39</v>
      </c>
      <c r="AX217" s="15" t="s">
        <v>86</v>
      </c>
      <c r="AY217" s="264" t="s">
        <v>161</v>
      </c>
    </row>
    <row r="218" s="2" customFormat="1" ht="16.5" customHeight="1">
      <c r="A218" s="42"/>
      <c r="B218" s="43"/>
      <c r="C218" s="208" t="s">
        <v>8</v>
      </c>
      <c r="D218" s="208" t="s">
        <v>164</v>
      </c>
      <c r="E218" s="209" t="s">
        <v>373</v>
      </c>
      <c r="F218" s="210" t="s">
        <v>374</v>
      </c>
      <c r="G218" s="211" t="s">
        <v>311</v>
      </c>
      <c r="H218" s="212">
        <v>26.469999999999999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188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188</v>
      </c>
      <c r="BM218" s="219" t="s">
        <v>375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376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377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342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378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161</v>
      </c>
    </row>
    <row r="223" s="2" customFormat="1" ht="16.5" customHeight="1">
      <c r="A223" s="42"/>
      <c r="B223" s="43"/>
      <c r="C223" s="208" t="s">
        <v>379</v>
      </c>
      <c r="D223" s="208" t="s">
        <v>164</v>
      </c>
      <c r="E223" s="209" t="s">
        <v>380</v>
      </c>
      <c r="F223" s="210" t="s">
        <v>381</v>
      </c>
      <c r="G223" s="211" t="s">
        <v>311</v>
      </c>
      <c r="H223" s="212">
        <v>26.469999999999999</v>
      </c>
      <c r="I223" s="213"/>
      <c r="J223" s="214">
        <f>ROUND(I223*H223,2)</f>
        <v>0</v>
      </c>
      <c r="K223" s="210" t="s">
        <v>168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382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383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>
      <c r="A225" s="42"/>
      <c r="B225" s="43"/>
      <c r="C225" s="44"/>
      <c r="D225" s="226" t="s">
        <v>172</v>
      </c>
      <c r="E225" s="44"/>
      <c r="F225" s="227" t="s">
        <v>384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172</v>
      </c>
      <c r="AU225" s="20" t="s">
        <v>88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342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378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161</v>
      </c>
    </row>
    <row r="228" s="2" customFormat="1" ht="16.5" customHeight="1">
      <c r="A228" s="42"/>
      <c r="B228" s="43"/>
      <c r="C228" s="208" t="s">
        <v>385</v>
      </c>
      <c r="D228" s="208" t="s">
        <v>164</v>
      </c>
      <c r="E228" s="209" t="s">
        <v>386</v>
      </c>
      <c r="F228" s="210" t="s">
        <v>387</v>
      </c>
      <c r="G228" s="211" t="s">
        <v>282</v>
      </c>
      <c r="H228" s="212">
        <v>5.3819999999999997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388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389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390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342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3" customFormat="1">
      <c r="A232" s="13"/>
      <c r="B232" s="233"/>
      <c r="C232" s="234"/>
      <c r="D232" s="221" t="s">
        <v>247</v>
      </c>
      <c r="E232" s="235" t="s">
        <v>32</v>
      </c>
      <c r="F232" s="236" t="s">
        <v>391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247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161</v>
      </c>
    </row>
    <row r="233" s="13" customFormat="1">
      <c r="A233" s="13"/>
      <c r="B233" s="233"/>
      <c r="C233" s="234"/>
      <c r="D233" s="221" t="s">
        <v>247</v>
      </c>
      <c r="E233" s="235" t="s">
        <v>32</v>
      </c>
      <c r="F233" s="236" t="s">
        <v>369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247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161</v>
      </c>
    </row>
    <row r="234" s="14" customFormat="1">
      <c r="A234" s="14"/>
      <c r="B234" s="243"/>
      <c r="C234" s="244"/>
      <c r="D234" s="221" t="s">
        <v>247</v>
      </c>
      <c r="E234" s="245" t="s">
        <v>32</v>
      </c>
      <c r="F234" s="246" t="s">
        <v>392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247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161</v>
      </c>
    </row>
    <row r="235" s="13" customFormat="1">
      <c r="A235" s="13"/>
      <c r="B235" s="233"/>
      <c r="C235" s="234"/>
      <c r="D235" s="221" t="s">
        <v>247</v>
      </c>
      <c r="E235" s="235" t="s">
        <v>32</v>
      </c>
      <c r="F235" s="236" t="s">
        <v>371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247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161</v>
      </c>
    </row>
    <row r="236" s="14" customFormat="1">
      <c r="A236" s="14"/>
      <c r="B236" s="243"/>
      <c r="C236" s="244"/>
      <c r="D236" s="221" t="s">
        <v>247</v>
      </c>
      <c r="E236" s="245" t="s">
        <v>32</v>
      </c>
      <c r="F236" s="246" t="s">
        <v>392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247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161</v>
      </c>
    </row>
    <row r="237" s="15" customFormat="1">
      <c r="A237" s="15"/>
      <c r="B237" s="254"/>
      <c r="C237" s="255"/>
      <c r="D237" s="221" t="s">
        <v>247</v>
      </c>
      <c r="E237" s="256" t="s">
        <v>32</v>
      </c>
      <c r="F237" s="257" t="s">
        <v>273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247</v>
      </c>
      <c r="AU237" s="264" t="s">
        <v>88</v>
      </c>
      <c r="AV237" s="15" t="s">
        <v>188</v>
      </c>
      <c r="AW237" s="15" t="s">
        <v>39</v>
      </c>
      <c r="AX237" s="15" t="s">
        <v>86</v>
      </c>
      <c r="AY237" s="264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393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2" customFormat="1" ht="24.15" customHeight="1">
      <c r="A239" s="42"/>
      <c r="B239" s="43"/>
      <c r="C239" s="208" t="s">
        <v>394</v>
      </c>
      <c r="D239" s="208" t="s">
        <v>164</v>
      </c>
      <c r="E239" s="209" t="s">
        <v>395</v>
      </c>
      <c r="F239" s="210" t="s">
        <v>396</v>
      </c>
      <c r="G239" s="211" t="s">
        <v>243</v>
      </c>
      <c r="H239" s="212">
        <v>146.03800000000001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397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398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399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13" customFormat="1">
      <c r="A242" s="13"/>
      <c r="B242" s="233"/>
      <c r="C242" s="234"/>
      <c r="D242" s="221" t="s">
        <v>247</v>
      </c>
      <c r="E242" s="235" t="s">
        <v>32</v>
      </c>
      <c r="F242" s="236" t="s">
        <v>400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247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401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402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403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4" customFormat="1">
      <c r="A246" s="14"/>
      <c r="B246" s="243"/>
      <c r="C246" s="244"/>
      <c r="D246" s="221" t="s">
        <v>247</v>
      </c>
      <c r="E246" s="245" t="s">
        <v>32</v>
      </c>
      <c r="F246" s="246" t="s">
        <v>404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247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405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4" customFormat="1">
      <c r="A248" s="14"/>
      <c r="B248" s="243"/>
      <c r="C248" s="244"/>
      <c r="D248" s="221" t="s">
        <v>247</v>
      </c>
      <c r="E248" s="245" t="s">
        <v>32</v>
      </c>
      <c r="F248" s="246" t="s">
        <v>406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247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407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408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409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410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411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412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413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414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415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416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417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4" customFormat="1">
      <c r="A260" s="14"/>
      <c r="B260" s="243"/>
      <c r="C260" s="244"/>
      <c r="D260" s="221" t="s">
        <v>247</v>
      </c>
      <c r="E260" s="245" t="s">
        <v>32</v>
      </c>
      <c r="F260" s="246" t="s">
        <v>418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412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419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420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421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422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423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424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425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426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427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428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4" customFormat="1">
      <c r="A272" s="14"/>
      <c r="B272" s="243"/>
      <c r="C272" s="244"/>
      <c r="D272" s="221" t="s">
        <v>247</v>
      </c>
      <c r="E272" s="245" t="s">
        <v>32</v>
      </c>
      <c r="F272" s="246" t="s">
        <v>429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247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161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430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431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432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4" customFormat="1">
      <c r="A276" s="14"/>
      <c r="B276" s="243"/>
      <c r="C276" s="244"/>
      <c r="D276" s="221" t="s">
        <v>247</v>
      </c>
      <c r="E276" s="245" t="s">
        <v>32</v>
      </c>
      <c r="F276" s="246" t="s">
        <v>433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247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434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435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436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437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438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5" customFormat="1">
      <c r="A282" s="15"/>
      <c r="B282" s="254"/>
      <c r="C282" s="255"/>
      <c r="D282" s="221" t="s">
        <v>247</v>
      </c>
      <c r="E282" s="256" t="s">
        <v>32</v>
      </c>
      <c r="F282" s="257" t="s">
        <v>273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247</v>
      </c>
      <c r="AU282" s="264" t="s">
        <v>88</v>
      </c>
      <c r="AV282" s="15" t="s">
        <v>188</v>
      </c>
      <c r="AW282" s="15" t="s">
        <v>39</v>
      </c>
      <c r="AX282" s="15" t="s">
        <v>86</v>
      </c>
      <c r="AY282" s="264" t="s">
        <v>161</v>
      </c>
    </row>
    <row r="283" s="2" customFormat="1" ht="16.5" customHeight="1">
      <c r="A283" s="42"/>
      <c r="B283" s="43"/>
      <c r="C283" s="208" t="s">
        <v>439</v>
      </c>
      <c r="D283" s="208" t="s">
        <v>164</v>
      </c>
      <c r="E283" s="209" t="s">
        <v>440</v>
      </c>
      <c r="F283" s="210" t="s">
        <v>441</v>
      </c>
      <c r="G283" s="211" t="s">
        <v>311</v>
      </c>
      <c r="H283" s="212">
        <v>150.65799999999999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188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188</v>
      </c>
      <c r="BM283" s="219" t="s">
        <v>442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443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444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3" customFormat="1">
      <c r="A286" s="13"/>
      <c r="B286" s="233"/>
      <c r="C286" s="234"/>
      <c r="D286" s="221" t="s">
        <v>247</v>
      </c>
      <c r="E286" s="235" t="s">
        <v>32</v>
      </c>
      <c r="F286" s="236" t="s">
        <v>445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247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161</v>
      </c>
    </row>
    <row r="287" s="14" customFormat="1">
      <c r="A287" s="14"/>
      <c r="B287" s="243"/>
      <c r="C287" s="244"/>
      <c r="D287" s="221" t="s">
        <v>247</v>
      </c>
      <c r="E287" s="245" t="s">
        <v>32</v>
      </c>
      <c r="F287" s="246" t="s">
        <v>446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161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447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448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161</v>
      </c>
    </row>
    <row r="290" s="15" customFormat="1">
      <c r="A290" s="15"/>
      <c r="B290" s="254"/>
      <c r="C290" s="255"/>
      <c r="D290" s="221" t="s">
        <v>247</v>
      </c>
      <c r="E290" s="256" t="s">
        <v>32</v>
      </c>
      <c r="F290" s="257" t="s">
        <v>273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247</v>
      </c>
      <c r="AU290" s="264" t="s">
        <v>88</v>
      </c>
      <c r="AV290" s="15" t="s">
        <v>188</v>
      </c>
      <c r="AW290" s="15" t="s">
        <v>39</v>
      </c>
      <c r="AX290" s="15" t="s">
        <v>86</v>
      </c>
      <c r="AY290" s="264" t="s">
        <v>161</v>
      </c>
    </row>
    <row r="291" s="2" customFormat="1" ht="16.5" customHeight="1">
      <c r="A291" s="42"/>
      <c r="B291" s="43"/>
      <c r="C291" s="208" t="s">
        <v>449</v>
      </c>
      <c r="D291" s="208" t="s">
        <v>164</v>
      </c>
      <c r="E291" s="209" t="s">
        <v>450</v>
      </c>
      <c r="F291" s="210" t="s">
        <v>451</v>
      </c>
      <c r="G291" s="211" t="s">
        <v>311</v>
      </c>
      <c r="H291" s="212">
        <v>150.65799999999999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188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188</v>
      </c>
      <c r="BM291" s="219" t="s">
        <v>452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453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454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13" customFormat="1">
      <c r="A294" s="13"/>
      <c r="B294" s="233"/>
      <c r="C294" s="234"/>
      <c r="D294" s="221" t="s">
        <v>247</v>
      </c>
      <c r="E294" s="235" t="s">
        <v>32</v>
      </c>
      <c r="F294" s="236" t="s">
        <v>445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247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161</v>
      </c>
    </row>
    <row r="295" s="14" customFormat="1">
      <c r="A295" s="14"/>
      <c r="B295" s="243"/>
      <c r="C295" s="244"/>
      <c r="D295" s="221" t="s">
        <v>247</v>
      </c>
      <c r="E295" s="245" t="s">
        <v>32</v>
      </c>
      <c r="F295" s="246" t="s">
        <v>446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247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161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447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448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5" customFormat="1">
      <c r="A298" s="15"/>
      <c r="B298" s="254"/>
      <c r="C298" s="255"/>
      <c r="D298" s="221" t="s">
        <v>247</v>
      </c>
      <c r="E298" s="256" t="s">
        <v>32</v>
      </c>
      <c r="F298" s="257" t="s">
        <v>273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247</v>
      </c>
      <c r="AU298" s="264" t="s">
        <v>88</v>
      </c>
      <c r="AV298" s="15" t="s">
        <v>188</v>
      </c>
      <c r="AW298" s="15" t="s">
        <v>39</v>
      </c>
      <c r="AX298" s="15" t="s">
        <v>86</v>
      </c>
      <c r="AY298" s="264" t="s">
        <v>161</v>
      </c>
    </row>
    <row r="299" s="2" customFormat="1" ht="21.75" customHeight="1">
      <c r="A299" s="42"/>
      <c r="B299" s="43"/>
      <c r="C299" s="208" t="s">
        <v>7</v>
      </c>
      <c r="D299" s="208" t="s">
        <v>164</v>
      </c>
      <c r="E299" s="209" t="s">
        <v>455</v>
      </c>
      <c r="F299" s="210" t="s">
        <v>456</v>
      </c>
      <c r="G299" s="211" t="s">
        <v>282</v>
      </c>
      <c r="H299" s="212">
        <v>6.5449999999999999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188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188</v>
      </c>
      <c r="BM299" s="219" t="s">
        <v>457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458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459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460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400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461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161</v>
      </c>
    </row>
    <row r="305" s="14" customFormat="1">
      <c r="A305" s="14"/>
      <c r="B305" s="243"/>
      <c r="C305" s="244"/>
      <c r="D305" s="221" t="s">
        <v>247</v>
      </c>
      <c r="E305" s="245" t="s">
        <v>32</v>
      </c>
      <c r="F305" s="246" t="s">
        <v>462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247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161</v>
      </c>
    </row>
    <row r="306" s="14" customFormat="1">
      <c r="A306" s="14"/>
      <c r="B306" s="243"/>
      <c r="C306" s="244"/>
      <c r="D306" s="221" t="s">
        <v>247</v>
      </c>
      <c r="E306" s="245" t="s">
        <v>32</v>
      </c>
      <c r="F306" s="246" t="s">
        <v>463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247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161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464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465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466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161</v>
      </c>
    </row>
    <row r="310" s="14" customFormat="1">
      <c r="A310" s="14"/>
      <c r="B310" s="243"/>
      <c r="C310" s="244"/>
      <c r="D310" s="221" t="s">
        <v>247</v>
      </c>
      <c r="E310" s="245" t="s">
        <v>32</v>
      </c>
      <c r="F310" s="246" t="s">
        <v>467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247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161</v>
      </c>
    </row>
    <row r="311" s="13" customFormat="1">
      <c r="A311" s="13"/>
      <c r="B311" s="233"/>
      <c r="C311" s="234"/>
      <c r="D311" s="221" t="s">
        <v>247</v>
      </c>
      <c r="E311" s="235" t="s">
        <v>32</v>
      </c>
      <c r="F311" s="236" t="s">
        <v>430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247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161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468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161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435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469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161</v>
      </c>
    </row>
    <row r="315" s="13" customFormat="1">
      <c r="A315" s="13"/>
      <c r="B315" s="233"/>
      <c r="C315" s="234"/>
      <c r="D315" s="221" t="s">
        <v>247</v>
      </c>
      <c r="E315" s="235" t="s">
        <v>32</v>
      </c>
      <c r="F315" s="236" t="s">
        <v>437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247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161</v>
      </c>
    </row>
    <row r="316" s="14" customFormat="1">
      <c r="A316" s="14"/>
      <c r="B316" s="243"/>
      <c r="C316" s="244"/>
      <c r="D316" s="221" t="s">
        <v>247</v>
      </c>
      <c r="E316" s="245" t="s">
        <v>32</v>
      </c>
      <c r="F316" s="246" t="s">
        <v>470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247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161</v>
      </c>
    </row>
    <row r="317" s="15" customFormat="1">
      <c r="A317" s="15"/>
      <c r="B317" s="254"/>
      <c r="C317" s="255"/>
      <c r="D317" s="221" t="s">
        <v>247</v>
      </c>
      <c r="E317" s="256" t="s">
        <v>32</v>
      </c>
      <c r="F317" s="257" t="s">
        <v>273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247</v>
      </c>
      <c r="AU317" s="264" t="s">
        <v>88</v>
      </c>
      <c r="AV317" s="15" t="s">
        <v>188</v>
      </c>
      <c r="AW317" s="15" t="s">
        <v>39</v>
      </c>
      <c r="AX317" s="15" t="s">
        <v>86</v>
      </c>
      <c r="AY317" s="264" t="s">
        <v>161</v>
      </c>
    </row>
    <row r="318" s="14" customFormat="1">
      <c r="A318" s="14"/>
      <c r="B318" s="243"/>
      <c r="C318" s="244"/>
      <c r="D318" s="221" t="s">
        <v>247</v>
      </c>
      <c r="E318" s="244"/>
      <c r="F318" s="246" t="s">
        <v>471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161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188</v>
      </c>
      <c r="F319" s="206" t="s">
        <v>472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SUM(P320:P351)</f>
        <v>0</v>
      </c>
      <c r="Q319" s="200"/>
      <c r="R319" s="201">
        <f>SUM(R320:R351)</f>
        <v>2.18056838</v>
      </c>
      <c r="S319" s="200"/>
      <c r="T319" s="20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161</v>
      </c>
      <c r="BK319" s="205">
        <f>SUM(BK320:BK351)</f>
        <v>0</v>
      </c>
    </row>
    <row r="320" s="2" customFormat="1" ht="33" customHeight="1">
      <c r="A320" s="42"/>
      <c r="B320" s="43"/>
      <c r="C320" s="208" t="s">
        <v>473</v>
      </c>
      <c r="D320" s="208" t="s">
        <v>164</v>
      </c>
      <c r="E320" s="209" t="s">
        <v>474</v>
      </c>
      <c r="F320" s="210" t="s">
        <v>475</v>
      </c>
      <c r="G320" s="211" t="s">
        <v>282</v>
      </c>
      <c r="H320" s="212">
        <v>0.622</v>
      </c>
      <c r="I320" s="213"/>
      <c r="J320" s="214">
        <f>ROUND(I320*H320,2)</f>
        <v>0</v>
      </c>
      <c r="K320" s="210" t="s">
        <v>168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0.01221</v>
      </c>
      <c r="R320" s="217">
        <f>Q320*H320</f>
        <v>0.0075946199999999998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188</v>
      </c>
      <c r="AT320" s="219" t="s">
        <v>164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188</v>
      </c>
      <c r="BM320" s="219" t="s">
        <v>476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>
      <c r="A322" s="42"/>
      <c r="B322" s="43"/>
      <c r="C322" s="44"/>
      <c r="D322" s="226" t="s">
        <v>172</v>
      </c>
      <c r="E322" s="44"/>
      <c r="F322" s="227" t="s">
        <v>478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172</v>
      </c>
      <c r="AU322" s="20" t="s">
        <v>88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479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3" customFormat="1">
      <c r="A324" s="13"/>
      <c r="B324" s="233"/>
      <c r="C324" s="234"/>
      <c r="D324" s="221" t="s">
        <v>247</v>
      </c>
      <c r="E324" s="235" t="s">
        <v>32</v>
      </c>
      <c r="F324" s="236" t="s">
        <v>480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247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161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481</v>
      </c>
      <c r="G325" s="244"/>
      <c r="H325" s="247">
        <v>0.622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2" customFormat="1" ht="21.75" customHeight="1">
      <c r="A326" s="42"/>
      <c r="B326" s="43"/>
      <c r="C326" s="265" t="s">
        <v>482</v>
      </c>
      <c r="D326" s="265" t="s">
        <v>303</v>
      </c>
      <c r="E326" s="266" t="s">
        <v>483</v>
      </c>
      <c r="F326" s="267" t="s">
        <v>484</v>
      </c>
      <c r="G326" s="268" t="s">
        <v>282</v>
      </c>
      <c r="H326" s="269">
        <v>0.68400000000000005</v>
      </c>
      <c r="I326" s="270"/>
      <c r="J326" s="271">
        <f>ROUND(I326*H326,2)</f>
        <v>0</v>
      </c>
      <c r="K326" s="267" t="s">
        <v>168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1</v>
      </c>
      <c r="R326" s="217">
        <f>Q326*H326</f>
        <v>0.68400000000000005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294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188</v>
      </c>
      <c r="BM326" s="219" t="s">
        <v>485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484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4"/>
      <c r="F328" s="246" t="s">
        <v>486</v>
      </c>
      <c r="G328" s="244"/>
      <c r="H328" s="247">
        <v>0.68400000000000005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4</v>
      </c>
      <c r="AX328" s="14" t="s">
        <v>86</v>
      </c>
      <c r="AY328" s="253" t="s">
        <v>161</v>
      </c>
    </row>
    <row r="329" s="2" customFormat="1" ht="21.75" customHeight="1">
      <c r="A329" s="42"/>
      <c r="B329" s="43"/>
      <c r="C329" s="208" t="s">
        <v>487</v>
      </c>
      <c r="D329" s="208" t="s">
        <v>164</v>
      </c>
      <c r="E329" s="209" t="s">
        <v>488</v>
      </c>
      <c r="F329" s="210" t="s">
        <v>489</v>
      </c>
      <c r="G329" s="211" t="s">
        <v>243</v>
      </c>
      <c r="H329" s="212">
        <v>0.56000000000000005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2.5019499999999999</v>
      </c>
      <c r="R329" s="217">
        <f>Q329*H329</f>
        <v>1.401092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490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491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492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2" customFormat="1">
      <c r="A332" s="42"/>
      <c r="B332" s="43"/>
      <c r="C332" s="44"/>
      <c r="D332" s="221" t="s">
        <v>174</v>
      </c>
      <c r="E332" s="44"/>
      <c r="F332" s="228" t="s">
        <v>493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174</v>
      </c>
      <c r="AU332" s="20" t="s">
        <v>88</v>
      </c>
    </row>
    <row r="333" s="13" customFormat="1">
      <c r="A333" s="13"/>
      <c r="B333" s="233"/>
      <c r="C333" s="234"/>
      <c r="D333" s="221" t="s">
        <v>247</v>
      </c>
      <c r="E333" s="235" t="s">
        <v>32</v>
      </c>
      <c r="F333" s="236" t="s">
        <v>494</v>
      </c>
      <c r="G333" s="234"/>
      <c r="H333" s="235" t="s">
        <v>32</v>
      </c>
      <c r="I333" s="237"/>
      <c r="J333" s="234"/>
      <c r="K333" s="234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247</v>
      </c>
      <c r="AU333" s="242" t="s">
        <v>88</v>
      </c>
      <c r="AV333" s="13" t="s">
        <v>86</v>
      </c>
      <c r="AW333" s="13" t="s">
        <v>39</v>
      </c>
      <c r="AX333" s="13" t="s">
        <v>78</v>
      </c>
      <c r="AY333" s="242" t="s">
        <v>161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495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496</v>
      </c>
      <c r="G335" s="244"/>
      <c r="H335" s="247">
        <v>0.56000000000000005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08" t="s">
        <v>497</v>
      </c>
      <c r="D336" s="208" t="s">
        <v>164</v>
      </c>
      <c r="E336" s="209" t="s">
        <v>498</v>
      </c>
      <c r="F336" s="210" t="s">
        <v>499</v>
      </c>
      <c r="G336" s="211" t="s">
        <v>311</v>
      </c>
      <c r="H336" s="212">
        <v>6.7809999999999997</v>
      </c>
      <c r="I336" s="213"/>
      <c r="J336" s="214">
        <f>ROUND(I336*H336,2)</f>
        <v>0</v>
      </c>
      <c r="K336" s="210" t="s">
        <v>168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0.012959999999999999</v>
      </c>
      <c r="R336" s="217">
        <f>Q336*H336</f>
        <v>0.087881759999999989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188</v>
      </c>
      <c r="AT336" s="219" t="s">
        <v>164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500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501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>
      <c r="A338" s="42"/>
      <c r="B338" s="43"/>
      <c r="C338" s="44"/>
      <c r="D338" s="226" t="s">
        <v>172</v>
      </c>
      <c r="E338" s="44"/>
      <c r="F338" s="227" t="s">
        <v>502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172</v>
      </c>
      <c r="AU338" s="20" t="s">
        <v>88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494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503</v>
      </c>
      <c r="G340" s="244"/>
      <c r="H340" s="247">
        <v>6.7809999999999997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86</v>
      </c>
      <c r="AY340" s="253" t="s">
        <v>161</v>
      </c>
    </row>
    <row r="341" s="2" customFormat="1" ht="24.15" customHeight="1">
      <c r="A341" s="42"/>
      <c r="B341" s="43"/>
      <c r="C341" s="208" t="s">
        <v>504</v>
      </c>
      <c r="D341" s="208" t="s">
        <v>164</v>
      </c>
      <c r="E341" s="209" t="s">
        <v>505</v>
      </c>
      <c r="F341" s="210" t="s">
        <v>506</v>
      </c>
      <c r="G341" s="211" t="s">
        <v>311</v>
      </c>
      <c r="H341" s="212">
        <v>6.7809999999999997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188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188</v>
      </c>
      <c r="BM341" s="219" t="s">
        <v>507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508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509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13" customFormat="1">
      <c r="A344" s="13"/>
      <c r="B344" s="233"/>
      <c r="C344" s="234"/>
      <c r="D344" s="221" t="s">
        <v>247</v>
      </c>
      <c r="E344" s="235" t="s">
        <v>32</v>
      </c>
      <c r="F344" s="236" t="s">
        <v>494</v>
      </c>
      <c r="G344" s="234"/>
      <c r="H344" s="235" t="s">
        <v>32</v>
      </c>
      <c r="I344" s="237"/>
      <c r="J344" s="234"/>
      <c r="K344" s="234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247</v>
      </c>
      <c r="AU344" s="242" t="s">
        <v>88</v>
      </c>
      <c r="AV344" s="13" t="s">
        <v>86</v>
      </c>
      <c r="AW344" s="13" t="s">
        <v>39</v>
      </c>
      <c r="AX344" s="13" t="s">
        <v>78</v>
      </c>
      <c r="AY344" s="242" t="s">
        <v>161</v>
      </c>
    </row>
    <row r="345" s="14" customFormat="1">
      <c r="A345" s="14"/>
      <c r="B345" s="243"/>
      <c r="C345" s="244"/>
      <c r="D345" s="221" t="s">
        <v>247</v>
      </c>
      <c r="E345" s="245" t="s">
        <v>32</v>
      </c>
      <c r="F345" s="246" t="s">
        <v>503</v>
      </c>
      <c r="G345" s="244"/>
      <c r="H345" s="247">
        <v>6.7809999999999997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247</v>
      </c>
      <c r="AU345" s="253" t="s">
        <v>88</v>
      </c>
      <c r="AV345" s="14" t="s">
        <v>88</v>
      </c>
      <c r="AW345" s="14" t="s">
        <v>39</v>
      </c>
      <c r="AX345" s="14" t="s">
        <v>86</v>
      </c>
      <c r="AY345" s="253" t="s">
        <v>161</v>
      </c>
    </row>
    <row r="346" s="2" customFormat="1" ht="16.5" customHeight="1">
      <c r="A346" s="42"/>
      <c r="B346" s="43"/>
      <c r="C346" s="208" t="s">
        <v>510</v>
      </c>
      <c r="D346" s="208" t="s">
        <v>164</v>
      </c>
      <c r="E346" s="209" t="s">
        <v>511</v>
      </c>
      <c r="F346" s="210" t="s">
        <v>512</v>
      </c>
      <c r="G346" s="211" t="s">
        <v>243</v>
      </c>
      <c r="H346" s="212">
        <v>0.64000000000000001</v>
      </c>
      <c r="I346" s="213"/>
      <c r="J346" s="214">
        <f>ROUND(I346*H346,2)</f>
        <v>0</v>
      </c>
      <c r="K346" s="210" t="s">
        <v>168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188</v>
      </c>
      <c r="AT346" s="219" t="s">
        <v>164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188</v>
      </c>
      <c r="BM346" s="219" t="s">
        <v>513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514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>
      <c r="A348" s="42"/>
      <c r="B348" s="43"/>
      <c r="C348" s="44"/>
      <c r="D348" s="226" t="s">
        <v>172</v>
      </c>
      <c r="E348" s="44"/>
      <c r="F348" s="227" t="s">
        <v>515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172</v>
      </c>
      <c r="AU348" s="20" t="s">
        <v>88</v>
      </c>
    </row>
    <row r="349" s="13" customFormat="1">
      <c r="A349" s="13"/>
      <c r="B349" s="233"/>
      <c r="C349" s="234"/>
      <c r="D349" s="221" t="s">
        <v>247</v>
      </c>
      <c r="E349" s="235" t="s">
        <v>32</v>
      </c>
      <c r="F349" s="236" t="s">
        <v>255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247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161</v>
      </c>
    </row>
    <row r="350" s="13" customFormat="1">
      <c r="A350" s="13"/>
      <c r="B350" s="233"/>
      <c r="C350" s="234"/>
      <c r="D350" s="221" t="s">
        <v>247</v>
      </c>
      <c r="E350" s="235" t="s">
        <v>32</v>
      </c>
      <c r="F350" s="236" t="s">
        <v>516</v>
      </c>
      <c r="G350" s="234"/>
      <c r="H350" s="235" t="s">
        <v>32</v>
      </c>
      <c r="I350" s="237"/>
      <c r="J350" s="234"/>
      <c r="K350" s="234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247</v>
      </c>
      <c r="AU350" s="242" t="s">
        <v>88</v>
      </c>
      <c r="AV350" s="13" t="s">
        <v>86</v>
      </c>
      <c r="AW350" s="13" t="s">
        <v>39</v>
      </c>
      <c r="AX350" s="13" t="s">
        <v>78</v>
      </c>
      <c r="AY350" s="242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517</v>
      </c>
      <c r="G351" s="244"/>
      <c r="H351" s="247">
        <v>0.64000000000000001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86</v>
      </c>
      <c r="AY351" s="253" t="s">
        <v>161</v>
      </c>
    </row>
    <row r="352" s="12" customFormat="1" ht="22.8" customHeight="1">
      <c r="A352" s="12"/>
      <c r="B352" s="192"/>
      <c r="C352" s="193"/>
      <c r="D352" s="194" t="s">
        <v>77</v>
      </c>
      <c r="E352" s="206" t="s">
        <v>160</v>
      </c>
      <c r="F352" s="206" t="s">
        <v>518</v>
      </c>
      <c r="G352" s="193"/>
      <c r="H352" s="193"/>
      <c r="I352" s="196"/>
      <c r="J352" s="207">
        <f>BK352</f>
        <v>0</v>
      </c>
      <c r="K352" s="193"/>
      <c r="L352" s="198"/>
      <c r="M352" s="199"/>
      <c r="N352" s="200"/>
      <c r="O352" s="200"/>
      <c r="P352" s="201">
        <f>SUM(P353:P360)</f>
        <v>0</v>
      </c>
      <c r="Q352" s="200"/>
      <c r="R352" s="201">
        <f>SUM(R353:R360)</f>
        <v>0</v>
      </c>
      <c r="S352" s="200"/>
      <c r="T352" s="20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3" t="s">
        <v>86</v>
      </c>
      <c r="AT352" s="204" t="s">
        <v>77</v>
      </c>
      <c r="AU352" s="204" t="s">
        <v>86</v>
      </c>
      <c r="AY352" s="203" t="s">
        <v>161</v>
      </c>
      <c r="BK352" s="205">
        <f>SUM(BK353:BK360)</f>
        <v>0</v>
      </c>
    </row>
    <row r="353" s="2" customFormat="1" ht="21.75" customHeight="1">
      <c r="A353" s="42"/>
      <c r="B353" s="43"/>
      <c r="C353" s="208" t="s">
        <v>519</v>
      </c>
      <c r="D353" s="208" t="s">
        <v>164</v>
      </c>
      <c r="E353" s="209" t="s">
        <v>520</v>
      </c>
      <c r="F353" s="210" t="s">
        <v>521</v>
      </c>
      <c r="G353" s="211" t="s">
        <v>311</v>
      </c>
      <c r="H353" s="212">
        <v>17.725000000000001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188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522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523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524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525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526</v>
      </c>
      <c r="G357" s="244"/>
      <c r="H357" s="247">
        <v>5.5499999999999998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527</v>
      </c>
      <c r="G358" s="244"/>
      <c r="H358" s="247">
        <v>6.0999999999999996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78</v>
      </c>
      <c r="AY358" s="253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528</v>
      </c>
      <c r="G359" s="244"/>
      <c r="H359" s="247">
        <v>6.0750000000000002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5" customFormat="1">
      <c r="A360" s="15"/>
      <c r="B360" s="254"/>
      <c r="C360" s="255"/>
      <c r="D360" s="221" t="s">
        <v>247</v>
      </c>
      <c r="E360" s="256" t="s">
        <v>32</v>
      </c>
      <c r="F360" s="257" t="s">
        <v>273</v>
      </c>
      <c r="G360" s="255"/>
      <c r="H360" s="258">
        <v>17.724999999999998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247</v>
      </c>
      <c r="AU360" s="264" t="s">
        <v>88</v>
      </c>
      <c r="AV360" s="15" t="s">
        <v>188</v>
      </c>
      <c r="AW360" s="15" t="s">
        <v>39</v>
      </c>
      <c r="AX360" s="15" t="s">
        <v>86</v>
      </c>
      <c r="AY360" s="264" t="s">
        <v>161</v>
      </c>
    </row>
    <row r="361" s="12" customFormat="1" ht="22.8" customHeight="1">
      <c r="A361" s="12"/>
      <c r="B361" s="192"/>
      <c r="C361" s="193"/>
      <c r="D361" s="194" t="s">
        <v>77</v>
      </c>
      <c r="E361" s="206" t="s">
        <v>200</v>
      </c>
      <c r="F361" s="206" t="s">
        <v>529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SUM(P362:P602)</f>
        <v>0</v>
      </c>
      <c r="Q361" s="200"/>
      <c r="R361" s="201">
        <f>SUM(R362:R602)</f>
        <v>219.98994693999998</v>
      </c>
      <c r="S361" s="200"/>
      <c r="T361" s="202">
        <f>SUM(T362:T602)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86</v>
      </c>
      <c r="AT361" s="204" t="s">
        <v>77</v>
      </c>
      <c r="AU361" s="204" t="s">
        <v>86</v>
      </c>
      <c r="AY361" s="203" t="s">
        <v>161</v>
      </c>
      <c r="BK361" s="205">
        <f>SUM(BK362:BK602)</f>
        <v>0</v>
      </c>
    </row>
    <row r="362" s="2" customFormat="1" ht="33" customHeight="1">
      <c r="A362" s="42"/>
      <c r="B362" s="43"/>
      <c r="C362" s="208" t="s">
        <v>530</v>
      </c>
      <c r="D362" s="208" t="s">
        <v>164</v>
      </c>
      <c r="E362" s="209" t="s">
        <v>531</v>
      </c>
      <c r="F362" s="210" t="s">
        <v>532</v>
      </c>
      <c r="G362" s="211" t="s">
        <v>243</v>
      </c>
      <c r="H362" s="212">
        <v>53.055999999999997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2.3010199999999998</v>
      </c>
      <c r="R362" s="217">
        <f>Q362*H362</f>
        <v>122.08291711999999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188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188</v>
      </c>
      <c r="BM362" s="219" t="s">
        <v>533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534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535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536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3" customFormat="1">
      <c r="A366" s="13"/>
      <c r="B366" s="233"/>
      <c r="C366" s="234"/>
      <c r="D366" s="221" t="s">
        <v>247</v>
      </c>
      <c r="E366" s="235" t="s">
        <v>32</v>
      </c>
      <c r="F366" s="236" t="s">
        <v>537</v>
      </c>
      <c r="G366" s="234"/>
      <c r="H366" s="235" t="s">
        <v>32</v>
      </c>
      <c r="I366" s="237"/>
      <c r="J366" s="234"/>
      <c r="K366" s="234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247</v>
      </c>
      <c r="AU366" s="242" t="s">
        <v>88</v>
      </c>
      <c r="AV366" s="13" t="s">
        <v>86</v>
      </c>
      <c r="AW366" s="13" t="s">
        <v>39</v>
      </c>
      <c r="AX366" s="13" t="s">
        <v>78</v>
      </c>
      <c r="AY366" s="242" t="s">
        <v>161</v>
      </c>
    </row>
    <row r="367" s="13" customFormat="1">
      <c r="A367" s="13"/>
      <c r="B367" s="233"/>
      <c r="C367" s="234"/>
      <c r="D367" s="221" t="s">
        <v>247</v>
      </c>
      <c r="E367" s="235" t="s">
        <v>32</v>
      </c>
      <c r="F367" s="236" t="s">
        <v>480</v>
      </c>
      <c r="G367" s="234"/>
      <c r="H367" s="235" t="s">
        <v>32</v>
      </c>
      <c r="I367" s="237"/>
      <c r="J367" s="234"/>
      <c r="K367" s="234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247</v>
      </c>
      <c r="AU367" s="242" t="s">
        <v>88</v>
      </c>
      <c r="AV367" s="13" t="s">
        <v>86</v>
      </c>
      <c r="AW367" s="13" t="s">
        <v>39</v>
      </c>
      <c r="AX367" s="13" t="s">
        <v>78</v>
      </c>
      <c r="AY367" s="242" t="s">
        <v>161</v>
      </c>
    </row>
    <row r="368" s="14" customFormat="1">
      <c r="A368" s="14"/>
      <c r="B368" s="243"/>
      <c r="C368" s="244"/>
      <c r="D368" s="221" t="s">
        <v>247</v>
      </c>
      <c r="E368" s="245" t="s">
        <v>32</v>
      </c>
      <c r="F368" s="246" t="s">
        <v>538</v>
      </c>
      <c r="G368" s="244"/>
      <c r="H368" s="247">
        <v>32.341000000000001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39</v>
      </c>
      <c r="AX368" s="14" t="s">
        <v>78</v>
      </c>
      <c r="AY368" s="253" t="s">
        <v>161</v>
      </c>
    </row>
    <row r="369" s="14" customFormat="1">
      <c r="A369" s="14"/>
      <c r="B369" s="243"/>
      <c r="C369" s="244"/>
      <c r="D369" s="221" t="s">
        <v>247</v>
      </c>
      <c r="E369" s="245" t="s">
        <v>32</v>
      </c>
      <c r="F369" s="246" t="s">
        <v>539</v>
      </c>
      <c r="G369" s="244"/>
      <c r="H369" s="247">
        <v>-2.0550000000000002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247</v>
      </c>
      <c r="AU369" s="253" t="s">
        <v>88</v>
      </c>
      <c r="AV369" s="14" t="s">
        <v>88</v>
      </c>
      <c r="AW369" s="14" t="s">
        <v>39</v>
      </c>
      <c r="AX369" s="14" t="s">
        <v>78</v>
      </c>
      <c r="AY369" s="253" t="s">
        <v>161</v>
      </c>
    </row>
    <row r="370" s="14" customFormat="1">
      <c r="A370" s="14"/>
      <c r="B370" s="243"/>
      <c r="C370" s="244"/>
      <c r="D370" s="221" t="s">
        <v>247</v>
      </c>
      <c r="E370" s="245" t="s">
        <v>32</v>
      </c>
      <c r="F370" s="246" t="s">
        <v>540</v>
      </c>
      <c r="G370" s="244"/>
      <c r="H370" s="247">
        <v>-0.25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247</v>
      </c>
      <c r="AU370" s="253" t="s">
        <v>88</v>
      </c>
      <c r="AV370" s="14" t="s">
        <v>88</v>
      </c>
      <c r="AW370" s="14" t="s">
        <v>39</v>
      </c>
      <c r="AX370" s="14" t="s">
        <v>78</v>
      </c>
      <c r="AY370" s="253" t="s">
        <v>161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541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542</v>
      </c>
      <c r="G372" s="244"/>
      <c r="H372" s="247">
        <v>23.27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540</v>
      </c>
      <c r="G373" s="244"/>
      <c r="H373" s="247">
        <v>-0.25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53.055999999999997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4.15" customHeight="1">
      <c r="A375" s="42"/>
      <c r="B375" s="43"/>
      <c r="C375" s="208" t="s">
        <v>543</v>
      </c>
      <c r="D375" s="208" t="s">
        <v>164</v>
      </c>
      <c r="E375" s="209" t="s">
        <v>544</v>
      </c>
      <c r="F375" s="210" t="s">
        <v>545</v>
      </c>
      <c r="G375" s="211" t="s">
        <v>243</v>
      </c>
      <c r="H375" s="212">
        <v>53.055999999999997</v>
      </c>
      <c r="I375" s="213"/>
      <c r="J375" s="214">
        <f>ROUND(I375*H375,2)</f>
        <v>0</v>
      </c>
      <c r="K375" s="210" t="s">
        <v>168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188</v>
      </c>
      <c r="AT375" s="219" t="s">
        <v>164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546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547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6" t="s">
        <v>172</v>
      </c>
      <c r="E377" s="44"/>
      <c r="F377" s="227" t="s">
        <v>548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172</v>
      </c>
      <c r="AU377" s="20" t="s">
        <v>88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536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3" customFormat="1">
      <c r="A379" s="13"/>
      <c r="B379" s="233"/>
      <c r="C379" s="234"/>
      <c r="D379" s="221" t="s">
        <v>247</v>
      </c>
      <c r="E379" s="235" t="s">
        <v>32</v>
      </c>
      <c r="F379" s="236" t="s">
        <v>480</v>
      </c>
      <c r="G379" s="234"/>
      <c r="H379" s="235" t="s">
        <v>32</v>
      </c>
      <c r="I379" s="237"/>
      <c r="J379" s="234"/>
      <c r="K379" s="234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247</v>
      </c>
      <c r="AU379" s="242" t="s">
        <v>88</v>
      </c>
      <c r="AV379" s="13" t="s">
        <v>86</v>
      </c>
      <c r="AW379" s="13" t="s">
        <v>39</v>
      </c>
      <c r="AX379" s="13" t="s">
        <v>78</v>
      </c>
      <c r="AY379" s="242" t="s">
        <v>161</v>
      </c>
    </row>
    <row r="380" s="14" customFormat="1">
      <c r="A380" s="14"/>
      <c r="B380" s="243"/>
      <c r="C380" s="244"/>
      <c r="D380" s="221" t="s">
        <v>247</v>
      </c>
      <c r="E380" s="245" t="s">
        <v>32</v>
      </c>
      <c r="F380" s="246" t="s">
        <v>538</v>
      </c>
      <c r="G380" s="244"/>
      <c r="H380" s="247">
        <v>32.341000000000001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247</v>
      </c>
      <c r="AU380" s="253" t="s">
        <v>88</v>
      </c>
      <c r="AV380" s="14" t="s">
        <v>88</v>
      </c>
      <c r="AW380" s="14" t="s">
        <v>39</v>
      </c>
      <c r="AX380" s="14" t="s">
        <v>78</v>
      </c>
      <c r="AY380" s="253" t="s">
        <v>161</v>
      </c>
    </row>
    <row r="381" s="14" customFormat="1">
      <c r="A381" s="14"/>
      <c r="B381" s="243"/>
      <c r="C381" s="244"/>
      <c r="D381" s="221" t="s">
        <v>247</v>
      </c>
      <c r="E381" s="245" t="s">
        <v>32</v>
      </c>
      <c r="F381" s="246" t="s">
        <v>539</v>
      </c>
      <c r="G381" s="244"/>
      <c r="H381" s="247">
        <v>-2.0550000000000002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247</v>
      </c>
      <c r="AU381" s="253" t="s">
        <v>88</v>
      </c>
      <c r="AV381" s="14" t="s">
        <v>88</v>
      </c>
      <c r="AW381" s="14" t="s">
        <v>39</v>
      </c>
      <c r="AX381" s="14" t="s">
        <v>78</v>
      </c>
      <c r="AY381" s="253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540</v>
      </c>
      <c r="G382" s="244"/>
      <c r="H382" s="247">
        <v>-0.25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541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542</v>
      </c>
      <c r="G384" s="244"/>
      <c r="H384" s="247">
        <v>23.27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4" customFormat="1">
      <c r="A385" s="14"/>
      <c r="B385" s="243"/>
      <c r="C385" s="244"/>
      <c r="D385" s="221" t="s">
        <v>247</v>
      </c>
      <c r="E385" s="245" t="s">
        <v>32</v>
      </c>
      <c r="F385" s="246" t="s">
        <v>540</v>
      </c>
      <c r="G385" s="244"/>
      <c r="H385" s="247">
        <v>-0.25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247</v>
      </c>
      <c r="AU385" s="253" t="s">
        <v>88</v>
      </c>
      <c r="AV385" s="14" t="s">
        <v>88</v>
      </c>
      <c r="AW385" s="14" t="s">
        <v>39</v>
      </c>
      <c r="AX385" s="14" t="s">
        <v>78</v>
      </c>
      <c r="AY385" s="253" t="s">
        <v>161</v>
      </c>
    </row>
    <row r="386" s="15" customFormat="1">
      <c r="A386" s="15"/>
      <c r="B386" s="254"/>
      <c r="C386" s="255"/>
      <c r="D386" s="221" t="s">
        <v>247</v>
      </c>
      <c r="E386" s="256" t="s">
        <v>32</v>
      </c>
      <c r="F386" s="257" t="s">
        <v>273</v>
      </c>
      <c r="G386" s="255"/>
      <c r="H386" s="258">
        <v>53.055999999999997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247</v>
      </c>
      <c r="AU386" s="264" t="s">
        <v>88</v>
      </c>
      <c r="AV386" s="15" t="s">
        <v>188</v>
      </c>
      <c r="AW386" s="15" t="s">
        <v>39</v>
      </c>
      <c r="AX386" s="15" t="s">
        <v>86</v>
      </c>
      <c r="AY386" s="264" t="s">
        <v>161</v>
      </c>
    </row>
    <row r="387" s="2" customFormat="1" ht="33" customHeight="1">
      <c r="A387" s="42"/>
      <c r="B387" s="43"/>
      <c r="C387" s="208" t="s">
        <v>549</v>
      </c>
      <c r="D387" s="208" t="s">
        <v>164</v>
      </c>
      <c r="E387" s="209" t="s">
        <v>550</v>
      </c>
      <c r="F387" s="210" t="s">
        <v>551</v>
      </c>
      <c r="G387" s="211" t="s">
        <v>243</v>
      </c>
      <c r="H387" s="212">
        <v>53.055999999999997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552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553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554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536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3" customFormat="1">
      <c r="A391" s="13"/>
      <c r="B391" s="233"/>
      <c r="C391" s="234"/>
      <c r="D391" s="221" t="s">
        <v>247</v>
      </c>
      <c r="E391" s="235" t="s">
        <v>32</v>
      </c>
      <c r="F391" s="236" t="s">
        <v>480</v>
      </c>
      <c r="G391" s="234"/>
      <c r="H391" s="235" t="s">
        <v>32</v>
      </c>
      <c r="I391" s="237"/>
      <c r="J391" s="234"/>
      <c r="K391" s="234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247</v>
      </c>
      <c r="AU391" s="242" t="s">
        <v>88</v>
      </c>
      <c r="AV391" s="13" t="s">
        <v>86</v>
      </c>
      <c r="AW391" s="13" t="s">
        <v>39</v>
      </c>
      <c r="AX391" s="13" t="s">
        <v>78</v>
      </c>
      <c r="AY391" s="242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538</v>
      </c>
      <c r="G392" s="244"/>
      <c r="H392" s="247">
        <v>32.341000000000001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539</v>
      </c>
      <c r="G393" s="244"/>
      <c r="H393" s="247">
        <v>-2.0550000000000002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540</v>
      </c>
      <c r="G394" s="244"/>
      <c r="H394" s="247">
        <v>-0.25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161</v>
      </c>
    </row>
    <row r="395" s="13" customFormat="1">
      <c r="A395" s="13"/>
      <c r="B395" s="233"/>
      <c r="C395" s="234"/>
      <c r="D395" s="221" t="s">
        <v>247</v>
      </c>
      <c r="E395" s="235" t="s">
        <v>32</v>
      </c>
      <c r="F395" s="236" t="s">
        <v>541</v>
      </c>
      <c r="G395" s="234"/>
      <c r="H395" s="235" t="s">
        <v>32</v>
      </c>
      <c r="I395" s="237"/>
      <c r="J395" s="234"/>
      <c r="K395" s="234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247</v>
      </c>
      <c r="AU395" s="242" t="s">
        <v>88</v>
      </c>
      <c r="AV395" s="13" t="s">
        <v>86</v>
      </c>
      <c r="AW395" s="13" t="s">
        <v>39</v>
      </c>
      <c r="AX395" s="13" t="s">
        <v>78</v>
      </c>
      <c r="AY395" s="242" t="s">
        <v>161</v>
      </c>
    </row>
    <row r="396" s="14" customFormat="1">
      <c r="A396" s="14"/>
      <c r="B396" s="243"/>
      <c r="C396" s="244"/>
      <c r="D396" s="221" t="s">
        <v>247</v>
      </c>
      <c r="E396" s="245" t="s">
        <v>32</v>
      </c>
      <c r="F396" s="246" t="s">
        <v>542</v>
      </c>
      <c r="G396" s="244"/>
      <c r="H396" s="247">
        <v>23.27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247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161</v>
      </c>
    </row>
    <row r="397" s="14" customFormat="1">
      <c r="A397" s="14"/>
      <c r="B397" s="243"/>
      <c r="C397" s="244"/>
      <c r="D397" s="221" t="s">
        <v>247</v>
      </c>
      <c r="E397" s="245" t="s">
        <v>32</v>
      </c>
      <c r="F397" s="246" t="s">
        <v>540</v>
      </c>
      <c r="G397" s="244"/>
      <c r="H397" s="247">
        <v>-0.25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247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161</v>
      </c>
    </row>
    <row r="398" s="15" customFormat="1">
      <c r="A398" s="15"/>
      <c r="B398" s="254"/>
      <c r="C398" s="255"/>
      <c r="D398" s="221" t="s">
        <v>247</v>
      </c>
      <c r="E398" s="256" t="s">
        <v>32</v>
      </c>
      <c r="F398" s="257" t="s">
        <v>273</v>
      </c>
      <c r="G398" s="255"/>
      <c r="H398" s="258">
        <v>53.055999999999997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247</v>
      </c>
      <c r="AU398" s="264" t="s">
        <v>88</v>
      </c>
      <c r="AV398" s="15" t="s">
        <v>188</v>
      </c>
      <c r="AW398" s="15" t="s">
        <v>39</v>
      </c>
      <c r="AX398" s="15" t="s">
        <v>86</v>
      </c>
      <c r="AY398" s="264" t="s">
        <v>161</v>
      </c>
    </row>
    <row r="399" s="2" customFormat="1" ht="16.5" customHeight="1">
      <c r="A399" s="42"/>
      <c r="B399" s="43"/>
      <c r="C399" s="208" t="s">
        <v>555</v>
      </c>
      <c r="D399" s="208" t="s">
        <v>164</v>
      </c>
      <c r="E399" s="209" t="s">
        <v>556</v>
      </c>
      <c r="F399" s="210" t="s">
        <v>557</v>
      </c>
      <c r="G399" s="211" t="s">
        <v>282</v>
      </c>
      <c r="H399" s="212">
        <v>3.2400000000000002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1.06277</v>
      </c>
      <c r="R399" s="217">
        <f>Q399*H399</f>
        <v>3.4433748000000004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558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559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560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3" customFormat="1">
      <c r="A402" s="13"/>
      <c r="B402" s="233"/>
      <c r="C402" s="234"/>
      <c r="D402" s="221" t="s">
        <v>247</v>
      </c>
      <c r="E402" s="235" t="s">
        <v>32</v>
      </c>
      <c r="F402" s="236" t="s">
        <v>536</v>
      </c>
      <c r="G402" s="234"/>
      <c r="H402" s="235" t="s">
        <v>32</v>
      </c>
      <c r="I402" s="237"/>
      <c r="J402" s="234"/>
      <c r="K402" s="234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247</v>
      </c>
      <c r="AU402" s="242" t="s">
        <v>88</v>
      </c>
      <c r="AV402" s="13" t="s">
        <v>86</v>
      </c>
      <c r="AW402" s="13" t="s">
        <v>39</v>
      </c>
      <c r="AX402" s="13" t="s">
        <v>78</v>
      </c>
      <c r="AY402" s="242" t="s">
        <v>161</v>
      </c>
    </row>
    <row r="403" s="13" customFormat="1">
      <c r="A403" s="13"/>
      <c r="B403" s="233"/>
      <c r="C403" s="234"/>
      <c r="D403" s="221" t="s">
        <v>247</v>
      </c>
      <c r="E403" s="235" t="s">
        <v>32</v>
      </c>
      <c r="F403" s="236" t="s">
        <v>561</v>
      </c>
      <c r="G403" s="234"/>
      <c r="H403" s="235" t="s">
        <v>32</v>
      </c>
      <c r="I403" s="237"/>
      <c r="J403" s="234"/>
      <c r="K403" s="234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247</v>
      </c>
      <c r="AU403" s="242" t="s">
        <v>88</v>
      </c>
      <c r="AV403" s="13" t="s">
        <v>86</v>
      </c>
      <c r="AW403" s="13" t="s">
        <v>39</v>
      </c>
      <c r="AX403" s="13" t="s">
        <v>78</v>
      </c>
      <c r="AY403" s="242" t="s">
        <v>161</v>
      </c>
    </row>
    <row r="404" s="13" customFormat="1">
      <c r="A404" s="13"/>
      <c r="B404" s="233"/>
      <c r="C404" s="234"/>
      <c r="D404" s="221" t="s">
        <v>247</v>
      </c>
      <c r="E404" s="235" t="s">
        <v>32</v>
      </c>
      <c r="F404" s="236" t="s">
        <v>480</v>
      </c>
      <c r="G404" s="234"/>
      <c r="H404" s="235" t="s">
        <v>32</v>
      </c>
      <c r="I404" s="237"/>
      <c r="J404" s="234"/>
      <c r="K404" s="234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247</v>
      </c>
      <c r="AU404" s="242" t="s">
        <v>88</v>
      </c>
      <c r="AV404" s="13" t="s">
        <v>86</v>
      </c>
      <c r="AW404" s="13" t="s">
        <v>39</v>
      </c>
      <c r="AX404" s="13" t="s">
        <v>78</v>
      </c>
      <c r="AY404" s="242" t="s">
        <v>161</v>
      </c>
    </row>
    <row r="405" s="14" customFormat="1">
      <c r="A405" s="14"/>
      <c r="B405" s="243"/>
      <c r="C405" s="244"/>
      <c r="D405" s="221" t="s">
        <v>247</v>
      </c>
      <c r="E405" s="245" t="s">
        <v>32</v>
      </c>
      <c r="F405" s="246" t="s">
        <v>562</v>
      </c>
      <c r="G405" s="244"/>
      <c r="H405" s="247">
        <v>1.7949999999999999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247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161</v>
      </c>
    </row>
    <row r="406" s="14" customFormat="1">
      <c r="A406" s="14"/>
      <c r="B406" s="243"/>
      <c r="C406" s="244"/>
      <c r="D406" s="221" t="s">
        <v>247</v>
      </c>
      <c r="E406" s="245" t="s">
        <v>32</v>
      </c>
      <c r="F406" s="246" t="s">
        <v>563</v>
      </c>
      <c r="G406" s="244"/>
      <c r="H406" s="247">
        <v>-0.114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247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161</v>
      </c>
    </row>
    <row r="407" s="14" customFormat="1">
      <c r="A407" s="14"/>
      <c r="B407" s="243"/>
      <c r="C407" s="244"/>
      <c r="D407" s="221" t="s">
        <v>247</v>
      </c>
      <c r="E407" s="245" t="s">
        <v>32</v>
      </c>
      <c r="F407" s="246" t="s">
        <v>564</v>
      </c>
      <c r="G407" s="244"/>
      <c r="H407" s="247">
        <v>-0.014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247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161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541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565</v>
      </c>
      <c r="G409" s="244"/>
      <c r="H409" s="247">
        <v>1.292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564</v>
      </c>
      <c r="G410" s="244"/>
      <c r="H410" s="247">
        <v>-0.014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2.9449999999999998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14" customFormat="1">
      <c r="A412" s="14"/>
      <c r="B412" s="243"/>
      <c r="C412" s="244"/>
      <c r="D412" s="221" t="s">
        <v>247</v>
      </c>
      <c r="E412" s="244"/>
      <c r="F412" s="246" t="s">
        <v>566</v>
      </c>
      <c r="G412" s="244"/>
      <c r="H412" s="247">
        <v>3.2400000000000002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247</v>
      </c>
      <c r="AU412" s="253" t="s">
        <v>88</v>
      </c>
      <c r="AV412" s="14" t="s">
        <v>88</v>
      </c>
      <c r="AW412" s="14" t="s">
        <v>4</v>
      </c>
      <c r="AX412" s="14" t="s">
        <v>86</v>
      </c>
      <c r="AY412" s="253" t="s">
        <v>161</v>
      </c>
    </row>
    <row r="413" s="2" customFormat="1" ht="24.15" customHeight="1">
      <c r="A413" s="42"/>
      <c r="B413" s="43"/>
      <c r="C413" s="208" t="s">
        <v>567</v>
      </c>
      <c r="D413" s="208" t="s">
        <v>164</v>
      </c>
      <c r="E413" s="209" t="s">
        <v>568</v>
      </c>
      <c r="F413" s="210" t="s">
        <v>569</v>
      </c>
      <c r="G413" s="211" t="s">
        <v>311</v>
      </c>
      <c r="H413" s="212">
        <v>606.52999999999997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0.11</v>
      </c>
      <c r="R413" s="217">
        <f>Q413*H413</f>
        <v>66.718299999999999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188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188</v>
      </c>
      <c r="BM413" s="219" t="s">
        <v>570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571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572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13" customFormat="1">
      <c r="A416" s="13"/>
      <c r="B416" s="233"/>
      <c r="C416" s="234"/>
      <c r="D416" s="221" t="s">
        <v>247</v>
      </c>
      <c r="E416" s="235" t="s">
        <v>32</v>
      </c>
      <c r="F416" s="236" t="s">
        <v>342</v>
      </c>
      <c r="G416" s="234"/>
      <c r="H416" s="235" t="s">
        <v>32</v>
      </c>
      <c r="I416" s="237"/>
      <c r="J416" s="234"/>
      <c r="K416" s="234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247</v>
      </c>
      <c r="AU416" s="242" t="s">
        <v>88</v>
      </c>
      <c r="AV416" s="13" t="s">
        <v>86</v>
      </c>
      <c r="AW416" s="13" t="s">
        <v>39</v>
      </c>
      <c r="AX416" s="13" t="s">
        <v>78</v>
      </c>
      <c r="AY416" s="242" t="s">
        <v>161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573</v>
      </c>
      <c r="G417" s="244"/>
      <c r="H417" s="247">
        <v>7.4100000000000001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161</v>
      </c>
    </row>
    <row r="418" s="14" customFormat="1">
      <c r="A418" s="14"/>
      <c r="B418" s="243"/>
      <c r="C418" s="244"/>
      <c r="D418" s="221" t="s">
        <v>247</v>
      </c>
      <c r="E418" s="245" t="s">
        <v>32</v>
      </c>
      <c r="F418" s="246" t="s">
        <v>574</v>
      </c>
      <c r="G418" s="244"/>
      <c r="H418" s="247">
        <v>5.8899999999999997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247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161</v>
      </c>
    </row>
    <row r="419" s="14" customFormat="1">
      <c r="A419" s="14"/>
      <c r="B419" s="243"/>
      <c r="C419" s="244"/>
      <c r="D419" s="221" t="s">
        <v>247</v>
      </c>
      <c r="E419" s="245" t="s">
        <v>32</v>
      </c>
      <c r="F419" s="246" t="s">
        <v>575</v>
      </c>
      <c r="G419" s="244"/>
      <c r="H419" s="247">
        <v>4.1100000000000003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247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576</v>
      </c>
      <c r="G420" s="244"/>
      <c r="H420" s="247">
        <v>2.98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577</v>
      </c>
      <c r="G421" s="244"/>
      <c r="H421" s="247">
        <v>15.68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578</v>
      </c>
      <c r="G422" s="244"/>
      <c r="H422" s="247">
        <v>15.41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4" customFormat="1">
      <c r="A423" s="14"/>
      <c r="B423" s="243"/>
      <c r="C423" s="244"/>
      <c r="D423" s="221" t="s">
        <v>247</v>
      </c>
      <c r="E423" s="245" t="s">
        <v>32</v>
      </c>
      <c r="F423" s="246" t="s">
        <v>579</v>
      </c>
      <c r="G423" s="244"/>
      <c r="H423" s="247">
        <v>86.730000000000004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247</v>
      </c>
      <c r="AU423" s="253" t="s">
        <v>88</v>
      </c>
      <c r="AV423" s="14" t="s">
        <v>88</v>
      </c>
      <c r="AW423" s="14" t="s">
        <v>39</v>
      </c>
      <c r="AX423" s="14" t="s">
        <v>78</v>
      </c>
      <c r="AY423" s="253" t="s">
        <v>161</v>
      </c>
    </row>
    <row r="424" s="14" customFormat="1">
      <c r="A424" s="14"/>
      <c r="B424" s="243"/>
      <c r="C424" s="244"/>
      <c r="D424" s="221" t="s">
        <v>247</v>
      </c>
      <c r="E424" s="245" t="s">
        <v>32</v>
      </c>
      <c r="F424" s="246" t="s">
        <v>580</v>
      </c>
      <c r="G424" s="244"/>
      <c r="H424" s="247">
        <v>41.850000000000001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247</v>
      </c>
      <c r="AU424" s="253" t="s">
        <v>88</v>
      </c>
      <c r="AV424" s="14" t="s">
        <v>88</v>
      </c>
      <c r="AW424" s="14" t="s">
        <v>39</v>
      </c>
      <c r="AX424" s="14" t="s">
        <v>78</v>
      </c>
      <c r="AY424" s="253" t="s">
        <v>161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581</v>
      </c>
      <c r="G425" s="244"/>
      <c r="H425" s="247">
        <v>21.530000000000001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78</v>
      </c>
      <c r="AY425" s="253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582</v>
      </c>
      <c r="G426" s="244"/>
      <c r="H426" s="247">
        <v>14.130000000000001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4" customFormat="1">
      <c r="A427" s="14"/>
      <c r="B427" s="243"/>
      <c r="C427" s="244"/>
      <c r="D427" s="221" t="s">
        <v>247</v>
      </c>
      <c r="E427" s="245" t="s">
        <v>32</v>
      </c>
      <c r="F427" s="246" t="s">
        <v>583</v>
      </c>
      <c r="G427" s="244"/>
      <c r="H427" s="247">
        <v>14.130000000000001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247</v>
      </c>
      <c r="AU427" s="253" t="s">
        <v>88</v>
      </c>
      <c r="AV427" s="14" t="s">
        <v>88</v>
      </c>
      <c r="AW427" s="14" t="s">
        <v>39</v>
      </c>
      <c r="AX427" s="14" t="s">
        <v>78</v>
      </c>
      <c r="AY427" s="253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584</v>
      </c>
      <c r="G428" s="244"/>
      <c r="H428" s="247">
        <v>7.7400000000000002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585</v>
      </c>
      <c r="G429" s="244"/>
      <c r="H429" s="247">
        <v>17.800000000000001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586</v>
      </c>
      <c r="G430" s="244"/>
      <c r="H430" s="247">
        <v>14.83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4" customFormat="1">
      <c r="A431" s="14"/>
      <c r="B431" s="243"/>
      <c r="C431" s="244"/>
      <c r="D431" s="221" t="s">
        <v>247</v>
      </c>
      <c r="E431" s="245" t="s">
        <v>32</v>
      </c>
      <c r="F431" s="246" t="s">
        <v>587</v>
      </c>
      <c r="G431" s="244"/>
      <c r="H431" s="247">
        <v>3.1000000000000001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247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588</v>
      </c>
      <c r="G432" s="244"/>
      <c r="H432" s="247">
        <v>66.120000000000005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4" customFormat="1">
      <c r="A433" s="14"/>
      <c r="B433" s="243"/>
      <c r="C433" s="244"/>
      <c r="D433" s="221" t="s">
        <v>247</v>
      </c>
      <c r="E433" s="245" t="s">
        <v>32</v>
      </c>
      <c r="F433" s="246" t="s">
        <v>589</v>
      </c>
      <c r="G433" s="244"/>
      <c r="H433" s="247">
        <v>42.799999999999997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247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161</v>
      </c>
    </row>
    <row r="434" s="13" customFormat="1">
      <c r="A434" s="13"/>
      <c r="B434" s="233"/>
      <c r="C434" s="234"/>
      <c r="D434" s="221" t="s">
        <v>247</v>
      </c>
      <c r="E434" s="235" t="s">
        <v>32</v>
      </c>
      <c r="F434" s="236" t="s">
        <v>590</v>
      </c>
      <c r="G434" s="234"/>
      <c r="H434" s="235" t="s">
        <v>32</v>
      </c>
      <c r="I434" s="237"/>
      <c r="J434" s="234"/>
      <c r="K434" s="234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247</v>
      </c>
      <c r="AU434" s="242" t="s">
        <v>88</v>
      </c>
      <c r="AV434" s="13" t="s">
        <v>86</v>
      </c>
      <c r="AW434" s="13" t="s">
        <v>39</v>
      </c>
      <c r="AX434" s="13" t="s">
        <v>78</v>
      </c>
      <c r="AY434" s="242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591</v>
      </c>
      <c r="G435" s="244"/>
      <c r="H435" s="247">
        <v>5.0700000000000003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4" customFormat="1">
      <c r="A436" s="14"/>
      <c r="B436" s="243"/>
      <c r="C436" s="244"/>
      <c r="D436" s="221" t="s">
        <v>247</v>
      </c>
      <c r="E436" s="245" t="s">
        <v>32</v>
      </c>
      <c r="F436" s="246" t="s">
        <v>592</v>
      </c>
      <c r="G436" s="244"/>
      <c r="H436" s="247">
        <v>5.7199999999999998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247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161</v>
      </c>
    </row>
    <row r="437" s="14" customFormat="1">
      <c r="A437" s="14"/>
      <c r="B437" s="243"/>
      <c r="C437" s="244"/>
      <c r="D437" s="221" t="s">
        <v>247</v>
      </c>
      <c r="E437" s="245" t="s">
        <v>32</v>
      </c>
      <c r="F437" s="246" t="s">
        <v>593</v>
      </c>
      <c r="G437" s="244"/>
      <c r="H437" s="247">
        <v>6.7800000000000002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247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161</v>
      </c>
    </row>
    <row r="438" s="14" customFormat="1">
      <c r="A438" s="14"/>
      <c r="B438" s="243"/>
      <c r="C438" s="244"/>
      <c r="D438" s="221" t="s">
        <v>247</v>
      </c>
      <c r="E438" s="245" t="s">
        <v>32</v>
      </c>
      <c r="F438" s="246" t="s">
        <v>594</v>
      </c>
      <c r="G438" s="244"/>
      <c r="H438" s="247">
        <v>17.609999999999999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161</v>
      </c>
    </row>
    <row r="439" s="14" customFormat="1">
      <c r="A439" s="14"/>
      <c r="B439" s="243"/>
      <c r="C439" s="244"/>
      <c r="D439" s="221" t="s">
        <v>247</v>
      </c>
      <c r="E439" s="245" t="s">
        <v>32</v>
      </c>
      <c r="F439" s="246" t="s">
        <v>595</v>
      </c>
      <c r="G439" s="244"/>
      <c r="H439" s="247">
        <v>13.19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247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161</v>
      </c>
    </row>
    <row r="440" s="14" customFormat="1">
      <c r="A440" s="14"/>
      <c r="B440" s="243"/>
      <c r="C440" s="244"/>
      <c r="D440" s="221" t="s">
        <v>247</v>
      </c>
      <c r="E440" s="245" t="s">
        <v>32</v>
      </c>
      <c r="F440" s="246" t="s">
        <v>596</v>
      </c>
      <c r="G440" s="244"/>
      <c r="H440" s="247">
        <v>5.5099999999999998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247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161</v>
      </c>
    </row>
    <row r="441" s="14" customFormat="1">
      <c r="A441" s="14"/>
      <c r="B441" s="243"/>
      <c r="C441" s="244"/>
      <c r="D441" s="221" t="s">
        <v>247</v>
      </c>
      <c r="E441" s="245" t="s">
        <v>32</v>
      </c>
      <c r="F441" s="246" t="s">
        <v>597</v>
      </c>
      <c r="G441" s="244"/>
      <c r="H441" s="247">
        <v>13.76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247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161</v>
      </c>
    </row>
    <row r="442" s="14" customFormat="1">
      <c r="A442" s="14"/>
      <c r="B442" s="243"/>
      <c r="C442" s="244"/>
      <c r="D442" s="221" t="s">
        <v>247</v>
      </c>
      <c r="E442" s="245" t="s">
        <v>32</v>
      </c>
      <c r="F442" s="246" t="s">
        <v>598</v>
      </c>
      <c r="G442" s="244"/>
      <c r="H442" s="247">
        <v>3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247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161</v>
      </c>
    </row>
    <row r="443" s="14" customFormat="1">
      <c r="A443" s="14"/>
      <c r="B443" s="243"/>
      <c r="C443" s="244"/>
      <c r="D443" s="221" t="s">
        <v>247</v>
      </c>
      <c r="E443" s="245" t="s">
        <v>32</v>
      </c>
      <c r="F443" s="246" t="s">
        <v>599</v>
      </c>
      <c r="G443" s="244"/>
      <c r="H443" s="247">
        <v>7.7400000000000002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247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600</v>
      </c>
      <c r="G444" s="244"/>
      <c r="H444" s="247">
        <v>17.800000000000001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161</v>
      </c>
    </row>
    <row r="445" s="14" customFormat="1">
      <c r="A445" s="14"/>
      <c r="B445" s="243"/>
      <c r="C445" s="244"/>
      <c r="D445" s="221" t="s">
        <v>247</v>
      </c>
      <c r="E445" s="245" t="s">
        <v>32</v>
      </c>
      <c r="F445" s="246" t="s">
        <v>601</v>
      </c>
      <c r="G445" s="244"/>
      <c r="H445" s="247">
        <v>14.66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247</v>
      </c>
      <c r="AU445" s="253" t="s">
        <v>88</v>
      </c>
      <c r="AV445" s="14" t="s">
        <v>88</v>
      </c>
      <c r="AW445" s="14" t="s">
        <v>39</v>
      </c>
      <c r="AX445" s="14" t="s">
        <v>78</v>
      </c>
      <c r="AY445" s="253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602</v>
      </c>
      <c r="G446" s="244"/>
      <c r="H446" s="247">
        <v>3.1000000000000001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603</v>
      </c>
      <c r="G447" s="244"/>
      <c r="H447" s="247">
        <v>67.25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604</v>
      </c>
      <c r="G448" s="244"/>
      <c r="H448" s="247">
        <v>43.100000000000001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5" customFormat="1">
      <c r="A449" s="15"/>
      <c r="B449" s="254"/>
      <c r="C449" s="255"/>
      <c r="D449" s="221" t="s">
        <v>247</v>
      </c>
      <c r="E449" s="256" t="s">
        <v>32</v>
      </c>
      <c r="F449" s="257" t="s">
        <v>273</v>
      </c>
      <c r="G449" s="255"/>
      <c r="H449" s="258">
        <v>606.53000000000009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4" t="s">
        <v>247</v>
      </c>
      <c r="AU449" s="264" t="s">
        <v>88</v>
      </c>
      <c r="AV449" s="15" t="s">
        <v>188</v>
      </c>
      <c r="AW449" s="15" t="s">
        <v>39</v>
      </c>
      <c r="AX449" s="15" t="s">
        <v>86</v>
      </c>
      <c r="AY449" s="264" t="s">
        <v>161</v>
      </c>
    </row>
    <row r="450" s="2" customFormat="1" ht="24.15" customHeight="1">
      <c r="A450" s="42"/>
      <c r="B450" s="43"/>
      <c r="C450" s="208" t="s">
        <v>605</v>
      </c>
      <c r="D450" s="208" t="s">
        <v>164</v>
      </c>
      <c r="E450" s="209" t="s">
        <v>606</v>
      </c>
      <c r="F450" s="210" t="s">
        <v>607</v>
      </c>
      <c r="G450" s="211" t="s">
        <v>311</v>
      </c>
      <c r="H450" s="212">
        <v>1213.06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0.010999999999999999</v>
      </c>
      <c r="R450" s="217">
        <f>Q450*H450</f>
        <v>13.343659999999998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608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609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610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13" customFormat="1">
      <c r="A453" s="13"/>
      <c r="B453" s="233"/>
      <c r="C453" s="234"/>
      <c r="D453" s="221" t="s">
        <v>247</v>
      </c>
      <c r="E453" s="235" t="s">
        <v>32</v>
      </c>
      <c r="F453" s="236" t="s">
        <v>342</v>
      </c>
      <c r="G453" s="234"/>
      <c r="H453" s="235" t="s">
        <v>32</v>
      </c>
      <c r="I453" s="237"/>
      <c r="J453" s="234"/>
      <c r="K453" s="234"/>
      <c r="L453" s="238"/>
      <c r="M453" s="239"/>
      <c r="N453" s="240"/>
      <c r="O453" s="240"/>
      <c r="P453" s="240"/>
      <c r="Q453" s="240"/>
      <c r="R453" s="240"/>
      <c r="S453" s="240"/>
      <c r="T453" s="24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2" t="s">
        <v>247</v>
      </c>
      <c r="AU453" s="242" t="s">
        <v>88</v>
      </c>
      <c r="AV453" s="13" t="s">
        <v>86</v>
      </c>
      <c r="AW453" s="13" t="s">
        <v>39</v>
      </c>
      <c r="AX453" s="13" t="s">
        <v>78</v>
      </c>
      <c r="AY453" s="242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573</v>
      </c>
      <c r="G454" s="244"/>
      <c r="H454" s="247">
        <v>7.4100000000000001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574</v>
      </c>
      <c r="G455" s="244"/>
      <c r="H455" s="247">
        <v>5.8899999999999997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161</v>
      </c>
    </row>
    <row r="456" s="14" customFormat="1">
      <c r="A456" s="14"/>
      <c r="B456" s="243"/>
      <c r="C456" s="244"/>
      <c r="D456" s="221" t="s">
        <v>247</v>
      </c>
      <c r="E456" s="245" t="s">
        <v>32</v>
      </c>
      <c r="F456" s="246" t="s">
        <v>575</v>
      </c>
      <c r="G456" s="244"/>
      <c r="H456" s="247">
        <v>4.1100000000000003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247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161</v>
      </c>
    </row>
    <row r="457" s="14" customFormat="1">
      <c r="A457" s="14"/>
      <c r="B457" s="243"/>
      <c r="C457" s="244"/>
      <c r="D457" s="221" t="s">
        <v>247</v>
      </c>
      <c r="E457" s="245" t="s">
        <v>32</v>
      </c>
      <c r="F457" s="246" t="s">
        <v>576</v>
      </c>
      <c r="G457" s="244"/>
      <c r="H457" s="247">
        <v>2.98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247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161</v>
      </c>
    </row>
    <row r="458" s="14" customFormat="1">
      <c r="A458" s="14"/>
      <c r="B458" s="243"/>
      <c r="C458" s="244"/>
      <c r="D458" s="221" t="s">
        <v>247</v>
      </c>
      <c r="E458" s="245" t="s">
        <v>32</v>
      </c>
      <c r="F458" s="246" t="s">
        <v>577</v>
      </c>
      <c r="G458" s="244"/>
      <c r="H458" s="247">
        <v>15.68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247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161</v>
      </c>
    </row>
    <row r="459" s="14" customFormat="1">
      <c r="A459" s="14"/>
      <c r="B459" s="243"/>
      <c r="C459" s="244"/>
      <c r="D459" s="221" t="s">
        <v>247</v>
      </c>
      <c r="E459" s="245" t="s">
        <v>32</v>
      </c>
      <c r="F459" s="246" t="s">
        <v>578</v>
      </c>
      <c r="G459" s="244"/>
      <c r="H459" s="247">
        <v>15.41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247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579</v>
      </c>
      <c r="G460" s="244"/>
      <c r="H460" s="247">
        <v>86.730000000000004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580</v>
      </c>
      <c r="G461" s="244"/>
      <c r="H461" s="247">
        <v>41.850000000000001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581</v>
      </c>
      <c r="G462" s="244"/>
      <c r="H462" s="247">
        <v>21.530000000000001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582</v>
      </c>
      <c r="G463" s="244"/>
      <c r="H463" s="247">
        <v>14.130000000000001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583</v>
      </c>
      <c r="G464" s="244"/>
      <c r="H464" s="247">
        <v>14.130000000000001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4" customFormat="1">
      <c r="A465" s="14"/>
      <c r="B465" s="243"/>
      <c r="C465" s="244"/>
      <c r="D465" s="221" t="s">
        <v>247</v>
      </c>
      <c r="E465" s="245" t="s">
        <v>32</v>
      </c>
      <c r="F465" s="246" t="s">
        <v>584</v>
      </c>
      <c r="G465" s="244"/>
      <c r="H465" s="247">
        <v>7.7400000000000002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39</v>
      </c>
      <c r="AX465" s="14" t="s">
        <v>78</v>
      </c>
      <c r="AY465" s="253" t="s">
        <v>161</v>
      </c>
    </row>
    <row r="466" s="14" customFormat="1">
      <c r="A466" s="14"/>
      <c r="B466" s="243"/>
      <c r="C466" s="244"/>
      <c r="D466" s="221" t="s">
        <v>247</v>
      </c>
      <c r="E466" s="245" t="s">
        <v>32</v>
      </c>
      <c r="F466" s="246" t="s">
        <v>585</v>
      </c>
      <c r="G466" s="244"/>
      <c r="H466" s="247">
        <v>17.800000000000001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247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586</v>
      </c>
      <c r="G467" s="244"/>
      <c r="H467" s="247">
        <v>14.83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4" customFormat="1">
      <c r="A468" s="14"/>
      <c r="B468" s="243"/>
      <c r="C468" s="244"/>
      <c r="D468" s="221" t="s">
        <v>247</v>
      </c>
      <c r="E468" s="245" t="s">
        <v>32</v>
      </c>
      <c r="F468" s="246" t="s">
        <v>587</v>
      </c>
      <c r="G468" s="244"/>
      <c r="H468" s="247">
        <v>3.1000000000000001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247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588</v>
      </c>
      <c r="G469" s="244"/>
      <c r="H469" s="247">
        <v>66.120000000000005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4" customFormat="1">
      <c r="A470" s="14"/>
      <c r="B470" s="243"/>
      <c r="C470" s="244"/>
      <c r="D470" s="221" t="s">
        <v>247</v>
      </c>
      <c r="E470" s="245" t="s">
        <v>32</v>
      </c>
      <c r="F470" s="246" t="s">
        <v>589</v>
      </c>
      <c r="G470" s="244"/>
      <c r="H470" s="247">
        <v>42.799999999999997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247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161</v>
      </c>
    </row>
    <row r="471" s="13" customFormat="1">
      <c r="A471" s="13"/>
      <c r="B471" s="233"/>
      <c r="C471" s="234"/>
      <c r="D471" s="221" t="s">
        <v>247</v>
      </c>
      <c r="E471" s="235" t="s">
        <v>32</v>
      </c>
      <c r="F471" s="236" t="s">
        <v>590</v>
      </c>
      <c r="G471" s="234"/>
      <c r="H471" s="235" t="s">
        <v>32</v>
      </c>
      <c r="I471" s="237"/>
      <c r="J471" s="234"/>
      <c r="K471" s="234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247</v>
      </c>
      <c r="AU471" s="242" t="s">
        <v>88</v>
      </c>
      <c r="AV471" s="13" t="s">
        <v>86</v>
      </c>
      <c r="AW471" s="13" t="s">
        <v>39</v>
      </c>
      <c r="AX471" s="13" t="s">
        <v>78</v>
      </c>
      <c r="AY471" s="242" t="s">
        <v>161</v>
      </c>
    </row>
    <row r="472" s="14" customFormat="1">
      <c r="A472" s="14"/>
      <c r="B472" s="243"/>
      <c r="C472" s="244"/>
      <c r="D472" s="221" t="s">
        <v>247</v>
      </c>
      <c r="E472" s="245" t="s">
        <v>32</v>
      </c>
      <c r="F472" s="246" t="s">
        <v>591</v>
      </c>
      <c r="G472" s="244"/>
      <c r="H472" s="247">
        <v>5.0700000000000003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247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592</v>
      </c>
      <c r="G473" s="244"/>
      <c r="H473" s="247">
        <v>5.7199999999999998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161</v>
      </c>
    </row>
    <row r="474" s="14" customFormat="1">
      <c r="A474" s="14"/>
      <c r="B474" s="243"/>
      <c r="C474" s="244"/>
      <c r="D474" s="221" t="s">
        <v>247</v>
      </c>
      <c r="E474" s="245" t="s">
        <v>32</v>
      </c>
      <c r="F474" s="246" t="s">
        <v>593</v>
      </c>
      <c r="G474" s="244"/>
      <c r="H474" s="247">
        <v>6.7800000000000002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247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161</v>
      </c>
    </row>
    <row r="475" s="14" customFormat="1">
      <c r="A475" s="14"/>
      <c r="B475" s="243"/>
      <c r="C475" s="244"/>
      <c r="D475" s="221" t="s">
        <v>247</v>
      </c>
      <c r="E475" s="245" t="s">
        <v>32</v>
      </c>
      <c r="F475" s="246" t="s">
        <v>594</v>
      </c>
      <c r="G475" s="244"/>
      <c r="H475" s="247">
        <v>17.609999999999999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247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161</v>
      </c>
    </row>
    <row r="476" s="14" customFormat="1">
      <c r="A476" s="14"/>
      <c r="B476" s="243"/>
      <c r="C476" s="244"/>
      <c r="D476" s="221" t="s">
        <v>247</v>
      </c>
      <c r="E476" s="245" t="s">
        <v>32</v>
      </c>
      <c r="F476" s="246" t="s">
        <v>595</v>
      </c>
      <c r="G476" s="244"/>
      <c r="H476" s="247">
        <v>13.19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247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161</v>
      </c>
    </row>
    <row r="477" s="14" customFormat="1">
      <c r="A477" s="14"/>
      <c r="B477" s="243"/>
      <c r="C477" s="244"/>
      <c r="D477" s="221" t="s">
        <v>247</v>
      </c>
      <c r="E477" s="245" t="s">
        <v>32</v>
      </c>
      <c r="F477" s="246" t="s">
        <v>596</v>
      </c>
      <c r="G477" s="244"/>
      <c r="H477" s="247">
        <v>5.5099999999999998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247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161</v>
      </c>
    </row>
    <row r="478" s="14" customFormat="1">
      <c r="A478" s="14"/>
      <c r="B478" s="243"/>
      <c r="C478" s="244"/>
      <c r="D478" s="221" t="s">
        <v>247</v>
      </c>
      <c r="E478" s="245" t="s">
        <v>32</v>
      </c>
      <c r="F478" s="246" t="s">
        <v>597</v>
      </c>
      <c r="G478" s="244"/>
      <c r="H478" s="247">
        <v>13.76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161</v>
      </c>
    </row>
    <row r="479" s="14" customFormat="1">
      <c r="A479" s="14"/>
      <c r="B479" s="243"/>
      <c r="C479" s="244"/>
      <c r="D479" s="221" t="s">
        <v>247</v>
      </c>
      <c r="E479" s="245" t="s">
        <v>32</v>
      </c>
      <c r="F479" s="246" t="s">
        <v>598</v>
      </c>
      <c r="G479" s="244"/>
      <c r="H479" s="247">
        <v>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247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161</v>
      </c>
    </row>
    <row r="480" s="14" customFormat="1">
      <c r="A480" s="14"/>
      <c r="B480" s="243"/>
      <c r="C480" s="244"/>
      <c r="D480" s="221" t="s">
        <v>247</v>
      </c>
      <c r="E480" s="245" t="s">
        <v>32</v>
      </c>
      <c r="F480" s="246" t="s">
        <v>599</v>
      </c>
      <c r="G480" s="244"/>
      <c r="H480" s="247">
        <v>7.7400000000000002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247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600</v>
      </c>
      <c r="G481" s="244"/>
      <c r="H481" s="247">
        <v>17.800000000000001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601</v>
      </c>
      <c r="G482" s="244"/>
      <c r="H482" s="247">
        <v>14.66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602</v>
      </c>
      <c r="G483" s="244"/>
      <c r="H483" s="247">
        <v>3.1000000000000001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4" customFormat="1">
      <c r="A484" s="14"/>
      <c r="B484" s="243"/>
      <c r="C484" s="244"/>
      <c r="D484" s="221" t="s">
        <v>247</v>
      </c>
      <c r="E484" s="245" t="s">
        <v>32</v>
      </c>
      <c r="F484" s="246" t="s">
        <v>603</v>
      </c>
      <c r="G484" s="244"/>
      <c r="H484" s="247">
        <v>67.25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247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604</v>
      </c>
      <c r="G485" s="244"/>
      <c r="H485" s="247">
        <v>43.100000000000001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5" customFormat="1">
      <c r="A486" s="15"/>
      <c r="B486" s="254"/>
      <c r="C486" s="255"/>
      <c r="D486" s="221" t="s">
        <v>247</v>
      </c>
      <c r="E486" s="256" t="s">
        <v>32</v>
      </c>
      <c r="F486" s="257" t="s">
        <v>273</v>
      </c>
      <c r="G486" s="255"/>
      <c r="H486" s="258">
        <v>606.53000000000009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247</v>
      </c>
      <c r="AU486" s="264" t="s">
        <v>88</v>
      </c>
      <c r="AV486" s="15" t="s">
        <v>188</v>
      </c>
      <c r="AW486" s="15" t="s">
        <v>39</v>
      </c>
      <c r="AX486" s="15" t="s">
        <v>86</v>
      </c>
      <c r="AY486" s="264" t="s">
        <v>161</v>
      </c>
    </row>
    <row r="487" s="14" customFormat="1">
      <c r="A487" s="14"/>
      <c r="B487" s="243"/>
      <c r="C487" s="244"/>
      <c r="D487" s="221" t="s">
        <v>247</v>
      </c>
      <c r="E487" s="244"/>
      <c r="F487" s="246" t="s">
        <v>611</v>
      </c>
      <c r="G487" s="244"/>
      <c r="H487" s="247">
        <v>1213.06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4</v>
      </c>
      <c r="AX487" s="14" t="s">
        <v>86</v>
      </c>
      <c r="AY487" s="253" t="s">
        <v>161</v>
      </c>
    </row>
    <row r="488" s="2" customFormat="1" ht="16.5" customHeight="1">
      <c r="A488" s="42"/>
      <c r="B488" s="43"/>
      <c r="C488" s="208" t="s">
        <v>612</v>
      </c>
      <c r="D488" s="208" t="s">
        <v>164</v>
      </c>
      <c r="E488" s="209" t="s">
        <v>613</v>
      </c>
      <c r="F488" s="210" t="s">
        <v>614</v>
      </c>
      <c r="G488" s="211" t="s">
        <v>311</v>
      </c>
      <c r="H488" s="212">
        <v>606.52999999999997</v>
      </c>
      <c r="I488" s="213"/>
      <c r="J488" s="214">
        <f>ROUND(I488*H488,2)</f>
        <v>0</v>
      </c>
      <c r="K488" s="210" t="s">
        <v>168</v>
      </c>
      <c r="L488" s="48"/>
      <c r="M488" s="215" t="s">
        <v>32</v>
      </c>
      <c r="N488" s="216" t="s">
        <v>49</v>
      </c>
      <c r="O488" s="88"/>
      <c r="P488" s="217">
        <f>O488*H488</f>
        <v>0</v>
      </c>
      <c r="Q488" s="217">
        <v>0.00012999999999999999</v>
      </c>
      <c r="R488" s="217">
        <f>Q488*H488</f>
        <v>0.078848899999999986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188</v>
      </c>
      <c r="AT488" s="219" t="s">
        <v>164</v>
      </c>
      <c r="AU488" s="219" t="s">
        <v>88</v>
      </c>
      <c r="AY488" s="20" t="s">
        <v>161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86</v>
      </c>
      <c r="BK488" s="220">
        <f>ROUND(I488*H488,2)</f>
        <v>0</v>
      </c>
      <c r="BL488" s="20" t="s">
        <v>188</v>
      </c>
      <c r="BM488" s="219" t="s">
        <v>615</v>
      </c>
    </row>
    <row r="489" s="2" customFormat="1">
      <c r="A489" s="42"/>
      <c r="B489" s="43"/>
      <c r="C489" s="44"/>
      <c r="D489" s="221" t="s">
        <v>171</v>
      </c>
      <c r="E489" s="44"/>
      <c r="F489" s="222" t="s">
        <v>616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171</v>
      </c>
      <c r="AU489" s="20" t="s">
        <v>88</v>
      </c>
    </row>
    <row r="490" s="2" customFormat="1">
      <c r="A490" s="42"/>
      <c r="B490" s="43"/>
      <c r="C490" s="44"/>
      <c r="D490" s="226" t="s">
        <v>172</v>
      </c>
      <c r="E490" s="44"/>
      <c r="F490" s="227" t="s">
        <v>617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172</v>
      </c>
      <c r="AU490" s="20" t="s">
        <v>88</v>
      </c>
    </row>
    <row r="491" s="13" customFormat="1">
      <c r="A491" s="13"/>
      <c r="B491" s="233"/>
      <c r="C491" s="234"/>
      <c r="D491" s="221" t="s">
        <v>247</v>
      </c>
      <c r="E491" s="235" t="s">
        <v>32</v>
      </c>
      <c r="F491" s="236" t="s">
        <v>342</v>
      </c>
      <c r="G491" s="234"/>
      <c r="H491" s="235" t="s">
        <v>32</v>
      </c>
      <c r="I491" s="237"/>
      <c r="J491" s="234"/>
      <c r="K491" s="234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247</v>
      </c>
      <c r="AU491" s="242" t="s">
        <v>88</v>
      </c>
      <c r="AV491" s="13" t="s">
        <v>86</v>
      </c>
      <c r="AW491" s="13" t="s">
        <v>39</v>
      </c>
      <c r="AX491" s="13" t="s">
        <v>78</v>
      </c>
      <c r="AY491" s="242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573</v>
      </c>
      <c r="G492" s="244"/>
      <c r="H492" s="247">
        <v>7.4100000000000001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574</v>
      </c>
      <c r="G493" s="244"/>
      <c r="H493" s="247">
        <v>5.8899999999999997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575</v>
      </c>
      <c r="G494" s="244"/>
      <c r="H494" s="247">
        <v>4.1100000000000003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576</v>
      </c>
      <c r="G495" s="244"/>
      <c r="H495" s="247">
        <v>2.98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4" customFormat="1">
      <c r="A496" s="14"/>
      <c r="B496" s="243"/>
      <c r="C496" s="244"/>
      <c r="D496" s="221" t="s">
        <v>247</v>
      </c>
      <c r="E496" s="245" t="s">
        <v>32</v>
      </c>
      <c r="F496" s="246" t="s">
        <v>577</v>
      </c>
      <c r="G496" s="244"/>
      <c r="H496" s="247">
        <v>15.68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247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161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578</v>
      </c>
      <c r="G497" s="244"/>
      <c r="H497" s="247">
        <v>15.41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161</v>
      </c>
    </row>
    <row r="498" s="14" customFormat="1">
      <c r="A498" s="14"/>
      <c r="B498" s="243"/>
      <c r="C498" s="244"/>
      <c r="D498" s="221" t="s">
        <v>247</v>
      </c>
      <c r="E498" s="245" t="s">
        <v>32</v>
      </c>
      <c r="F498" s="246" t="s">
        <v>579</v>
      </c>
      <c r="G498" s="244"/>
      <c r="H498" s="247">
        <v>86.730000000000004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247</v>
      </c>
      <c r="AU498" s="253" t="s">
        <v>88</v>
      </c>
      <c r="AV498" s="14" t="s">
        <v>88</v>
      </c>
      <c r="AW498" s="14" t="s">
        <v>39</v>
      </c>
      <c r="AX498" s="14" t="s">
        <v>78</v>
      </c>
      <c r="AY498" s="253" t="s">
        <v>161</v>
      </c>
    </row>
    <row r="499" s="14" customFormat="1">
      <c r="A499" s="14"/>
      <c r="B499" s="243"/>
      <c r="C499" s="244"/>
      <c r="D499" s="221" t="s">
        <v>247</v>
      </c>
      <c r="E499" s="245" t="s">
        <v>32</v>
      </c>
      <c r="F499" s="246" t="s">
        <v>580</v>
      </c>
      <c r="G499" s="244"/>
      <c r="H499" s="247">
        <v>41.850000000000001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247</v>
      </c>
      <c r="AU499" s="253" t="s">
        <v>88</v>
      </c>
      <c r="AV499" s="14" t="s">
        <v>88</v>
      </c>
      <c r="AW499" s="14" t="s">
        <v>39</v>
      </c>
      <c r="AX499" s="14" t="s">
        <v>78</v>
      </c>
      <c r="AY499" s="253" t="s">
        <v>161</v>
      </c>
    </row>
    <row r="500" s="14" customFormat="1">
      <c r="A500" s="14"/>
      <c r="B500" s="243"/>
      <c r="C500" s="244"/>
      <c r="D500" s="221" t="s">
        <v>247</v>
      </c>
      <c r="E500" s="245" t="s">
        <v>32</v>
      </c>
      <c r="F500" s="246" t="s">
        <v>581</v>
      </c>
      <c r="G500" s="244"/>
      <c r="H500" s="247">
        <v>21.530000000000001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247</v>
      </c>
      <c r="AU500" s="253" t="s">
        <v>88</v>
      </c>
      <c r="AV500" s="14" t="s">
        <v>88</v>
      </c>
      <c r="AW500" s="14" t="s">
        <v>39</v>
      </c>
      <c r="AX500" s="14" t="s">
        <v>78</v>
      </c>
      <c r="AY500" s="253" t="s">
        <v>161</v>
      </c>
    </row>
    <row r="501" s="14" customFormat="1">
      <c r="A501" s="14"/>
      <c r="B501" s="243"/>
      <c r="C501" s="244"/>
      <c r="D501" s="221" t="s">
        <v>247</v>
      </c>
      <c r="E501" s="245" t="s">
        <v>32</v>
      </c>
      <c r="F501" s="246" t="s">
        <v>582</v>
      </c>
      <c r="G501" s="244"/>
      <c r="H501" s="247">
        <v>14.130000000000001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247</v>
      </c>
      <c r="AU501" s="253" t="s">
        <v>88</v>
      </c>
      <c r="AV501" s="14" t="s">
        <v>88</v>
      </c>
      <c r="AW501" s="14" t="s">
        <v>39</v>
      </c>
      <c r="AX501" s="14" t="s">
        <v>78</v>
      </c>
      <c r="AY501" s="253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583</v>
      </c>
      <c r="G502" s="244"/>
      <c r="H502" s="247">
        <v>14.130000000000001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584</v>
      </c>
      <c r="G503" s="244"/>
      <c r="H503" s="247">
        <v>7.7400000000000002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585</v>
      </c>
      <c r="G504" s="244"/>
      <c r="H504" s="247">
        <v>17.800000000000001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4" customFormat="1">
      <c r="A505" s="14"/>
      <c r="B505" s="243"/>
      <c r="C505" s="244"/>
      <c r="D505" s="221" t="s">
        <v>247</v>
      </c>
      <c r="E505" s="245" t="s">
        <v>32</v>
      </c>
      <c r="F505" s="246" t="s">
        <v>586</v>
      </c>
      <c r="G505" s="244"/>
      <c r="H505" s="247">
        <v>14.83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247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587</v>
      </c>
      <c r="G506" s="244"/>
      <c r="H506" s="247">
        <v>3.1000000000000001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588</v>
      </c>
      <c r="G507" s="244"/>
      <c r="H507" s="247">
        <v>66.120000000000005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589</v>
      </c>
      <c r="G508" s="244"/>
      <c r="H508" s="247">
        <v>42.799999999999997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3" customFormat="1">
      <c r="A509" s="13"/>
      <c r="B509" s="233"/>
      <c r="C509" s="234"/>
      <c r="D509" s="221" t="s">
        <v>247</v>
      </c>
      <c r="E509" s="235" t="s">
        <v>32</v>
      </c>
      <c r="F509" s="236" t="s">
        <v>590</v>
      </c>
      <c r="G509" s="234"/>
      <c r="H509" s="235" t="s">
        <v>32</v>
      </c>
      <c r="I509" s="237"/>
      <c r="J509" s="234"/>
      <c r="K509" s="234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247</v>
      </c>
      <c r="AU509" s="242" t="s">
        <v>88</v>
      </c>
      <c r="AV509" s="13" t="s">
        <v>86</v>
      </c>
      <c r="AW509" s="13" t="s">
        <v>39</v>
      </c>
      <c r="AX509" s="13" t="s">
        <v>78</v>
      </c>
      <c r="AY509" s="242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591</v>
      </c>
      <c r="G510" s="244"/>
      <c r="H510" s="247">
        <v>5.0700000000000003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4" customFormat="1">
      <c r="A511" s="14"/>
      <c r="B511" s="243"/>
      <c r="C511" s="244"/>
      <c r="D511" s="221" t="s">
        <v>247</v>
      </c>
      <c r="E511" s="245" t="s">
        <v>32</v>
      </c>
      <c r="F511" s="246" t="s">
        <v>592</v>
      </c>
      <c r="G511" s="244"/>
      <c r="H511" s="247">
        <v>5.7199999999999998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247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593</v>
      </c>
      <c r="G512" s="244"/>
      <c r="H512" s="247">
        <v>6.7800000000000002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594</v>
      </c>
      <c r="G513" s="244"/>
      <c r="H513" s="247">
        <v>17.609999999999999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595</v>
      </c>
      <c r="G514" s="244"/>
      <c r="H514" s="247">
        <v>13.19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596</v>
      </c>
      <c r="G515" s="244"/>
      <c r="H515" s="247">
        <v>5.5099999999999998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597</v>
      </c>
      <c r="G516" s="244"/>
      <c r="H516" s="247">
        <v>13.76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4" customFormat="1">
      <c r="A517" s="14"/>
      <c r="B517" s="243"/>
      <c r="C517" s="244"/>
      <c r="D517" s="221" t="s">
        <v>247</v>
      </c>
      <c r="E517" s="245" t="s">
        <v>32</v>
      </c>
      <c r="F517" s="246" t="s">
        <v>598</v>
      </c>
      <c r="G517" s="244"/>
      <c r="H517" s="247">
        <v>3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247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161</v>
      </c>
    </row>
    <row r="518" s="14" customFormat="1">
      <c r="A518" s="14"/>
      <c r="B518" s="243"/>
      <c r="C518" s="244"/>
      <c r="D518" s="221" t="s">
        <v>247</v>
      </c>
      <c r="E518" s="245" t="s">
        <v>32</v>
      </c>
      <c r="F518" s="246" t="s">
        <v>599</v>
      </c>
      <c r="G518" s="244"/>
      <c r="H518" s="247">
        <v>7.7400000000000002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247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161</v>
      </c>
    </row>
    <row r="519" s="14" customFormat="1">
      <c r="A519" s="14"/>
      <c r="B519" s="243"/>
      <c r="C519" s="244"/>
      <c r="D519" s="221" t="s">
        <v>247</v>
      </c>
      <c r="E519" s="245" t="s">
        <v>32</v>
      </c>
      <c r="F519" s="246" t="s">
        <v>600</v>
      </c>
      <c r="G519" s="244"/>
      <c r="H519" s="247">
        <v>17.800000000000001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247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161</v>
      </c>
    </row>
    <row r="520" s="14" customFormat="1">
      <c r="A520" s="14"/>
      <c r="B520" s="243"/>
      <c r="C520" s="244"/>
      <c r="D520" s="221" t="s">
        <v>247</v>
      </c>
      <c r="E520" s="245" t="s">
        <v>32</v>
      </c>
      <c r="F520" s="246" t="s">
        <v>601</v>
      </c>
      <c r="G520" s="244"/>
      <c r="H520" s="247">
        <v>14.66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247</v>
      </c>
      <c r="AU520" s="253" t="s">
        <v>88</v>
      </c>
      <c r="AV520" s="14" t="s">
        <v>88</v>
      </c>
      <c r="AW520" s="14" t="s">
        <v>39</v>
      </c>
      <c r="AX520" s="14" t="s">
        <v>78</v>
      </c>
      <c r="AY520" s="253" t="s">
        <v>161</v>
      </c>
    </row>
    <row r="521" s="14" customFormat="1">
      <c r="A521" s="14"/>
      <c r="B521" s="243"/>
      <c r="C521" s="244"/>
      <c r="D521" s="221" t="s">
        <v>247</v>
      </c>
      <c r="E521" s="245" t="s">
        <v>32</v>
      </c>
      <c r="F521" s="246" t="s">
        <v>602</v>
      </c>
      <c r="G521" s="244"/>
      <c r="H521" s="247">
        <v>3.1000000000000001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247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161</v>
      </c>
    </row>
    <row r="522" s="14" customFormat="1">
      <c r="A522" s="14"/>
      <c r="B522" s="243"/>
      <c r="C522" s="244"/>
      <c r="D522" s="221" t="s">
        <v>247</v>
      </c>
      <c r="E522" s="245" t="s">
        <v>32</v>
      </c>
      <c r="F522" s="246" t="s">
        <v>603</v>
      </c>
      <c r="G522" s="244"/>
      <c r="H522" s="247">
        <v>67.25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247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604</v>
      </c>
      <c r="G523" s="244"/>
      <c r="H523" s="247">
        <v>43.100000000000001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161</v>
      </c>
    </row>
    <row r="524" s="15" customFormat="1">
      <c r="A524" s="15"/>
      <c r="B524" s="254"/>
      <c r="C524" s="255"/>
      <c r="D524" s="221" t="s">
        <v>247</v>
      </c>
      <c r="E524" s="256" t="s">
        <v>32</v>
      </c>
      <c r="F524" s="257" t="s">
        <v>273</v>
      </c>
      <c r="G524" s="255"/>
      <c r="H524" s="258">
        <v>606.53000000000009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247</v>
      </c>
      <c r="AU524" s="264" t="s">
        <v>88</v>
      </c>
      <c r="AV524" s="15" t="s">
        <v>188</v>
      </c>
      <c r="AW524" s="15" t="s">
        <v>39</v>
      </c>
      <c r="AX524" s="15" t="s">
        <v>86</v>
      </c>
      <c r="AY524" s="264" t="s">
        <v>161</v>
      </c>
    </row>
    <row r="525" s="2" customFormat="1" ht="33" customHeight="1">
      <c r="A525" s="42"/>
      <c r="B525" s="43"/>
      <c r="C525" s="208" t="s">
        <v>618</v>
      </c>
      <c r="D525" s="208" t="s">
        <v>164</v>
      </c>
      <c r="E525" s="209" t="s">
        <v>619</v>
      </c>
      <c r="F525" s="210" t="s">
        <v>620</v>
      </c>
      <c r="G525" s="211" t="s">
        <v>320</v>
      </c>
      <c r="H525" s="212">
        <v>571.88</v>
      </c>
      <c r="I525" s="213"/>
      <c r="J525" s="214">
        <f>ROUND(I525*H525,2)</f>
        <v>0</v>
      </c>
      <c r="K525" s="210" t="s">
        <v>168</v>
      </c>
      <c r="L525" s="48"/>
      <c r="M525" s="215" t="s">
        <v>32</v>
      </c>
      <c r="N525" s="216" t="s">
        <v>49</v>
      </c>
      <c r="O525" s="88"/>
      <c r="P525" s="217">
        <f>O525*H525</f>
        <v>0</v>
      </c>
      <c r="Q525" s="217">
        <v>2.0000000000000002E-05</v>
      </c>
      <c r="R525" s="217">
        <f>Q525*H525</f>
        <v>0.011437600000000001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188</v>
      </c>
      <c r="AT525" s="219" t="s">
        <v>164</v>
      </c>
      <c r="AU525" s="219" t="s">
        <v>88</v>
      </c>
      <c r="AY525" s="20" t="s">
        <v>161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86</v>
      </c>
      <c r="BK525" s="220">
        <f>ROUND(I525*H525,2)</f>
        <v>0</v>
      </c>
      <c r="BL525" s="20" t="s">
        <v>188</v>
      </c>
      <c r="BM525" s="219" t="s">
        <v>621</v>
      </c>
    </row>
    <row r="526" s="2" customFormat="1">
      <c r="A526" s="42"/>
      <c r="B526" s="43"/>
      <c r="C526" s="44"/>
      <c r="D526" s="221" t="s">
        <v>171</v>
      </c>
      <c r="E526" s="44"/>
      <c r="F526" s="222" t="s">
        <v>622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171</v>
      </c>
      <c r="AU526" s="20" t="s">
        <v>88</v>
      </c>
    </row>
    <row r="527" s="2" customFormat="1">
      <c r="A527" s="42"/>
      <c r="B527" s="43"/>
      <c r="C527" s="44"/>
      <c r="D527" s="226" t="s">
        <v>172</v>
      </c>
      <c r="E527" s="44"/>
      <c r="F527" s="227" t="s">
        <v>623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172</v>
      </c>
      <c r="AU527" s="20" t="s">
        <v>88</v>
      </c>
    </row>
    <row r="528" s="13" customFormat="1">
      <c r="A528" s="13"/>
      <c r="B528" s="233"/>
      <c r="C528" s="234"/>
      <c r="D528" s="221" t="s">
        <v>247</v>
      </c>
      <c r="E528" s="235" t="s">
        <v>32</v>
      </c>
      <c r="F528" s="236" t="s">
        <v>342</v>
      </c>
      <c r="G528" s="234"/>
      <c r="H528" s="235" t="s">
        <v>32</v>
      </c>
      <c r="I528" s="237"/>
      <c r="J528" s="234"/>
      <c r="K528" s="234"/>
      <c r="L528" s="238"/>
      <c r="M528" s="239"/>
      <c r="N528" s="240"/>
      <c r="O528" s="240"/>
      <c r="P528" s="240"/>
      <c r="Q528" s="240"/>
      <c r="R528" s="240"/>
      <c r="S528" s="240"/>
      <c r="T528" s="24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2" t="s">
        <v>247</v>
      </c>
      <c r="AU528" s="242" t="s">
        <v>88</v>
      </c>
      <c r="AV528" s="13" t="s">
        <v>86</v>
      </c>
      <c r="AW528" s="13" t="s">
        <v>39</v>
      </c>
      <c r="AX528" s="13" t="s">
        <v>78</v>
      </c>
      <c r="AY528" s="242" t="s">
        <v>161</v>
      </c>
    </row>
    <row r="529" s="14" customFormat="1">
      <c r="A529" s="14"/>
      <c r="B529" s="243"/>
      <c r="C529" s="244"/>
      <c r="D529" s="221" t="s">
        <v>247</v>
      </c>
      <c r="E529" s="245" t="s">
        <v>32</v>
      </c>
      <c r="F529" s="246" t="s">
        <v>624</v>
      </c>
      <c r="G529" s="244"/>
      <c r="H529" s="247">
        <v>11.16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247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161</v>
      </c>
    </row>
    <row r="530" s="14" customFormat="1">
      <c r="A530" s="14"/>
      <c r="B530" s="243"/>
      <c r="C530" s="244"/>
      <c r="D530" s="221" t="s">
        <v>247</v>
      </c>
      <c r="E530" s="245" t="s">
        <v>32</v>
      </c>
      <c r="F530" s="246" t="s">
        <v>625</v>
      </c>
      <c r="G530" s="244"/>
      <c r="H530" s="247">
        <v>9.6099999999999994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247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161</v>
      </c>
    </row>
    <row r="531" s="14" customFormat="1">
      <c r="A531" s="14"/>
      <c r="B531" s="243"/>
      <c r="C531" s="244"/>
      <c r="D531" s="221" t="s">
        <v>247</v>
      </c>
      <c r="E531" s="245" t="s">
        <v>32</v>
      </c>
      <c r="F531" s="246" t="s">
        <v>626</v>
      </c>
      <c r="G531" s="244"/>
      <c r="H531" s="247">
        <v>8.3300000000000001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247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161</v>
      </c>
    </row>
    <row r="532" s="14" customFormat="1">
      <c r="A532" s="14"/>
      <c r="B532" s="243"/>
      <c r="C532" s="244"/>
      <c r="D532" s="221" t="s">
        <v>247</v>
      </c>
      <c r="E532" s="245" t="s">
        <v>32</v>
      </c>
      <c r="F532" s="246" t="s">
        <v>627</v>
      </c>
      <c r="G532" s="244"/>
      <c r="H532" s="247">
        <v>7.6299999999999999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247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161</v>
      </c>
    </row>
    <row r="533" s="14" customFormat="1">
      <c r="A533" s="14"/>
      <c r="B533" s="243"/>
      <c r="C533" s="244"/>
      <c r="D533" s="221" t="s">
        <v>247</v>
      </c>
      <c r="E533" s="245" t="s">
        <v>32</v>
      </c>
      <c r="F533" s="246" t="s">
        <v>628</v>
      </c>
      <c r="G533" s="244"/>
      <c r="H533" s="247">
        <v>16.780000000000001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247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161</v>
      </c>
    </row>
    <row r="534" s="14" customFormat="1">
      <c r="A534" s="14"/>
      <c r="B534" s="243"/>
      <c r="C534" s="244"/>
      <c r="D534" s="221" t="s">
        <v>247</v>
      </c>
      <c r="E534" s="245" t="s">
        <v>32</v>
      </c>
      <c r="F534" s="246" t="s">
        <v>629</v>
      </c>
      <c r="G534" s="244"/>
      <c r="H534" s="247">
        <v>17.050000000000001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247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161</v>
      </c>
    </row>
    <row r="535" s="14" customFormat="1">
      <c r="A535" s="14"/>
      <c r="B535" s="243"/>
      <c r="C535" s="244"/>
      <c r="D535" s="221" t="s">
        <v>247</v>
      </c>
      <c r="E535" s="245" t="s">
        <v>32</v>
      </c>
      <c r="F535" s="246" t="s">
        <v>630</v>
      </c>
      <c r="G535" s="244"/>
      <c r="H535" s="247">
        <v>86.629999999999995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247</v>
      </c>
      <c r="AU535" s="253" t="s">
        <v>88</v>
      </c>
      <c r="AV535" s="14" t="s">
        <v>88</v>
      </c>
      <c r="AW535" s="14" t="s">
        <v>39</v>
      </c>
      <c r="AX535" s="14" t="s">
        <v>78</v>
      </c>
      <c r="AY535" s="253" t="s">
        <v>161</v>
      </c>
    </row>
    <row r="536" s="14" customFormat="1">
      <c r="A536" s="14"/>
      <c r="B536" s="243"/>
      <c r="C536" s="244"/>
      <c r="D536" s="221" t="s">
        <v>247</v>
      </c>
      <c r="E536" s="245" t="s">
        <v>32</v>
      </c>
      <c r="F536" s="246" t="s">
        <v>631</v>
      </c>
      <c r="G536" s="244"/>
      <c r="H536" s="247">
        <v>29.600000000000001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247</v>
      </c>
      <c r="AU536" s="253" t="s">
        <v>88</v>
      </c>
      <c r="AV536" s="14" t="s">
        <v>88</v>
      </c>
      <c r="AW536" s="14" t="s">
        <v>39</v>
      </c>
      <c r="AX536" s="14" t="s">
        <v>78</v>
      </c>
      <c r="AY536" s="253" t="s">
        <v>161</v>
      </c>
    </row>
    <row r="537" s="14" customFormat="1">
      <c r="A537" s="14"/>
      <c r="B537" s="243"/>
      <c r="C537" s="244"/>
      <c r="D537" s="221" t="s">
        <v>247</v>
      </c>
      <c r="E537" s="245" t="s">
        <v>32</v>
      </c>
      <c r="F537" s="246" t="s">
        <v>632</v>
      </c>
      <c r="G537" s="244"/>
      <c r="H537" s="247">
        <v>20.18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247</v>
      </c>
      <c r="AU537" s="253" t="s">
        <v>88</v>
      </c>
      <c r="AV537" s="14" t="s">
        <v>88</v>
      </c>
      <c r="AW537" s="14" t="s">
        <v>39</v>
      </c>
      <c r="AX537" s="14" t="s">
        <v>78</v>
      </c>
      <c r="AY537" s="253" t="s">
        <v>161</v>
      </c>
    </row>
    <row r="538" s="14" customFormat="1">
      <c r="A538" s="14"/>
      <c r="B538" s="243"/>
      <c r="C538" s="244"/>
      <c r="D538" s="221" t="s">
        <v>247</v>
      </c>
      <c r="E538" s="245" t="s">
        <v>32</v>
      </c>
      <c r="F538" s="246" t="s">
        <v>633</v>
      </c>
      <c r="G538" s="244"/>
      <c r="H538" s="247">
        <v>15.91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247</v>
      </c>
      <c r="AU538" s="253" t="s">
        <v>88</v>
      </c>
      <c r="AV538" s="14" t="s">
        <v>88</v>
      </c>
      <c r="AW538" s="14" t="s">
        <v>39</v>
      </c>
      <c r="AX538" s="14" t="s">
        <v>78</v>
      </c>
      <c r="AY538" s="253" t="s">
        <v>161</v>
      </c>
    </row>
    <row r="539" s="14" customFormat="1">
      <c r="A539" s="14"/>
      <c r="B539" s="243"/>
      <c r="C539" s="244"/>
      <c r="D539" s="221" t="s">
        <v>247</v>
      </c>
      <c r="E539" s="245" t="s">
        <v>32</v>
      </c>
      <c r="F539" s="246" t="s">
        <v>634</v>
      </c>
      <c r="G539" s="244"/>
      <c r="H539" s="247">
        <v>6.7999999999999998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247</v>
      </c>
      <c r="AU539" s="253" t="s">
        <v>88</v>
      </c>
      <c r="AV539" s="14" t="s">
        <v>88</v>
      </c>
      <c r="AW539" s="14" t="s">
        <v>39</v>
      </c>
      <c r="AX539" s="14" t="s">
        <v>78</v>
      </c>
      <c r="AY539" s="253" t="s">
        <v>161</v>
      </c>
    </row>
    <row r="540" s="14" customFormat="1">
      <c r="A540" s="14"/>
      <c r="B540" s="243"/>
      <c r="C540" s="244"/>
      <c r="D540" s="221" t="s">
        <v>247</v>
      </c>
      <c r="E540" s="245" t="s">
        <v>32</v>
      </c>
      <c r="F540" s="246" t="s">
        <v>635</v>
      </c>
      <c r="G540" s="244"/>
      <c r="H540" s="247">
        <v>11.5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247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161</v>
      </c>
    </row>
    <row r="541" s="14" customFormat="1">
      <c r="A541" s="14"/>
      <c r="B541" s="243"/>
      <c r="C541" s="244"/>
      <c r="D541" s="221" t="s">
        <v>247</v>
      </c>
      <c r="E541" s="245" t="s">
        <v>32</v>
      </c>
      <c r="F541" s="246" t="s">
        <v>636</v>
      </c>
      <c r="G541" s="244"/>
      <c r="H541" s="247">
        <v>18.18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247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637</v>
      </c>
      <c r="G542" s="244"/>
      <c r="H542" s="247">
        <v>16.579999999999998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638</v>
      </c>
      <c r="G543" s="244"/>
      <c r="H543" s="247">
        <v>7.8499999999999996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639</v>
      </c>
      <c r="G544" s="244"/>
      <c r="H544" s="247">
        <v>32.609999999999999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4" customFormat="1">
      <c r="A545" s="14"/>
      <c r="B545" s="243"/>
      <c r="C545" s="244"/>
      <c r="D545" s="221" t="s">
        <v>247</v>
      </c>
      <c r="E545" s="245" t="s">
        <v>32</v>
      </c>
      <c r="F545" s="246" t="s">
        <v>640</v>
      </c>
      <c r="G545" s="244"/>
      <c r="H545" s="247">
        <v>28.25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247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161</v>
      </c>
    </row>
    <row r="546" s="13" customFormat="1">
      <c r="A546" s="13"/>
      <c r="B546" s="233"/>
      <c r="C546" s="234"/>
      <c r="D546" s="221" t="s">
        <v>247</v>
      </c>
      <c r="E546" s="235" t="s">
        <v>32</v>
      </c>
      <c r="F546" s="236" t="s">
        <v>590</v>
      </c>
      <c r="G546" s="234"/>
      <c r="H546" s="235" t="s">
        <v>32</v>
      </c>
      <c r="I546" s="237"/>
      <c r="J546" s="234"/>
      <c r="K546" s="234"/>
      <c r="L546" s="238"/>
      <c r="M546" s="239"/>
      <c r="N546" s="240"/>
      <c r="O546" s="240"/>
      <c r="P546" s="240"/>
      <c r="Q546" s="240"/>
      <c r="R546" s="240"/>
      <c r="S546" s="240"/>
      <c r="T546" s="24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2" t="s">
        <v>247</v>
      </c>
      <c r="AU546" s="242" t="s">
        <v>88</v>
      </c>
      <c r="AV546" s="13" t="s">
        <v>86</v>
      </c>
      <c r="AW546" s="13" t="s">
        <v>39</v>
      </c>
      <c r="AX546" s="13" t="s">
        <v>78</v>
      </c>
      <c r="AY546" s="242" t="s">
        <v>161</v>
      </c>
    </row>
    <row r="547" s="14" customFormat="1">
      <c r="A547" s="14"/>
      <c r="B547" s="243"/>
      <c r="C547" s="244"/>
      <c r="D547" s="221" t="s">
        <v>247</v>
      </c>
      <c r="E547" s="245" t="s">
        <v>32</v>
      </c>
      <c r="F547" s="246" t="s">
        <v>641</v>
      </c>
      <c r="G547" s="244"/>
      <c r="H547" s="247">
        <v>32.729999999999997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247</v>
      </c>
      <c r="AU547" s="253" t="s">
        <v>88</v>
      </c>
      <c r="AV547" s="14" t="s">
        <v>88</v>
      </c>
      <c r="AW547" s="14" t="s">
        <v>39</v>
      </c>
      <c r="AX547" s="14" t="s">
        <v>78</v>
      </c>
      <c r="AY547" s="253" t="s">
        <v>161</v>
      </c>
    </row>
    <row r="548" s="14" customFormat="1">
      <c r="A548" s="14"/>
      <c r="B548" s="243"/>
      <c r="C548" s="244"/>
      <c r="D548" s="221" t="s">
        <v>247</v>
      </c>
      <c r="E548" s="245" t="s">
        <v>32</v>
      </c>
      <c r="F548" s="246" t="s">
        <v>642</v>
      </c>
      <c r="G548" s="244"/>
      <c r="H548" s="247">
        <v>9.7899999999999991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247</v>
      </c>
      <c r="AU548" s="253" t="s">
        <v>88</v>
      </c>
      <c r="AV548" s="14" t="s">
        <v>88</v>
      </c>
      <c r="AW548" s="14" t="s">
        <v>39</v>
      </c>
      <c r="AX548" s="14" t="s">
        <v>78</v>
      </c>
      <c r="AY548" s="253" t="s">
        <v>161</v>
      </c>
    </row>
    <row r="549" s="14" customFormat="1">
      <c r="A549" s="14"/>
      <c r="B549" s="243"/>
      <c r="C549" s="244"/>
      <c r="D549" s="221" t="s">
        <v>247</v>
      </c>
      <c r="E549" s="245" t="s">
        <v>32</v>
      </c>
      <c r="F549" s="246" t="s">
        <v>643</v>
      </c>
      <c r="G549" s="244"/>
      <c r="H549" s="247">
        <v>10.470000000000001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247</v>
      </c>
      <c r="AU549" s="253" t="s">
        <v>88</v>
      </c>
      <c r="AV549" s="14" t="s">
        <v>88</v>
      </c>
      <c r="AW549" s="14" t="s">
        <v>39</v>
      </c>
      <c r="AX549" s="14" t="s">
        <v>78</v>
      </c>
      <c r="AY549" s="253" t="s">
        <v>161</v>
      </c>
    </row>
    <row r="550" s="14" customFormat="1">
      <c r="A550" s="14"/>
      <c r="B550" s="243"/>
      <c r="C550" s="244"/>
      <c r="D550" s="221" t="s">
        <v>247</v>
      </c>
      <c r="E550" s="245" t="s">
        <v>32</v>
      </c>
      <c r="F550" s="246" t="s">
        <v>644</v>
      </c>
      <c r="G550" s="244"/>
      <c r="H550" s="247">
        <v>16.789999999999999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247</v>
      </c>
      <c r="AU550" s="253" t="s">
        <v>88</v>
      </c>
      <c r="AV550" s="14" t="s">
        <v>88</v>
      </c>
      <c r="AW550" s="14" t="s">
        <v>39</v>
      </c>
      <c r="AX550" s="14" t="s">
        <v>78</v>
      </c>
      <c r="AY550" s="253" t="s">
        <v>161</v>
      </c>
    </row>
    <row r="551" s="14" customFormat="1">
      <c r="A551" s="14"/>
      <c r="B551" s="243"/>
      <c r="C551" s="244"/>
      <c r="D551" s="221" t="s">
        <v>247</v>
      </c>
      <c r="E551" s="245" t="s">
        <v>32</v>
      </c>
      <c r="F551" s="246" t="s">
        <v>645</v>
      </c>
      <c r="G551" s="244"/>
      <c r="H551" s="247">
        <v>14.619999999999999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247</v>
      </c>
      <c r="AU551" s="253" t="s">
        <v>88</v>
      </c>
      <c r="AV551" s="14" t="s">
        <v>88</v>
      </c>
      <c r="AW551" s="14" t="s">
        <v>39</v>
      </c>
      <c r="AX551" s="14" t="s">
        <v>78</v>
      </c>
      <c r="AY551" s="253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646</v>
      </c>
      <c r="G552" s="244"/>
      <c r="H552" s="247">
        <v>9.4199999999999999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78</v>
      </c>
      <c r="AY552" s="253" t="s">
        <v>161</v>
      </c>
    </row>
    <row r="553" s="14" customFormat="1">
      <c r="A553" s="14"/>
      <c r="B553" s="243"/>
      <c r="C553" s="244"/>
      <c r="D553" s="221" t="s">
        <v>247</v>
      </c>
      <c r="E553" s="245" t="s">
        <v>32</v>
      </c>
      <c r="F553" s="246" t="s">
        <v>647</v>
      </c>
      <c r="G553" s="244"/>
      <c r="H553" s="247">
        <v>15.91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247</v>
      </c>
      <c r="AU553" s="253" t="s">
        <v>88</v>
      </c>
      <c r="AV553" s="14" t="s">
        <v>88</v>
      </c>
      <c r="AW553" s="14" t="s">
        <v>39</v>
      </c>
      <c r="AX553" s="14" t="s">
        <v>78</v>
      </c>
      <c r="AY553" s="253" t="s">
        <v>161</v>
      </c>
    </row>
    <row r="554" s="14" customFormat="1">
      <c r="A554" s="14"/>
      <c r="B554" s="243"/>
      <c r="C554" s="244"/>
      <c r="D554" s="221" t="s">
        <v>247</v>
      </c>
      <c r="E554" s="245" t="s">
        <v>32</v>
      </c>
      <c r="F554" s="246" t="s">
        <v>648</v>
      </c>
      <c r="G554" s="244"/>
      <c r="H554" s="247">
        <v>6.7999999999999998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247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161</v>
      </c>
    </row>
    <row r="555" s="14" customFormat="1">
      <c r="A555" s="14"/>
      <c r="B555" s="243"/>
      <c r="C555" s="244"/>
      <c r="D555" s="221" t="s">
        <v>247</v>
      </c>
      <c r="E555" s="245" t="s">
        <v>32</v>
      </c>
      <c r="F555" s="246" t="s">
        <v>649</v>
      </c>
      <c r="G555" s="244"/>
      <c r="H555" s="247">
        <v>11.5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247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161</v>
      </c>
    </row>
    <row r="556" s="14" customFormat="1">
      <c r="A556" s="14"/>
      <c r="B556" s="243"/>
      <c r="C556" s="244"/>
      <c r="D556" s="221" t="s">
        <v>247</v>
      </c>
      <c r="E556" s="245" t="s">
        <v>32</v>
      </c>
      <c r="F556" s="246" t="s">
        <v>650</v>
      </c>
      <c r="G556" s="244"/>
      <c r="H556" s="247">
        <v>18.18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247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651</v>
      </c>
      <c r="G557" s="244"/>
      <c r="H557" s="247">
        <v>16.579999999999998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652</v>
      </c>
      <c r="G558" s="244"/>
      <c r="H558" s="247">
        <v>7.8499999999999996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653</v>
      </c>
      <c r="G559" s="244"/>
      <c r="H559" s="247">
        <v>32.609999999999999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4" customFormat="1">
      <c r="A560" s="14"/>
      <c r="B560" s="243"/>
      <c r="C560" s="244"/>
      <c r="D560" s="221" t="s">
        <v>247</v>
      </c>
      <c r="E560" s="245" t="s">
        <v>32</v>
      </c>
      <c r="F560" s="246" t="s">
        <v>654</v>
      </c>
      <c r="G560" s="244"/>
      <c r="H560" s="247">
        <v>23.98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247</v>
      </c>
      <c r="AU560" s="253" t="s">
        <v>88</v>
      </c>
      <c r="AV560" s="14" t="s">
        <v>88</v>
      </c>
      <c r="AW560" s="14" t="s">
        <v>39</v>
      </c>
      <c r="AX560" s="14" t="s">
        <v>78</v>
      </c>
      <c r="AY560" s="253" t="s">
        <v>161</v>
      </c>
    </row>
    <row r="561" s="15" customFormat="1">
      <c r="A561" s="15"/>
      <c r="B561" s="254"/>
      <c r="C561" s="255"/>
      <c r="D561" s="221" t="s">
        <v>247</v>
      </c>
      <c r="E561" s="256" t="s">
        <v>32</v>
      </c>
      <c r="F561" s="257" t="s">
        <v>273</v>
      </c>
      <c r="G561" s="255"/>
      <c r="H561" s="258">
        <v>571.88000000000022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247</v>
      </c>
      <c r="AU561" s="264" t="s">
        <v>88</v>
      </c>
      <c r="AV561" s="15" t="s">
        <v>188</v>
      </c>
      <c r="AW561" s="15" t="s">
        <v>39</v>
      </c>
      <c r="AX561" s="15" t="s">
        <v>86</v>
      </c>
      <c r="AY561" s="264" t="s">
        <v>161</v>
      </c>
    </row>
    <row r="562" s="2" customFormat="1" ht="37.8" customHeight="1">
      <c r="A562" s="42"/>
      <c r="B562" s="43"/>
      <c r="C562" s="208" t="s">
        <v>655</v>
      </c>
      <c r="D562" s="208" t="s">
        <v>164</v>
      </c>
      <c r="E562" s="209" t="s">
        <v>656</v>
      </c>
      <c r="F562" s="210" t="s">
        <v>657</v>
      </c>
      <c r="G562" s="211" t="s">
        <v>311</v>
      </c>
      <c r="H562" s="212">
        <v>105.821</v>
      </c>
      <c r="I562" s="213"/>
      <c r="J562" s="214">
        <f>ROUND(I562*H562,2)</f>
        <v>0</v>
      </c>
      <c r="K562" s="210" t="s">
        <v>168</v>
      </c>
      <c r="L562" s="48"/>
      <c r="M562" s="215" t="s">
        <v>32</v>
      </c>
      <c r="N562" s="216" t="s">
        <v>49</v>
      </c>
      <c r="O562" s="88"/>
      <c r="P562" s="217">
        <f>O562*H562</f>
        <v>0</v>
      </c>
      <c r="Q562" s="217">
        <v>0.0032000000000000002</v>
      </c>
      <c r="R562" s="217">
        <f>Q562*H562</f>
        <v>0.33862720000000002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188</v>
      </c>
      <c r="AT562" s="219" t="s">
        <v>164</v>
      </c>
      <c r="AU562" s="219" t="s">
        <v>88</v>
      </c>
      <c r="AY562" s="20" t="s">
        <v>161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86</v>
      </c>
      <c r="BK562" s="220">
        <f>ROUND(I562*H562,2)</f>
        <v>0</v>
      </c>
      <c r="BL562" s="20" t="s">
        <v>188</v>
      </c>
      <c r="BM562" s="219" t="s">
        <v>658</v>
      </c>
    </row>
    <row r="563" s="2" customFormat="1">
      <c r="A563" s="42"/>
      <c r="B563" s="43"/>
      <c r="C563" s="44"/>
      <c r="D563" s="221" t="s">
        <v>171</v>
      </c>
      <c r="E563" s="44"/>
      <c r="F563" s="222" t="s">
        <v>659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171</v>
      </c>
      <c r="AU563" s="20" t="s">
        <v>88</v>
      </c>
    </row>
    <row r="564" s="2" customFormat="1">
      <c r="A564" s="42"/>
      <c r="B564" s="43"/>
      <c r="C564" s="44"/>
      <c r="D564" s="226" t="s">
        <v>172</v>
      </c>
      <c r="E564" s="44"/>
      <c r="F564" s="227" t="s">
        <v>660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172</v>
      </c>
      <c r="AU564" s="20" t="s">
        <v>88</v>
      </c>
    </row>
    <row r="565" s="13" customFormat="1">
      <c r="A565" s="13"/>
      <c r="B565" s="233"/>
      <c r="C565" s="234"/>
      <c r="D565" s="221" t="s">
        <v>247</v>
      </c>
      <c r="E565" s="235" t="s">
        <v>32</v>
      </c>
      <c r="F565" s="236" t="s">
        <v>661</v>
      </c>
      <c r="G565" s="234"/>
      <c r="H565" s="235" t="s">
        <v>32</v>
      </c>
      <c r="I565" s="237"/>
      <c r="J565" s="234"/>
      <c r="K565" s="234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247</v>
      </c>
      <c r="AU565" s="242" t="s">
        <v>88</v>
      </c>
      <c r="AV565" s="13" t="s">
        <v>86</v>
      </c>
      <c r="AW565" s="13" t="s">
        <v>39</v>
      </c>
      <c r="AX565" s="13" t="s">
        <v>78</v>
      </c>
      <c r="AY565" s="242" t="s">
        <v>161</v>
      </c>
    </row>
    <row r="566" s="14" customFormat="1">
      <c r="A566" s="14"/>
      <c r="B566" s="243"/>
      <c r="C566" s="244"/>
      <c r="D566" s="221" t="s">
        <v>247</v>
      </c>
      <c r="E566" s="245" t="s">
        <v>32</v>
      </c>
      <c r="F566" s="246" t="s">
        <v>662</v>
      </c>
      <c r="G566" s="244"/>
      <c r="H566" s="247">
        <v>7.4859999999999998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247</v>
      </c>
      <c r="AU566" s="253" t="s">
        <v>88</v>
      </c>
      <c r="AV566" s="14" t="s">
        <v>88</v>
      </c>
      <c r="AW566" s="14" t="s">
        <v>39</v>
      </c>
      <c r="AX566" s="14" t="s">
        <v>78</v>
      </c>
      <c r="AY566" s="253" t="s">
        <v>161</v>
      </c>
    </row>
    <row r="567" s="14" customFormat="1">
      <c r="A567" s="14"/>
      <c r="B567" s="243"/>
      <c r="C567" s="244"/>
      <c r="D567" s="221" t="s">
        <v>247</v>
      </c>
      <c r="E567" s="245" t="s">
        <v>32</v>
      </c>
      <c r="F567" s="246" t="s">
        <v>663</v>
      </c>
      <c r="G567" s="244"/>
      <c r="H567" s="247">
        <v>0.25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247</v>
      </c>
      <c r="AU567" s="253" t="s">
        <v>88</v>
      </c>
      <c r="AV567" s="14" t="s">
        <v>88</v>
      </c>
      <c r="AW567" s="14" t="s">
        <v>39</v>
      </c>
      <c r="AX567" s="14" t="s">
        <v>78</v>
      </c>
      <c r="AY567" s="253" t="s">
        <v>161</v>
      </c>
    </row>
    <row r="568" s="14" customFormat="1">
      <c r="A568" s="14"/>
      <c r="B568" s="243"/>
      <c r="C568" s="244"/>
      <c r="D568" s="221" t="s">
        <v>247</v>
      </c>
      <c r="E568" s="245" t="s">
        <v>32</v>
      </c>
      <c r="F568" s="246" t="s">
        <v>664</v>
      </c>
      <c r="G568" s="244"/>
      <c r="H568" s="247">
        <v>0.55500000000000005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247</v>
      </c>
      <c r="AU568" s="253" t="s">
        <v>88</v>
      </c>
      <c r="AV568" s="14" t="s">
        <v>88</v>
      </c>
      <c r="AW568" s="14" t="s">
        <v>39</v>
      </c>
      <c r="AX568" s="14" t="s">
        <v>78</v>
      </c>
      <c r="AY568" s="253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355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88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4" customFormat="1">
      <c r="A570" s="14"/>
      <c r="B570" s="243"/>
      <c r="C570" s="244"/>
      <c r="D570" s="221" t="s">
        <v>247</v>
      </c>
      <c r="E570" s="245" t="s">
        <v>32</v>
      </c>
      <c r="F570" s="246" t="s">
        <v>665</v>
      </c>
      <c r="G570" s="244"/>
      <c r="H570" s="247">
        <v>89.129999999999995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247</v>
      </c>
      <c r="AU570" s="253" t="s">
        <v>88</v>
      </c>
      <c r="AV570" s="14" t="s">
        <v>88</v>
      </c>
      <c r="AW570" s="14" t="s">
        <v>39</v>
      </c>
      <c r="AX570" s="14" t="s">
        <v>78</v>
      </c>
      <c r="AY570" s="253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666</v>
      </c>
      <c r="G571" s="244"/>
      <c r="H571" s="247">
        <v>8.4000000000000004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88</v>
      </c>
      <c r="AV571" s="14" t="s">
        <v>88</v>
      </c>
      <c r="AW571" s="14" t="s">
        <v>39</v>
      </c>
      <c r="AX571" s="14" t="s">
        <v>78</v>
      </c>
      <c r="AY571" s="253" t="s">
        <v>161</v>
      </c>
    </row>
    <row r="572" s="15" customFormat="1">
      <c r="A572" s="15"/>
      <c r="B572" s="254"/>
      <c r="C572" s="255"/>
      <c r="D572" s="221" t="s">
        <v>247</v>
      </c>
      <c r="E572" s="256" t="s">
        <v>32</v>
      </c>
      <c r="F572" s="257" t="s">
        <v>273</v>
      </c>
      <c r="G572" s="255"/>
      <c r="H572" s="258">
        <v>105.821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4" t="s">
        <v>247</v>
      </c>
      <c r="AU572" s="264" t="s">
        <v>88</v>
      </c>
      <c r="AV572" s="15" t="s">
        <v>188</v>
      </c>
      <c r="AW572" s="15" t="s">
        <v>39</v>
      </c>
      <c r="AX572" s="15" t="s">
        <v>86</v>
      </c>
      <c r="AY572" s="264" t="s">
        <v>161</v>
      </c>
    </row>
    <row r="573" s="2" customFormat="1" ht="33" customHeight="1">
      <c r="A573" s="42"/>
      <c r="B573" s="43"/>
      <c r="C573" s="265" t="s">
        <v>667</v>
      </c>
      <c r="D573" s="265" t="s">
        <v>303</v>
      </c>
      <c r="E573" s="266" t="s">
        <v>668</v>
      </c>
      <c r="F573" s="267" t="s">
        <v>669</v>
      </c>
      <c r="G573" s="268" t="s">
        <v>311</v>
      </c>
      <c r="H573" s="269">
        <v>107.937</v>
      </c>
      <c r="I573" s="270"/>
      <c r="J573" s="271">
        <f>ROUND(I573*H573,2)</f>
        <v>0</v>
      </c>
      <c r="K573" s="267" t="s">
        <v>168</v>
      </c>
      <c r="L573" s="272"/>
      <c r="M573" s="273" t="s">
        <v>32</v>
      </c>
      <c r="N573" s="274" t="s">
        <v>49</v>
      </c>
      <c r="O573" s="88"/>
      <c r="P573" s="217">
        <f>O573*H573</f>
        <v>0</v>
      </c>
      <c r="Q573" s="217">
        <v>0.043999999999999997</v>
      </c>
      <c r="R573" s="217">
        <f>Q573*H573</f>
        <v>4.7492279999999996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294</v>
      </c>
      <c r="AT573" s="219" t="s">
        <v>303</v>
      </c>
      <c r="AU573" s="219" t="s">
        <v>88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188</v>
      </c>
      <c r="BM573" s="219" t="s">
        <v>670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669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88</v>
      </c>
    </row>
    <row r="575" s="14" customFormat="1">
      <c r="A575" s="14"/>
      <c r="B575" s="243"/>
      <c r="C575" s="244"/>
      <c r="D575" s="221" t="s">
        <v>247</v>
      </c>
      <c r="E575" s="244"/>
      <c r="F575" s="246" t="s">
        <v>671</v>
      </c>
      <c r="G575" s="244"/>
      <c r="H575" s="247">
        <v>107.937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247</v>
      </c>
      <c r="AU575" s="253" t="s">
        <v>88</v>
      </c>
      <c r="AV575" s="14" t="s">
        <v>88</v>
      </c>
      <c r="AW575" s="14" t="s">
        <v>4</v>
      </c>
      <c r="AX575" s="14" t="s">
        <v>86</v>
      </c>
      <c r="AY575" s="253" t="s">
        <v>161</v>
      </c>
    </row>
    <row r="576" s="2" customFormat="1" ht="37.8" customHeight="1">
      <c r="A576" s="42"/>
      <c r="B576" s="43"/>
      <c r="C576" s="208" t="s">
        <v>672</v>
      </c>
      <c r="D576" s="208" t="s">
        <v>164</v>
      </c>
      <c r="E576" s="209" t="s">
        <v>656</v>
      </c>
      <c r="F576" s="210" t="s">
        <v>657</v>
      </c>
      <c r="G576" s="211" t="s">
        <v>311</v>
      </c>
      <c r="H576" s="212">
        <v>8.2910000000000004</v>
      </c>
      <c r="I576" s="213"/>
      <c r="J576" s="214">
        <f>ROUND(I576*H576,2)</f>
        <v>0</v>
      </c>
      <c r="K576" s="210" t="s">
        <v>168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0.0032000000000000002</v>
      </c>
      <c r="R576" s="217">
        <f>Q576*H576</f>
        <v>0.026531200000000001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188</v>
      </c>
      <c r="AT576" s="219" t="s">
        <v>164</v>
      </c>
      <c r="AU576" s="219" t="s">
        <v>88</v>
      </c>
      <c r="AY576" s="20" t="s">
        <v>161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188</v>
      </c>
      <c r="BM576" s="219" t="s">
        <v>673</v>
      </c>
    </row>
    <row r="577" s="2" customFormat="1">
      <c r="A577" s="42"/>
      <c r="B577" s="43"/>
      <c r="C577" s="44"/>
      <c r="D577" s="221" t="s">
        <v>171</v>
      </c>
      <c r="E577" s="44"/>
      <c r="F577" s="222" t="s">
        <v>659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171</v>
      </c>
      <c r="AU577" s="20" t="s">
        <v>88</v>
      </c>
    </row>
    <row r="578" s="2" customFormat="1">
      <c r="A578" s="42"/>
      <c r="B578" s="43"/>
      <c r="C578" s="44"/>
      <c r="D578" s="226" t="s">
        <v>172</v>
      </c>
      <c r="E578" s="44"/>
      <c r="F578" s="227" t="s">
        <v>660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172</v>
      </c>
      <c r="AU578" s="20" t="s">
        <v>88</v>
      </c>
    </row>
    <row r="579" s="13" customFormat="1">
      <c r="A579" s="13"/>
      <c r="B579" s="233"/>
      <c r="C579" s="234"/>
      <c r="D579" s="221" t="s">
        <v>247</v>
      </c>
      <c r="E579" s="235" t="s">
        <v>32</v>
      </c>
      <c r="F579" s="236" t="s">
        <v>661</v>
      </c>
      <c r="G579" s="234"/>
      <c r="H579" s="235" t="s">
        <v>32</v>
      </c>
      <c r="I579" s="237"/>
      <c r="J579" s="234"/>
      <c r="K579" s="234"/>
      <c r="L579" s="238"/>
      <c r="M579" s="239"/>
      <c r="N579" s="240"/>
      <c r="O579" s="240"/>
      <c r="P579" s="240"/>
      <c r="Q579" s="240"/>
      <c r="R579" s="240"/>
      <c r="S579" s="240"/>
      <c r="T579" s="24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2" t="s">
        <v>247</v>
      </c>
      <c r="AU579" s="242" t="s">
        <v>88</v>
      </c>
      <c r="AV579" s="13" t="s">
        <v>86</v>
      </c>
      <c r="AW579" s="13" t="s">
        <v>39</v>
      </c>
      <c r="AX579" s="13" t="s">
        <v>78</v>
      </c>
      <c r="AY579" s="242" t="s">
        <v>161</v>
      </c>
    </row>
    <row r="580" s="14" customFormat="1">
      <c r="A580" s="14"/>
      <c r="B580" s="243"/>
      <c r="C580" s="244"/>
      <c r="D580" s="221" t="s">
        <v>247</v>
      </c>
      <c r="E580" s="245" t="s">
        <v>32</v>
      </c>
      <c r="F580" s="246" t="s">
        <v>662</v>
      </c>
      <c r="G580" s="244"/>
      <c r="H580" s="247">
        <v>7.4859999999999998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247</v>
      </c>
      <c r="AU580" s="253" t="s">
        <v>88</v>
      </c>
      <c r="AV580" s="14" t="s">
        <v>88</v>
      </c>
      <c r="AW580" s="14" t="s">
        <v>39</v>
      </c>
      <c r="AX580" s="14" t="s">
        <v>78</v>
      </c>
      <c r="AY580" s="253" t="s">
        <v>161</v>
      </c>
    </row>
    <row r="581" s="14" customFormat="1">
      <c r="A581" s="14"/>
      <c r="B581" s="243"/>
      <c r="C581" s="244"/>
      <c r="D581" s="221" t="s">
        <v>247</v>
      </c>
      <c r="E581" s="245" t="s">
        <v>32</v>
      </c>
      <c r="F581" s="246" t="s">
        <v>663</v>
      </c>
      <c r="G581" s="244"/>
      <c r="H581" s="247">
        <v>0.25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247</v>
      </c>
      <c r="AU581" s="253" t="s">
        <v>88</v>
      </c>
      <c r="AV581" s="14" t="s">
        <v>88</v>
      </c>
      <c r="AW581" s="14" t="s">
        <v>39</v>
      </c>
      <c r="AX581" s="14" t="s">
        <v>78</v>
      </c>
      <c r="AY581" s="253" t="s">
        <v>161</v>
      </c>
    </row>
    <row r="582" s="14" customFormat="1">
      <c r="A582" s="14"/>
      <c r="B582" s="243"/>
      <c r="C582" s="244"/>
      <c r="D582" s="221" t="s">
        <v>247</v>
      </c>
      <c r="E582" s="245" t="s">
        <v>32</v>
      </c>
      <c r="F582" s="246" t="s">
        <v>664</v>
      </c>
      <c r="G582" s="244"/>
      <c r="H582" s="247">
        <v>0.55500000000000005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247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161</v>
      </c>
    </row>
    <row r="583" s="15" customFormat="1">
      <c r="A583" s="15"/>
      <c r="B583" s="254"/>
      <c r="C583" s="255"/>
      <c r="D583" s="221" t="s">
        <v>247</v>
      </c>
      <c r="E583" s="256" t="s">
        <v>32</v>
      </c>
      <c r="F583" s="257" t="s">
        <v>273</v>
      </c>
      <c r="G583" s="255"/>
      <c r="H583" s="258">
        <v>8.2910000000000004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247</v>
      </c>
      <c r="AU583" s="264" t="s">
        <v>88</v>
      </c>
      <c r="AV583" s="15" t="s">
        <v>188</v>
      </c>
      <c r="AW583" s="15" t="s">
        <v>39</v>
      </c>
      <c r="AX583" s="15" t="s">
        <v>86</v>
      </c>
      <c r="AY583" s="264" t="s">
        <v>161</v>
      </c>
    </row>
    <row r="584" s="2" customFormat="1" ht="33" customHeight="1">
      <c r="A584" s="42"/>
      <c r="B584" s="43"/>
      <c r="C584" s="265" t="s">
        <v>674</v>
      </c>
      <c r="D584" s="265" t="s">
        <v>303</v>
      </c>
      <c r="E584" s="266" t="s">
        <v>668</v>
      </c>
      <c r="F584" s="267" t="s">
        <v>669</v>
      </c>
      <c r="G584" s="268" t="s">
        <v>311</v>
      </c>
      <c r="H584" s="269">
        <v>8.4570000000000007</v>
      </c>
      <c r="I584" s="270"/>
      <c r="J584" s="271">
        <f>ROUND(I584*H584,2)</f>
        <v>0</v>
      </c>
      <c r="K584" s="267" t="s">
        <v>168</v>
      </c>
      <c r="L584" s="272"/>
      <c r="M584" s="273" t="s">
        <v>32</v>
      </c>
      <c r="N584" s="274" t="s">
        <v>49</v>
      </c>
      <c r="O584" s="88"/>
      <c r="P584" s="217">
        <f>O584*H584</f>
        <v>0</v>
      </c>
      <c r="Q584" s="217">
        <v>0.043999999999999997</v>
      </c>
      <c r="R584" s="217">
        <f>Q584*H584</f>
        <v>0.37210799999999999</v>
      </c>
      <c r="S584" s="217">
        <v>0</v>
      </c>
      <c r="T584" s="218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294</v>
      </c>
      <c r="AT584" s="219" t="s">
        <v>303</v>
      </c>
      <c r="AU584" s="219" t="s">
        <v>88</v>
      </c>
      <c r="AY584" s="20" t="s">
        <v>161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86</v>
      </c>
      <c r="BK584" s="220">
        <f>ROUND(I584*H584,2)</f>
        <v>0</v>
      </c>
      <c r="BL584" s="20" t="s">
        <v>188</v>
      </c>
      <c r="BM584" s="219" t="s">
        <v>675</v>
      </c>
    </row>
    <row r="585" s="2" customFormat="1">
      <c r="A585" s="42"/>
      <c r="B585" s="43"/>
      <c r="C585" s="44"/>
      <c r="D585" s="221" t="s">
        <v>171</v>
      </c>
      <c r="E585" s="44"/>
      <c r="F585" s="222" t="s">
        <v>669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171</v>
      </c>
      <c r="AU585" s="20" t="s">
        <v>88</v>
      </c>
    </row>
    <row r="586" s="14" customFormat="1">
      <c r="A586" s="14"/>
      <c r="B586" s="243"/>
      <c r="C586" s="244"/>
      <c r="D586" s="221" t="s">
        <v>247</v>
      </c>
      <c r="E586" s="244"/>
      <c r="F586" s="246" t="s">
        <v>676</v>
      </c>
      <c r="G586" s="244"/>
      <c r="H586" s="247">
        <v>8.4570000000000007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247</v>
      </c>
      <c r="AU586" s="253" t="s">
        <v>88</v>
      </c>
      <c r="AV586" s="14" t="s">
        <v>88</v>
      </c>
      <c r="AW586" s="14" t="s">
        <v>4</v>
      </c>
      <c r="AX586" s="14" t="s">
        <v>86</v>
      </c>
      <c r="AY586" s="253" t="s">
        <v>161</v>
      </c>
    </row>
    <row r="587" s="2" customFormat="1" ht="37.8" customHeight="1">
      <c r="A587" s="42"/>
      <c r="B587" s="43"/>
      <c r="C587" s="208" t="s">
        <v>677</v>
      </c>
      <c r="D587" s="208" t="s">
        <v>164</v>
      </c>
      <c r="E587" s="209" t="s">
        <v>678</v>
      </c>
      <c r="F587" s="210" t="s">
        <v>679</v>
      </c>
      <c r="G587" s="211" t="s">
        <v>311</v>
      </c>
      <c r="H587" s="212">
        <v>30.82</v>
      </c>
      <c r="I587" s="213"/>
      <c r="J587" s="214">
        <f>ROUND(I587*H587,2)</f>
        <v>0</v>
      </c>
      <c r="K587" s="210" t="s">
        <v>168</v>
      </c>
      <c r="L587" s="48"/>
      <c r="M587" s="215" t="s">
        <v>32</v>
      </c>
      <c r="N587" s="216" t="s">
        <v>49</v>
      </c>
      <c r="O587" s="88"/>
      <c r="P587" s="217">
        <f>O587*H587</f>
        <v>0</v>
      </c>
      <c r="Q587" s="217">
        <v>0.0016000000000000001</v>
      </c>
      <c r="R587" s="217">
        <f>Q587*H587</f>
        <v>0.049312000000000002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188</v>
      </c>
      <c r="AT587" s="219" t="s">
        <v>164</v>
      </c>
      <c r="AU587" s="219" t="s">
        <v>88</v>
      </c>
      <c r="AY587" s="20" t="s">
        <v>161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86</v>
      </c>
      <c r="BK587" s="220">
        <f>ROUND(I587*H587,2)</f>
        <v>0</v>
      </c>
      <c r="BL587" s="20" t="s">
        <v>188</v>
      </c>
      <c r="BM587" s="219" t="s">
        <v>680</v>
      </c>
    </row>
    <row r="588" s="2" customFormat="1">
      <c r="A588" s="42"/>
      <c r="B588" s="43"/>
      <c r="C588" s="44"/>
      <c r="D588" s="221" t="s">
        <v>171</v>
      </c>
      <c r="E588" s="44"/>
      <c r="F588" s="222" t="s">
        <v>681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171</v>
      </c>
      <c r="AU588" s="20" t="s">
        <v>88</v>
      </c>
    </row>
    <row r="589" s="2" customFormat="1">
      <c r="A589" s="42"/>
      <c r="B589" s="43"/>
      <c r="C589" s="44"/>
      <c r="D589" s="226" t="s">
        <v>172</v>
      </c>
      <c r="E589" s="44"/>
      <c r="F589" s="227" t="s">
        <v>682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172</v>
      </c>
      <c r="AU589" s="20" t="s">
        <v>88</v>
      </c>
    </row>
    <row r="590" s="13" customFormat="1">
      <c r="A590" s="13"/>
      <c r="B590" s="233"/>
      <c r="C590" s="234"/>
      <c r="D590" s="221" t="s">
        <v>247</v>
      </c>
      <c r="E590" s="235" t="s">
        <v>32</v>
      </c>
      <c r="F590" s="236" t="s">
        <v>683</v>
      </c>
      <c r="G590" s="234"/>
      <c r="H590" s="235" t="s">
        <v>32</v>
      </c>
      <c r="I590" s="237"/>
      <c r="J590" s="234"/>
      <c r="K590" s="234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247</v>
      </c>
      <c r="AU590" s="242" t="s">
        <v>88</v>
      </c>
      <c r="AV590" s="13" t="s">
        <v>86</v>
      </c>
      <c r="AW590" s="13" t="s">
        <v>39</v>
      </c>
      <c r="AX590" s="13" t="s">
        <v>78</v>
      </c>
      <c r="AY590" s="242" t="s">
        <v>161</v>
      </c>
    </row>
    <row r="591" s="14" customFormat="1">
      <c r="A591" s="14"/>
      <c r="B591" s="243"/>
      <c r="C591" s="244"/>
      <c r="D591" s="221" t="s">
        <v>247</v>
      </c>
      <c r="E591" s="245" t="s">
        <v>32</v>
      </c>
      <c r="F591" s="246" t="s">
        <v>684</v>
      </c>
      <c r="G591" s="244"/>
      <c r="H591" s="247">
        <v>30.82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247</v>
      </c>
      <c r="AU591" s="253" t="s">
        <v>88</v>
      </c>
      <c r="AV591" s="14" t="s">
        <v>88</v>
      </c>
      <c r="AW591" s="14" t="s">
        <v>39</v>
      </c>
      <c r="AX591" s="14" t="s">
        <v>86</v>
      </c>
      <c r="AY591" s="253" t="s">
        <v>161</v>
      </c>
    </row>
    <row r="592" s="2" customFormat="1" ht="21.75" customHeight="1">
      <c r="A592" s="42"/>
      <c r="B592" s="43"/>
      <c r="C592" s="265" t="s">
        <v>685</v>
      </c>
      <c r="D592" s="265" t="s">
        <v>303</v>
      </c>
      <c r="E592" s="266" t="s">
        <v>686</v>
      </c>
      <c r="F592" s="267" t="s">
        <v>687</v>
      </c>
      <c r="G592" s="268" t="s">
        <v>311</v>
      </c>
      <c r="H592" s="269">
        <v>31.436</v>
      </c>
      <c r="I592" s="270"/>
      <c r="J592" s="271">
        <f>ROUND(I592*H592,2)</f>
        <v>0</v>
      </c>
      <c r="K592" s="267" t="s">
        <v>168</v>
      </c>
      <c r="L592" s="272"/>
      <c r="M592" s="273" t="s">
        <v>32</v>
      </c>
      <c r="N592" s="274" t="s">
        <v>49</v>
      </c>
      <c r="O592" s="88"/>
      <c r="P592" s="217">
        <f>O592*H592</f>
        <v>0</v>
      </c>
      <c r="Q592" s="217">
        <v>0.14166999999999999</v>
      </c>
      <c r="R592" s="217">
        <f>Q592*H592</f>
        <v>4.4535381199999993</v>
      </c>
      <c r="S592" s="217">
        <v>0</v>
      </c>
      <c r="T592" s="218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294</v>
      </c>
      <c r="AT592" s="219" t="s">
        <v>303</v>
      </c>
      <c r="AU592" s="219" t="s">
        <v>88</v>
      </c>
      <c r="AY592" s="20" t="s">
        <v>161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86</v>
      </c>
      <c r="BK592" s="220">
        <f>ROUND(I592*H592,2)</f>
        <v>0</v>
      </c>
      <c r="BL592" s="20" t="s">
        <v>188</v>
      </c>
      <c r="BM592" s="219" t="s">
        <v>688</v>
      </c>
    </row>
    <row r="593" s="2" customFormat="1">
      <c r="A593" s="42"/>
      <c r="B593" s="43"/>
      <c r="C593" s="44"/>
      <c r="D593" s="221" t="s">
        <v>171</v>
      </c>
      <c r="E593" s="44"/>
      <c r="F593" s="222" t="s">
        <v>687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171</v>
      </c>
      <c r="AU593" s="20" t="s">
        <v>88</v>
      </c>
    </row>
    <row r="594" s="14" customFormat="1">
      <c r="A594" s="14"/>
      <c r="B594" s="243"/>
      <c r="C594" s="244"/>
      <c r="D594" s="221" t="s">
        <v>247</v>
      </c>
      <c r="E594" s="244"/>
      <c r="F594" s="246" t="s">
        <v>689</v>
      </c>
      <c r="G594" s="244"/>
      <c r="H594" s="247">
        <v>31.436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247</v>
      </c>
      <c r="AU594" s="253" t="s">
        <v>88</v>
      </c>
      <c r="AV594" s="14" t="s">
        <v>88</v>
      </c>
      <c r="AW594" s="14" t="s">
        <v>4</v>
      </c>
      <c r="AX594" s="14" t="s">
        <v>86</v>
      </c>
      <c r="AY594" s="253" t="s">
        <v>161</v>
      </c>
    </row>
    <row r="595" s="2" customFormat="1" ht="24.15" customHeight="1">
      <c r="A595" s="42"/>
      <c r="B595" s="43"/>
      <c r="C595" s="208" t="s">
        <v>690</v>
      </c>
      <c r="D595" s="208" t="s">
        <v>164</v>
      </c>
      <c r="E595" s="209" t="s">
        <v>691</v>
      </c>
      <c r="F595" s="210" t="s">
        <v>692</v>
      </c>
      <c r="G595" s="211" t="s">
        <v>311</v>
      </c>
      <c r="H595" s="212">
        <v>17.725000000000001</v>
      </c>
      <c r="I595" s="213"/>
      <c r="J595" s="214">
        <f>ROUND(I595*H595,2)</f>
        <v>0</v>
      </c>
      <c r="K595" s="210" t="s">
        <v>168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0.24384</v>
      </c>
      <c r="R595" s="217">
        <f>Q595*H595</f>
        <v>4.3220640000000001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188</v>
      </c>
      <c r="AT595" s="219" t="s">
        <v>164</v>
      </c>
      <c r="AU595" s="219" t="s">
        <v>88</v>
      </c>
      <c r="AY595" s="20" t="s">
        <v>161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188</v>
      </c>
      <c r="BM595" s="219" t="s">
        <v>693</v>
      </c>
    </row>
    <row r="596" s="2" customFormat="1">
      <c r="A596" s="42"/>
      <c r="B596" s="43"/>
      <c r="C596" s="44"/>
      <c r="D596" s="221" t="s">
        <v>171</v>
      </c>
      <c r="E596" s="44"/>
      <c r="F596" s="222" t="s">
        <v>694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171</v>
      </c>
      <c r="AU596" s="20" t="s">
        <v>88</v>
      </c>
    </row>
    <row r="597" s="2" customFormat="1">
      <c r="A597" s="42"/>
      <c r="B597" s="43"/>
      <c r="C597" s="44"/>
      <c r="D597" s="226" t="s">
        <v>172</v>
      </c>
      <c r="E597" s="44"/>
      <c r="F597" s="227" t="s">
        <v>695</v>
      </c>
      <c r="G597" s="44"/>
      <c r="H597" s="44"/>
      <c r="I597" s="223"/>
      <c r="J597" s="44"/>
      <c r="K597" s="44"/>
      <c r="L597" s="48"/>
      <c r="M597" s="224"/>
      <c r="N597" s="225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172</v>
      </c>
      <c r="AU597" s="20" t="s">
        <v>88</v>
      </c>
    </row>
    <row r="598" s="13" customFormat="1">
      <c r="A598" s="13"/>
      <c r="B598" s="233"/>
      <c r="C598" s="234"/>
      <c r="D598" s="221" t="s">
        <v>247</v>
      </c>
      <c r="E598" s="235" t="s">
        <v>32</v>
      </c>
      <c r="F598" s="236" t="s">
        <v>525</v>
      </c>
      <c r="G598" s="234"/>
      <c r="H598" s="235" t="s">
        <v>32</v>
      </c>
      <c r="I598" s="237"/>
      <c r="J598" s="234"/>
      <c r="K598" s="234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247</v>
      </c>
      <c r="AU598" s="242" t="s">
        <v>88</v>
      </c>
      <c r="AV598" s="13" t="s">
        <v>86</v>
      </c>
      <c r="AW598" s="13" t="s">
        <v>39</v>
      </c>
      <c r="AX598" s="13" t="s">
        <v>78</v>
      </c>
      <c r="AY598" s="242" t="s">
        <v>161</v>
      </c>
    </row>
    <row r="599" s="14" customFormat="1">
      <c r="A599" s="14"/>
      <c r="B599" s="243"/>
      <c r="C599" s="244"/>
      <c r="D599" s="221" t="s">
        <v>247</v>
      </c>
      <c r="E599" s="245" t="s">
        <v>32</v>
      </c>
      <c r="F599" s="246" t="s">
        <v>526</v>
      </c>
      <c r="G599" s="244"/>
      <c r="H599" s="247">
        <v>5.5499999999999998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247</v>
      </c>
      <c r="AU599" s="253" t="s">
        <v>88</v>
      </c>
      <c r="AV599" s="14" t="s">
        <v>88</v>
      </c>
      <c r="AW599" s="14" t="s">
        <v>39</v>
      </c>
      <c r="AX599" s="14" t="s">
        <v>78</v>
      </c>
      <c r="AY599" s="253" t="s">
        <v>161</v>
      </c>
    </row>
    <row r="600" s="14" customFormat="1">
      <c r="A600" s="14"/>
      <c r="B600" s="243"/>
      <c r="C600" s="244"/>
      <c r="D600" s="221" t="s">
        <v>247</v>
      </c>
      <c r="E600" s="245" t="s">
        <v>32</v>
      </c>
      <c r="F600" s="246" t="s">
        <v>527</v>
      </c>
      <c r="G600" s="244"/>
      <c r="H600" s="247">
        <v>6.0999999999999996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247</v>
      </c>
      <c r="AU600" s="253" t="s">
        <v>88</v>
      </c>
      <c r="AV600" s="14" t="s">
        <v>88</v>
      </c>
      <c r="AW600" s="14" t="s">
        <v>39</v>
      </c>
      <c r="AX600" s="14" t="s">
        <v>78</v>
      </c>
      <c r="AY600" s="253" t="s">
        <v>161</v>
      </c>
    </row>
    <row r="601" s="14" customFormat="1">
      <c r="A601" s="14"/>
      <c r="B601" s="243"/>
      <c r="C601" s="244"/>
      <c r="D601" s="221" t="s">
        <v>247</v>
      </c>
      <c r="E601" s="245" t="s">
        <v>32</v>
      </c>
      <c r="F601" s="246" t="s">
        <v>528</v>
      </c>
      <c r="G601" s="244"/>
      <c r="H601" s="247">
        <v>6.0750000000000002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247</v>
      </c>
      <c r="AU601" s="253" t="s">
        <v>88</v>
      </c>
      <c r="AV601" s="14" t="s">
        <v>88</v>
      </c>
      <c r="AW601" s="14" t="s">
        <v>39</v>
      </c>
      <c r="AX601" s="14" t="s">
        <v>78</v>
      </c>
      <c r="AY601" s="253" t="s">
        <v>161</v>
      </c>
    </row>
    <row r="602" s="15" customFormat="1">
      <c r="A602" s="15"/>
      <c r="B602" s="254"/>
      <c r="C602" s="255"/>
      <c r="D602" s="221" t="s">
        <v>247</v>
      </c>
      <c r="E602" s="256" t="s">
        <v>32</v>
      </c>
      <c r="F602" s="257" t="s">
        <v>273</v>
      </c>
      <c r="G602" s="255"/>
      <c r="H602" s="258">
        <v>17.724999999999998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4" t="s">
        <v>247</v>
      </c>
      <c r="AU602" s="264" t="s">
        <v>88</v>
      </c>
      <c r="AV602" s="15" t="s">
        <v>188</v>
      </c>
      <c r="AW602" s="15" t="s">
        <v>39</v>
      </c>
      <c r="AX602" s="15" t="s">
        <v>86</v>
      </c>
      <c r="AY602" s="264" t="s">
        <v>161</v>
      </c>
    </row>
    <row r="603" s="12" customFormat="1" ht="22.8" customHeight="1">
      <c r="A603" s="12"/>
      <c r="B603" s="192"/>
      <c r="C603" s="193"/>
      <c r="D603" s="194" t="s">
        <v>77</v>
      </c>
      <c r="E603" s="206" t="s">
        <v>294</v>
      </c>
      <c r="F603" s="206" t="s">
        <v>696</v>
      </c>
      <c r="G603" s="193"/>
      <c r="H603" s="193"/>
      <c r="I603" s="196"/>
      <c r="J603" s="207">
        <f>BK603</f>
        <v>0</v>
      </c>
      <c r="K603" s="193"/>
      <c r="L603" s="198"/>
      <c r="M603" s="199"/>
      <c r="N603" s="200"/>
      <c r="O603" s="200"/>
      <c r="P603" s="201">
        <f>SUM(P604:P622)</f>
        <v>0</v>
      </c>
      <c r="Q603" s="200"/>
      <c r="R603" s="201">
        <f>SUM(R604:R622)</f>
        <v>0.13856934000000001</v>
      </c>
      <c r="S603" s="200"/>
      <c r="T603" s="202">
        <f>SUM(T604:T622)</f>
        <v>0.0533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03" t="s">
        <v>86</v>
      </c>
      <c r="AT603" s="204" t="s">
        <v>77</v>
      </c>
      <c r="AU603" s="204" t="s">
        <v>86</v>
      </c>
      <c r="AY603" s="203" t="s">
        <v>161</v>
      </c>
      <c r="BK603" s="205">
        <f>SUM(BK604:BK622)</f>
        <v>0</v>
      </c>
    </row>
    <row r="604" s="2" customFormat="1" ht="37.8" customHeight="1">
      <c r="A604" s="42"/>
      <c r="B604" s="43"/>
      <c r="C604" s="208" t="s">
        <v>697</v>
      </c>
      <c r="D604" s="208" t="s">
        <v>164</v>
      </c>
      <c r="E604" s="209" t="s">
        <v>698</v>
      </c>
      <c r="F604" s="210" t="s">
        <v>699</v>
      </c>
      <c r="G604" s="211" t="s">
        <v>320</v>
      </c>
      <c r="H604" s="212">
        <v>21.32</v>
      </c>
      <c r="I604" s="213"/>
      <c r="J604" s="214">
        <f>ROUND(I604*H604,2)</f>
        <v>0</v>
      </c>
      <c r="K604" s="210" t="s">
        <v>168</v>
      </c>
      <c r="L604" s="48"/>
      <c r="M604" s="215" t="s">
        <v>32</v>
      </c>
      <c r="N604" s="216" t="s">
        <v>49</v>
      </c>
      <c r="O604" s="88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R604" s="219" t="s">
        <v>188</v>
      </c>
      <c r="AT604" s="219" t="s">
        <v>164</v>
      </c>
      <c r="AU604" s="219" t="s">
        <v>88</v>
      </c>
      <c r="AY604" s="20" t="s">
        <v>161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86</v>
      </c>
      <c r="BK604" s="220">
        <f>ROUND(I604*H604,2)</f>
        <v>0</v>
      </c>
      <c r="BL604" s="20" t="s">
        <v>188</v>
      </c>
      <c r="BM604" s="219" t="s">
        <v>700</v>
      </c>
    </row>
    <row r="605" s="2" customFormat="1">
      <c r="A605" s="42"/>
      <c r="B605" s="43"/>
      <c r="C605" s="44"/>
      <c r="D605" s="221" t="s">
        <v>171</v>
      </c>
      <c r="E605" s="44"/>
      <c r="F605" s="222" t="s">
        <v>701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171</v>
      </c>
      <c r="AU605" s="20" t="s">
        <v>88</v>
      </c>
    </row>
    <row r="606" s="2" customFormat="1">
      <c r="A606" s="42"/>
      <c r="B606" s="43"/>
      <c r="C606" s="44"/>
      <c r="D606" s="226" t="s">
        <v>172</v>
      </c>
      <c r="E606" s="44"/>
      <c r="F606" s="227" t="s">
        <v>702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172</v>
      </c>
      <c r="AU606" s="20" t="s">
        <v>88</v>
      </c>
    </row>
    <row r="607" s="13" customFormat="1">
      <c r="A607" s="13"/>
      <c r="B607" s="233"/>
      <c r="C607" s="234"/>
      <c r="D607" s="221" t="s">
        <v>247</v>
      </c>
      <c r="E607" s="235" t="s">
        <v>32</v>
      </c>
      <c r="F607" s="236" t="s">
        <v>255</v>
      </c>
      <c r="G607" s="234"/>
      <c r="H607" s="235" t="s">
        <v>32</v>
      </c>
      <c r="I607" s="237"/>
      <c r="J607" s="234"/>
      <c r="K607" s="234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247</v>
      </c>
      <c r="AU607" s="242" t="s">
        <v>88</v>
      </c>
      <c r="AV607" s="13" t="s">
        <v>86</v>
      </c>
      <c r="AW607" s="13" t="s">
        <v>39</v>
      </c>
      <c r="AX607" s="13" t="s">
        <v>78</v>
      </c>
      <c r="AY607" s="242" t="s">
        <v>161</v>
      </c>
    </row>
    <row r="608" s="14" customFormat="1">
      <c r="A608" s="14"/>
      <c r="B608" s="243"/>
      <c r="C608" s="244"/>
      <c r="D608" s="221" t="s">
        <v>247</v>
      </c>
      <c r="E608" s="245" t="s">
        <v>32</v>
      </c>
      <c r="F608" s="246" t="s">
        <v>703</v>
      </c>
      <c r="G608" s="244"/>
      <c r="H608" s="247">
        <v>9.1899999999999995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247</v>
      </c>
      <c r="AU608" s="253" t="s">
        <v>88</v>
      </c>
      <c r="AV608" s="14" t="s">
        <v>88</v>
      </c>
      <c r="AW608" s="14" t="s">
        <v>39</v>
      </c>
      <c r="AX608" s="14" t="s">
        <v>78</v>
      </c>
      <c r="AY608" s="253" t="s">
        <v>161</v>
      </c>
    </row>
    <row r="609" s="14" customFormat="1">
      <c r="A609" s="14"/>
      <c r="B609" s="243"/>
      <c r="C609" s="244"/>
      <c r="D609" s="221" t="s">
        <v>247</v>
      </c>
      <c r="E609" s="245" t="s">
        <v>32</v>
      </c>
      <c r="F609" s="246" t="s">
        <v>704</v>
      </c>
      <c r="G609" s="244"/>
      <c r="H609" s="247">
        <v>12.130000000000001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247</v>
      </c>
      <c r="AU609" s="253" t="s">
        <v>88</v>
      </c>
      <c r="AV609" s="14" t="s">
        <v>88</v>
      </c>
      <c r="AW609" s="14" t="s">
        <v>39</v>
      </c>
      <c r="AX609" s="14" t="s">
        <v>78</v>
      </c>
      <c r="AY609" s="253" t="s">
        <v>161</v>
      </c>
    </row>
    <row r="610" s="15" customFormat="1">
      <c r="A610" s="15"/>
      <c r="B610" s="254"/>
      <c r="C610" s="255"/>
      <c r="D610" s="221" t="s">
        <v>247</v>
      </c>
      <c r="E610" s="256" t="s">
        <v>32</v>
      </c>
      <c r="F610" s="257" t="s">
        <v>273</v>
      </c>
      <c r="G610" s="255"/>
      <c r="H610" s="258">
        <v>21.32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247</v>
      </c>
      <c r="AU610" s="264" t="s">
        <v>88</v>
      </c>
      <c r="AV610" s="15" t="s">
        <v>188</v>
      </c>
      <c r="AW610" s="15" t="s">
        <v>39</v>
      </c>
      <c r="AX610" s="15" t="s">
        <v>86</v>
      </c>
      <c r="AY610" s="264" t="s">
        <v>161</v>
      </c>
    </row>
    <row r="611" s="2" customFormat="1" ht="24.15" customHeight="1">
      <c r="A611" s="42"/>
      <c r="B611" s="43"/>
      <c r="C611" s="265" t="s">
        <v>705</v>
      </c>
      <c r="D611" s="265" t="s">
        <v>303</v>
      </c>
      <c r="E611" s="266" t="s">
        <v>706</v>
      </c>
      <c r="F611" s="267" t="s">
        <v>707</v>
      </c>
      <c r="G611" s="268" t="s">
        <v>320</v>
      </c>
      <c r="H611" s="269">
        <v>22.385999999999999</v>
      </c>
      <c r="I611" s="270"/>
      <c r="J611" s="271">
        <f>ROUND(I611*H611,2)</f>
        <v>0</v>
      </c>
      <c r="K611" s="267" t="s">
        <v>168</v>
      </c>
      <c r="L611" s="272"/>
      <c r="M611" s="273" t="s">
        <v>32</v>
      </c>
      <c r="N611" s="274" t="s">
        <v>49</v>
      </c>
      <c r="O611" s="88"/>
      <c r="P611" s="217">
        <f>O611*H611</f>
        <v>0</v>
      </c>
      <c r="Q611" s="217">
        <v>0.0061900000000000002</v>
      </c>
      <c r="R611" s="217">
        <f>Q611*H611</f>
        <v>0.13856934000000001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294</v>
      </c>
      <c r="AT611" s="219" t="s">
        <v>303</v>
      </c>
      <c r="AU611" s="219" t="s">
        <v>88</v>
      </c>
      <c r="AY611" s="20" t="s">
        <v>161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188</v>
      </c>
      <c r="BM611" s="219" t="s">
        <v>708</v>
      </c>
    </row>
    <row r="612" s="2" customFormat="1">
      <c r="A612" s="42"/>
      <c r="B612" s="43"/>
      <c r="C612" s="44"/>
      <c r="D612" s="221" t="s">
        <v>171</v>
      </c>
      <c r="E612" s="44"/>
      <c r="F612" s="222" t="s">
        <v>707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171</v>
      </c>
      <c r="AU612" s="20" t="s">
        <v>88</v>
      </c>
    </row>
    <row r="613" s="14" customFormat="1">
      <c r="A613" s="14"/>
      <c r="B613" s="243"/>
      <c r="C613" s="244"/>
      <c r="D613" s="221" t="s">
        <v>247</v>
      </c>
      <c r="E613" s="244"/>
      <c r="F613" s="246" t="s">
        <v>709</v>
      </c>
      <c r="G613" s="244"/>
      <c r="H613" s="247">
        <v>22.385999999999999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247</v>
      </c>
      <c r="AU613" s="253" t="s">
        <v>88</v>
      </c>
      <c r="AV613" s="14" t="s">
        <v>88</v>
      </c>
      <c r="AW613" s="14" t="s">
        <v>4</v>
      </c>
      <c r="AX613" s="14" t="s">
        <v>86</v>
      </c>
      <c r="AY613" s="253" t="s">
        <v>161</v>
      </c>
    </row>
    <row r="614" s="2" customFormat="1" ht="24.15" customHeight="1">
      <c r="A614" s="42"/>
      <c r="B614" s="43"/>
      <c r="C614" s="208" t="s">
        <v>710</v>
      </c>
      <c r="D614" s="208" t="s">
        <v>164</v>
      </c>
      <c r="E614" s="209" t="s">
        <v>711</v>
      </c>
      <c r="F614" s="210" t="s">
        <v>712</v>
      </c>
      <c r="G614" s="211" t="s">
        <v>320</v>
      </c>
      <c r="H614" s="212">
        <v>21.32</v>
      </c>
      <c r="I614" s="213"/>
      <c r="J614" s="214">
        <f>ROUND(I614*H614,2)</f>
        <v>0</v>
      </c>
      <c r="K614" s="210" t="s">
        <v>168</v>
      </c>
      <c r="L614" s="48"/>
      <c r="M614" s="215" t="s">
        <v>32</v>
      </c>
      <c r="N614" s="216" t="s">
        <v>49</v>
      </c>
      <c r="O614" s="88"/>
      <c r="P614" s="217">
        <f>O614*H614</f>
        <v>0</v>
      </c>
      <c r="Q614" s="217">
        <v>0</v>
      </c>
      <c r="R614" s="217">
        <f>Q614*H614</f>
        <v>0</v>
      </c>
      <c r="S614" s="217">
        <v>0.0025000000000000001</v>
      </c>
      <c r="T614" s="218">
        <f>S614*H614</f>
        <v>0.0533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19" t="s">
        <v>188</v>
      </c>
      <c r="AT614" s="219" t="s">
        <v>164</v>
      </c>
      <c r="AU614" s="219" t="s">
        <v>88</v>
      </c>
      <c r="AY614" s="20" t="s">
        <v>161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20" t="s">
        <v>86</v>
      </c>
      <c r="BK614" s="220">
        <f>ROUND(I614*H614,2)</f>
        <v>0</v>
      </c>
      <c r="BL614" s="20" t="s">
        <v>188</v>
      </c>
      <c r="BM614" s="219" t="s">
        <v>713</v>
      </c>
    </row>
    <row r="615" s="2" customFormat="1">
      <c r="A615" s="42"/>
      <c r="B615" s="43"/>
      <c r="C615" s="44"/>
      <c r="D615" s="221" t="s">
        <v>171</v>
      </c>
      <c r="E615" s="44"/>
      <c r="F615" s="222" t="s">
        <v>714</v>
      </c>
      <c r="G615" s="44"/>
      <c r="H615" s="44"/>
      <c r="I615" s="223"/>
      <c r="J615" s="44"/>
      <c r="K615" s="44"/>
      <c r="L615" s="48"/>
      <c r="M615" s="224"/>
      <c r="N615" s="225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171</v>
      </c>
      <c r="AU615" s="20" t="s">
        <v>88</v>
      </c>
    </row>
    <row r="616" s="2" customFormat="1">
      <c r="A616" s="42"/>
      <c r="B616" s="43"/>
      <c r="C616" s="44"/>
      <c r="D616" s="226" t="s">
        <v>172</v>
      </c>
      <c r="E616" s="44"/>
      <c r="F616" s="227" t="s">
        <v>715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172</v>
      </c>
      <c r="AU616" s="20" t="s">
        <v>88</v>
      </c>
    </row>
    <row r="617" s="13" customFormat="1">
      <c r="A617" s="13"/>
      <c r="B617" s="233"/>
      <c r="C617" s="234"/>
      <c r="D617" s="221" t="s">
        <v>247</v>
      </c>
      <c r="E617" s="235" t="s">
        <v>32</v>
      </c>
      <c r="F617" s="236" t="s">
        <v>255</v>
      </c>
      <c r="G617" s="234"/>
      <c r="H617" s="235" t="s">
        <v>32</v>
      </c>
      <c r="I617" s="237"/>
      <c r="J617" s="234"/>
      <c r="K617" s="234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247</v>
      </c>
      <c r="AU617" s="242" t="s">
        <v>88</v>
      </c>
      <c r="AV617" s="13" t="s">
        <v>86</v>
      </c>
      <c r="AW617" s="13" t="s">
        <v>39</v>
      </c>
      <c r="AX617" s="13" t="s">
        <v>78</v>
      </c>
      <c r="AY617" s="242" t="s">
        <v>161</v>
      </c>
    </row>
    <row r="618" s="14" customFormat="1">
      <c r="A618" s="14"/>
      <c r="B618" s="243"/>
      <c r="C618" s="244"/>
      <c r="D618" s="221" t="s">
        <v>247</v>
      </c>
      <c r="E618" s="245" t="s">
        <v>32</v>
      </c>
      <c r="F618" s="246" t="s">
        <v>703</v>
      </c>
      <c r="G618" s="244"/>
      <c r="H618" s="247">
        <v>9.1899999999999995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247</v>
      </c>
      <c r="AU618" s="253" t="s">
        <v>88</v>
      </c>
      <c r="AV618" s="14" t="s">
        <v>88</v>
      </c>
      <c r="AW618" s="14" t="s">
        <v>39</v>
      </c>
      <c r="AX618" s="14" t="s">
        <v>78</v>
      </c>
      <c r="AY618" s="253" t="s">
        <v>161</v>
      </c>
    </row>
    <row r="619" s="14" customFormat="1">
      <c r="A619" s="14"/>
      <c r="B619" s="243"/>
      <c r="C619" s="244"/>
      <c r="D619" s="221" t="s">
        <v>247</v>
      </c>
      <c r="E619" s="245" t="s">
        <v>32</v>
      </c>
      <c r="F619" s="246" t="s">
        <v>704</v>
      </c>
      <c r="G619" s="244"/>
      <c r="H619" s="247">
        <v>12.130000000000001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247</v>
      </c>
      <c r="AU619" s="253" t="s">
        <v>88</v>
      </c>
      <c r="AV619" s="14" t="s">
        <v>88</v>
      </c>
      <c r="AW619" s="14" t="s">
        <v>39</v>
      </c>
      <c r="AX619" s="14" t="s">
        <v>78</v>
      </c>
      <c r="AY619" s="253" t="s">
        <v>161</v>
      </c>
    </row>
    <row r="620" s="15" customFormat="1">
      <c r="A620" s="15"/>
      <c r="B620" s="254"/>
      <c r="C620" s="255"/>
      <c r="D620" s="221" t="s">
        <v>247</v>
      </c>
      <c r="E620" s="256" t="s">
        <v>32</v>
      </c>
      <c r="F620" s="257" t="s">
        <v>273</v>
      </c>
      <c r="G620" s="255"/>
      <c r="H620" s="258">
        <v>21.32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247</v>
      </c>
      <c r="AU620" s="264" t="s">
        <v>88</v>
      </c>
      <c r="AV620" s="15" t="s">
        <v>188</v>
      </c>
      <c r="AW620" s="15" t="s">
        <v>39</v>
      </c>
      <c r="AX620" s="15" t="s">
        <v>86</v>
      </c>
      <c r="AY620" s="264" t="s">
        <v>161</v>
      </c>
    </row>
    <row r="621" s="2" customFormat="1" ht="16.5" customHeight="1">
      <c r="A621" s="42"/>
      <c r="B621" s="43"/>
      <c r="C621" s="208" t="s">
        <v>716</v>
      </c>
      <c r="D621" s="208" t="s">
        <v>164</v>
      </c>
      <c r="E621" s="209" t="s">
        <v>717</v>
      </c>
      <c r="F621" s="210" t="s">
        <v>718</v>
      </c>
      <c r="G621" s="211" t="s">
        <v>719</v>
      </c>
      <c r="H621" s="212">
        <v>4</v>
      </c>
      <c r="I621" s="213"/>
      <c r="J621" s="214">
        <f>ROUND(I621*H621,2)</f>
        <v>0</v>
      </c>
      <c r="K621" s="210" t="s">
        <v>32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</v>
      </c>
      <c r="R621" s="217">
        <f>Q621*H621</f>
        <v>0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188</v>
      </c>
      <c r="AT621" s="219" t="s">
        <v>164</v>
      </c>
      <c r="AU621" s="219" t="s">
        <v>88</v>
      </c>
      <c r="AY621" s="20" t="s">
        <v>161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188</v>
      </c>
      <c r="BM621" s="219" t="s">
        <v>720</v>
      </c>
    </row>
    <row r="622" s="2" customFormat="1">
      <c r="A622" s="42"/>
      <c r="B622" s="43"/>
      <c r="C622" s="44"/>
      <c r="D622" s="221" t="s">
        <v>171</v>
      </c>
      <c r="E622" s="44"/>
      <c r="F622" s="222" t="s">
        <v>718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171</v>
      </c>
      <c r="AU622" s="20" t="s">
        <v>88</v>
      </c>
    </row>
    <row r="623" s="12" customFormat="1" ht="22.8" customHeight="1">
      <c r="A623" s="12"/>
      <c r="B623" s="192"/>
      <c r="C623" s="193"/>
      <c r="D623" s="194" t="s">
        <v>77</v>
      </c>
      <c r="E623" s="206" t="s">
        <v>302</v>
      </c>
      <c r="F623" s="206" t="s">
        <v>721</v>
      </c>
      <c r="G623" s="193"/>
      <c r="H623" s="193"/>
      <c r="I623" s="196"/>
      <c r="J623" s="207">
        <f>BK623</f>
        <v>0</v>
      </c>
      <c r="K623" s="193"/>
      <c r="L623" s="198"/>
      <c r="M623" s="199"/>
      <c r="N623" s="200"/>
      <c r="O623" s="200"/>
      <c r="P623" s="201">
        <f>SUM(P624:P735)</f>
        <v>0</v>
      </c>
      <c r="Q623" s="200"/>
      <c r="R623" s="201">
        <f>SUM(R624:R735)</f>
        <v>0.1999901</v>
      </c>
      <c r="S623" s="200"/>
      <c r="T623" s="202">
        <f>SUM(T624:T735)</f>
        <v>0.32800000000000001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03" t="s">
        <v>86</v>
      </c>
      <c r="AT623" s="204" t="s">
        <v>77</v>
      </c>
      <c r="AU623" s="204" t="s">
        <v>86</v>
      </c>
      <c r="AY623" s="203" t="s">
        <v>161</v>
      </c>
      <c r="BK623" s="205">
        <f>SUM(BK624:BK735)</f>
        <v>0</v>
      </c>
    </row>
    <row r="624" s="2" customFormat="1" ht="37.8" customHeight="1">
      <c r="A624" s="42"/>
      <c r="B624" s="43"/>
      <c r="C624" s="208" t="s">
        <v>722</v>
      </c>
      <c r="D624" s="208" t="s">
        <v>164</v>
      </c>
      <c r="E624" s="209" t="s">
        <v>723</v>
      </c>
      <c r="F624" s="210" t="s">
        <v>724</v>
      </c>
      <c r="G624" s="211" t="s">
        <v>311</v>
      </c>
      <c r="H624" s="212">
        <v>1006</v>
      </c>
      <c r="I624" s="213"/>
      <c r="J624" s="214">
        <f>ROUND(I624*H624,2)</f>
        <v>0</v>
      </c>
      <c r="K624" s="210" t="s">
        <v>168</v>
      </c>
      <c r="L624" s="48"/>
      <c r="M624" s="215" t="s">
        <v>32</v>
      </c>
      <c r="N624" s="216" t="s">
        <v>49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188</v>
      </c>
      <c r="AT624" s="219" t="s">
        <v>164</v>
      </c>
      <c r="AU624" s="219" t="s">
        <v>88</v>
      </c>
      <c r="AY624" s="20" t="s">
        <v>161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0" t="s">
        <v>86</v>
      </c>
      <c r="BK624" s="220">
        <f>ROUND(I624*H624,2)</f>
        <v>0</v>
      </c>
      <c r="BL624" s="20" t="s">
        <v>188</v>
      </c>
      <c r="BM624" s="219" t="s">
        <v>725</v>
      </c>
    </row>
    <row r="625" s="2" customFormat="1">
      <c r="A625" s="42"/>
      <c r="B625" s="43"/>
      <c r="C625" s="44"/>
      <c r="D625" s="221" t="s">
        <v>171</v>
      </c>
      <c r="E625" s="44"/>
      <c r="F625" s="222" t="s">
        <v>726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171</v>
      </c>
      <c r="AU625" s="20" t="s">
        <v>88</v>
      </c>
    </row>
    <row r="626" s="2" customFormat="1">
      <c r="A626" s="42"/>
      <c r="B626" s="43"/>
      <c r="C626" s="44"/>
      <c r="D626" s="226" t="s">
        <v>172</v>
      </c>
      <c r="E626" s="44"/>
      <c r="F626" s="227" t="s">
        <v>727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172</v>
      </c>
      <c r="AU626" s="20" t="s">
        <v>88</v>
      </c>
    </row>
    <row r="627" s="2" customFormat="1" ht="37.8" customHeight="1">
      <c r="A627" s="42"/>
      <c r="B627" s="43"/>
      <c r="C627" s="208" t="s">
        <v>728</v>
      </c>
      <c r="D627" s="208" t="s">
        <v>164</v>
      </c>
      <c r="E627" s="209" t="s">
        <v>729</v>
      </c>
      <c r="F627" s="210" t="s">
        <v>730</v>
      </c>
      <c r="G627" s="211" t="s">
        <v>311</v>
      </c>
      <c r="H627" s="212">
        <v>120720</v>
      </c>
      <c r="I627" s="213"/>
      <c r="J627" s="214">
        <f>ROUND(I627*H627,2)</f>
        <v>0</v>
      </c>
      <c r="K627" s="210" t="s">
        <v>168</v>
      </c>
      <c r="L627" s="48"/>
      <c r="M627" s="215" t="s">
        <v>32</v>
      </c>
      <c r="N627" s="216" t="s">
        <v>49</v>
      </c>
      <c r="O627" s="88"/>
      <c r="P627" s="217">
        <f>O627*H627</f>
        <v>0</v>
      </c>
      <c r="Q627" s="217">
        <v>0</v>
      </c>
      <c r="R627" s="217">
        <f>Q627*H627</f>
        <v>0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188</v>
      </c>
      <c r="AT627" s="219" t="s">
        <v>164</v>
      </c>
      <c r="AU627" s="219" t="s">
        <v>88</v>
      </c>
      <c r="AY627" s="20" t="s">
        <v>161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86</v>
      </c>
      <c r="BK627" s="220">
        <f>ROUND(I627*H627,2)</f>
        <v>0</v>
      </c>
      <c r="BL627" s="20" t="s">
        <v>188</v>
      </c>
      <c r="BM627" s="219" t="s">
        <v>731</v>
      </c>
    </row>
    <row r="628" s="2" customFormat="1">
      <c r="A628" s="42"/>
      <c r="B628" s="43"/>
      <c r="C628" s="44"/>
      <c r="D628" s="221" t="s">
        <v>171</v>
      </c>
      <c r="E628" s="44"/>
      <c r="F628" s="222" t="s">
        <v>732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0" t="s">
        <v>171</v>
      </c>
      <c r="AU628" s="20" t="s">
        <v>88</v>
      </c>
    </row>
    <row r="629" s="2" customFormat="1">
      <c r="A629" s="42"/>
      <c r="B629" s="43"/>
      <c r="C629" s="44"/>
      <c r="D629" s="226" t="s">
        <v>172</v>
      </c>
      <c r="E629" s="44"/>
      <c r="F629" s="227" t="s">
        <v>733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0" t="s">
        <v>172</v>
      </c>
      <c r="AU629" s="20" t="s">
        <v>88</v>
      </c>
    </row>
    <row r="630" s="14" customFormat="1">
      <c r="A630" s="14"/>
      <c r="B630" s="243"/>
      <c r="C630" s="244"/>
      <c r="D630" s="221" t="s">
        <v>247</v>
      </c>
      <c r="E630" s="244"/>
      <c r="F630" s="246" t="s">
        <v>734</v>
      </c>
      <c r="G630" s="244"/>
      <c r="H630" s="247">
        <v>120720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247</v>
      </c>
      <c r="AU630" s="253" t="s">
        <v>88</v>
      </c>
      <c r="AV630" s="14" t="s">
        <v>88</v>
      </c>
      <c r="AW630" s="14" t="s">
        <v>4</v>
      </c>
      <c r="AX630" s="14" t="s">
        <v>86</v>
      </c>
      <c r="AY630" s="253" t="s">
        <v>161</v>
      </c>
    </row>
    <row r="631" s="2" customFormat="1" ht="37.8" customHeight="1">
      <c r="A631" s="42"/>
      <c r="B631" s="43"/>
      <c r="C631" s="208" t="s">
        <v>735</v>
      </c>
      <c r="D631" s="208" t="s">
        <v>164</v>
      </c>
      <c r="E631" s="209" t="s">
        <v>736</v>
      </c>
      <c r="F631" s="210" t="s">
        <v>737</v>
      </c>
      <c r="G631" s="211" t="s">
        <v>311</v>
      </c>
      <c r="H631" s="212">
        <v>1006</v>
      </c>
      <c r="I631" s="213"/>
      <c r="J631" s="214">
        <f>ROUND(I631*H631,2)</f>
        <v>0</v>
      </c>
      <c r="K631" s="210" t="s">
        <v>168</v>
      </c>
      <c r="L631" s="48"/>
      <c r="M631" s="215" t="s">
        <v>32</v>
      </c>
      <c r="N631" s="216" t="s">
        <v>49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188</v>
      </c>
      <c r="AT631" s="219" t="s">
        <v>164</v>
      </c>
      <c r="AU631" s="219" t="s">
        <v>88</v>
      </c>
      <c r="AY631" s="20" t="s">
        <v>161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86</v>
      </c>
      <c r="BK631" s="220">
        <f>ROUND(I631*H631,2)</f>
        <v>0</v>
      </c>
      <c r="BL631" s="20" t="s">
        <v>188</v>
      </c>
      <c r="BM631" s="219" t="s">
        <v>738</v>
      </c>
    </row>
    <row r="632" s="2" customFormat="1">
      <c r="A632" s="42"/>
      <c r="B632" s="43"/>
      <c r="C632" s="44"/>
      <c r="D632" s="221" t="s">
        <v>171</v>
      </c>
      <c r="E632" s="44"/>
      <c r="F632" s="222" t="s">
        <v>739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171</v>
      </c>
      <c r="AU632" s="20" t="s">
        <v>88</v>
      </c>
    </row>
    <row r="633" s="2" customFormat="1">
      <c r="A633" s="42"/>
      <c r="B633" s="43"/>
      <c r="C633" s="44"/>
      <c r="D633" s="226" t="s">
        <v>172</v>
      </c>
      <c r="E633" s="44"/>
      <c r="F633" s="227" t="s">
        <v>740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172</v>
      </c>
      <c r="AU633" s="20" t="s">
        <v>88</v>
      </c>
    </row>
    <row r="634" s="2" customFormat="1" ht="16.5" customHeight="1">
      <c r="A634" s="42"/>
      <c r="B634" s="43"/>
      <c r="C634" s="208" t="s">
        <v>741</v>
      </c>
      <c r="D634" s="208" t="s">
        <v>164</v>
      </c>
      <c r="E634" s="209" t="s">
        <v>742</v>
      </c>
      <c r="F634" s="210" t="s">
        <v>743</v>
      </c>
      <c r="G634" s="211" t="s">
        <v>311</v>
      </c>
      <c r="H634" s="212">
        <v>1006</v>
      </c>
      <c r="I634" s="213"/>
      <c r="J634" s="214">
        <f>ROUND(I634*H634,2)</f>
        <v>0</v>
      </c>
      <c r="K634" s="210" t="s">
        <v>168</v>
      </c>
      <c r="L634" s="48"/>
      <c r="M634" s="215" t="s">
        <v>32</v>
      </c>
      <c r="N634" s="216" t="s">
        <v>49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188</v>
      </c>
      <c r="AT634" s="219" t="s">
        <v>164</v>
      </c>
      <c r="AU634" s="219" t="s">
        <v>88</v>
      </c>
      <c r="AY634" s="20" t="s">
        <v>161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86</v>
      </c>
      <c r="BK634" s="220">
        <f>ROUND(I634*H634,2)</f>
        <v>0</v>
      </c>
      <c r="BL634" s="20" t="s">
        <v>188</v>
      </c>
      <c r="BM634" s="219" t="s">
        <v>744</v>
      </c>
    </row>
    <row r="635" s="2" customFormat="1">
      <c r="A635" s="42"/>
      <c r="B635" s="43"/>
      <c r="C635" s="44"/>
      <c r="D635" s="221" t="s">
        <v>171</v>
      </c>
      <c r="E635" s="44"/>
      <c r="F635" s="222" t="s">
        <v>745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0" t="s">
        <v>171</v>
      </c>
      <c r="AU635" s="20" t="s">
        <v>88</v>
      </c>
    </row>
    <row r="636" s="2" customFormat="1">
      <c r="A636" s="42"/>
      <c r="B636" s="43"/>
      <c r="C636" s="44"/>
      <c r="D636" s="226" t="s">
        <v>172</v>
      </c>
      <c r="E636" s="44"/>
      <c r="F636" s="227" t="s">
        <v>746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0" t="s">
        <v>172</v>
      </c>
      <c r="AU636" s="20" t="s">
        <v>88</v>
      </c>
    </row>
    <row r="637" s="2" customFormat="1" ht="16.5" customHeight="1">
      <c r="A637" s="42"/>
      <c r="B637" s="43"/>
      <c r="C637" s="208" t="s">
        <v>747</v>
      </c>
      <c r="D637" s="208" t="s">
        <v>164</v>
      </c>
      <c r="E637" s="209" t="s">
        <v>748</v>
      </c>
      <c r="F637" s="210" t="s">
        <v>749</v>
      </c>
      <c r="G637" s="211" t="s">
        <v>311</v>
      </c>
      <c r="H637" s="212">
        <v>90540</v>
      </c>
      <c r="I637" s="213"/>
      <c r="J637" s="214">
        <f>ROUND(I637*H637,2)</f>
        <v>0</v>
      </c>
      <c r="K637" s="210" t="s">
        <v>168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188</v>
      </c>
      <c r="AT637" s="219" t="s">
        <v>164</v>
      </c>
      <c r="AU637" s="219" t="s">
        <v>88</v>
      </c>
      <c r="AY637" s="20" t="s">
        <v>161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188</v>
      </c>
      <c r="BM637" s="219" t="s">
        <v>750</v>
      </c>
    </row>
    <row r="638" s="2" customFormat="1">
      <c r="A638" s="42"/>
      <c r="B638" s="43"/>
      <c r="C638" s="44"/>
      <c r="D638" s="221" t="s">
        <v>171</v>
      </c>
      <c r="E638" s="44"/>
      <c r="F638" s="222" t="s">
        <v>751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171</v>
      </c>
      <c r="AU638" s="20" t="s">
        <v>88</v>
      </c>
    </row>
    <row r="639" s="2" customFormat="1">
      <c r="A639" s="42"/>
      <c r="B639" s="43"/>
      <c r="C639" s="44"/>
      <c r="D639" s="226" t="s">
        <v>172</v>
      </c>
      <c r="E639" s="44"/>
      <c r="F639" s="227" t="s">
        <v>752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0" t="s">
        <v>172</v>
      </c>
      <c r="AU639" s="20" t="s">
        <v>88</v>
      </c>
    </row>
    <row r="640" s="14" customFormat="1">
      <c r="A640" s="14"/>
      <c r="B640" s="243"/>
      <c r="C640" s="244"/>
      <c r="D640" s="221" t="s">
        <v>247</v>
      </c>
      <c r="E640" s="244"/>
      <c r="F640" s="246" t="s">
        <v>753</v>
      </c>
      <c r="G640" s="244"/>
      <c r="H640" s="247">
        <v>90540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247</v>
      </c>
      <c r="AU640" s="253" t="s">
        <v>88</v>
      </c>
      <c r="AV640" s="14" t="s">
        <v>88</v>
      </c>
      <c r="AW640" s="14" t="s">
        <v>4</v>
      </c>
      <c r="AX640" s="14" t="s">
        <v>86</v>
      </c>
      <c r="AY640" s="253" t="s">
        <v>161</v>
      </c>
    </row>
    <row r="641" s="2" customFormat="1" ht="21.75" customHeight="1">
      <c r="A641" s="42"/>
      <c r="B641" s="43"/>
      <c r="C641" s="208" t="s">
        <v>754</v>
      </c>
      <c r="D641" s="208" t="s">
        <v>164</v>
      </c>
      <c r="E641" s="209" t="s">
        <v>755</v>
      </c>
      <c r="F641" s="210" t="s">
        <v>756</v>
      </c>
      <c r="G641" s="211" t="s">
        <v>311</v>
      </c>
      <c r="H641" s="212">
        <v>1006</v>
      </c>
      <c r="I641" s="213"/>
      <c r="J641" s="214">
        <f>ROUND(I641*H641,2)</f>
        <v>0</v>
      </c>
      <c r="K641" s="210" t="s">
        <v>168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</v>
      </c>
      <c r="R641" s="217">
        <f>Q641*H641</f>
        <v>0</v>
      </c>
      <c r="S641" s="217">
        <v>0</v>
      </c>
      <c r="T641" s="218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188</v>
      </c>
      <c r="AT641" s="219" t="s">
        <v>164</v>
      </c>
      <c r="AU641" s="219" t="s">
        <v>88</v>
      </c>
      <c r="AY641" s="20" t="s">
        <v>161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188</v>
      </c>
      <c r="BM641" s="219" t="s">
        <v>757</v>
      </c>
    </row>
    <row r="642" s="2" customFormat="1">
      <c r="A642" s="42"/>
      <c r="B642" s="43"/>
      <c r="C642" s="44"/>
      <c r="D642" s="221" t="s">
        <v>171</v>
      </c>
      <c r="E642" s="44"/>
      <c r="F642" s="222" t="s">
        <v>758</v>
      </c>
      <c r="G642" s="44"/>
      <c r="H642" s="44"/>
      <c r="I642" s="223"/>
      <c r="J642" s="44"/>
      <c r="K642" s="44"/>
      <c r="L642" s="48"/>
      <c r="M642" s="224"/>
      <c r="N642" s="225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171</v>
      </c>
      <c r="AU642" s="20" t="s">
        <v>88</v>
      </c>
    </row>
    <row r="643" s="2" customFormat="1">
      <c r="A643" s="42"/>
      <c r="B643" s="43"/>
      <c r="C643" s="44"/>
      <c r="D643" s="226" t="s">
        <v>172</v>
      </c>
      <c r="E643" s="44"/>
      <c r="F643" s="227" t="s">
        <v>759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172</v>
      </c>
      <c r="AU643" s="20" t="s">
        <v>88</v>
      </c>
    </row>
    <row r="644" s="2" customFormat="1" ht="33" customHeight="1">
      <c r="A644" s="42"/>
      <c r="B644" s="43"/>
      <c r="C644" s="208" t="s">
        <v>760</v>
      </c>
      <c r="D644" s="208" t="s">
        <v>164</v>
      </c>
      <c r="E644" s="209" t="s">
        <v>761</v>
      </c>
      <c r="F644" s="210" t="s">
        <v>762</v>
      </c>
      <c r="G644" s="211" t="s">
        <v>311</v>
      </c>
      <c r="H644" s="212">
        <v>606.52999999999997</v>
      </c>
      <c r="I644" s="213"/>
      <c r="J644" s="214">
        <f>ROUND(I644*H644,2)</f>
        <v>0</v>
      </c>
      <c r="K644" s="210" t="s">
        <v>168</v>
      </c>
      <c r="L644" s="48"/>
      <c r="M644" s="215" t="s">
        <v>32</v>
      </c>
      <c r="N644" s="216" t="s">
        <v>49</v>
      </c>
      <c r="O644" s="88"/>
      <c r="P644" s="217">
        <f>O644*H644</f>
        <v>0</v>
      </c>
      <c r="Q644" s="217">
        <v>0.00012999999999999999</v>
      </c>
      <c r="R644" s="217">
        <f>Q644*H644</f>
        <v>0.078848899999999986</v>
      </c>
      <c r="S644" s="217">
        <v>0</v>
      </c>
      <c r="T644" s="218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19" t="s">
        <v>188</v>
      </c>
      <c r="AT644" s="219" t="s">
        <v>164</v>
      </c>
      <c r="AU644" s="219" t="s">
        <v>88</v>
      </c>
      <c r="AY644" s="20" t="s">
        <v>161</v>
      </c>
      <c r="BE644" s="220">
        <f>IF(N644="základní",J644,0)</f>
        <v>0</v>
      </c>
      <c r="BF644" s="220">
        <f>IF(N644="snížená",J644,0)</f>
        <v>0</v>
      </c>
      <c r="BG644" s="220">
        <f>IF(N644="zákl. přenesená",J644,0)</f>
        <v>0</v>
      </c>
      <c r="BH644" s="220">
        <f>IF(N644="sníž. přenesená",J644,0)</f>
        <v>0</v>
      </c>
      <c r="BI644" s="220">
        <f>IF(N644="nulová",J644,0)</f>
        <v>0</v>
      </c>
      <c r="BJ644" s="20" t="s">
        <v>86</v>
      </c>
      <c r="BK644" s="220">
        <f>ROUND(I644*H644,2)</f>
        <v>0</v>
      </c>
      <c r="BL644" s="20" t="s">
        <v>188</v>
      </c>
      <c r="BM644" s="219" t="s">
        <v>763</v>
      </c>
    </row>
    <row r="645" s="2" customFormat="1">
      <c r="A645" s="42"/>
      <c r="B645" s="43"/>
      <c r="C645" s="44"/>
      <c r="D645" s="221" t="s">
        <v>171</v>
      </c>
      <c r="E645" s="44"/>
      <c r="F645" s="222" t="s">
        <v>764</v>
      </c>
      <c r="G645" s="44"/>
      <c r="H645" s="44"/>
      <c r="I645" s="223"/>
      <c r="J645" s="44"/>
      <c r="K645" s="44"/>
      <c r="L645" s="48"/>
      <c r="M645" s="224"/>
      <c r="N645" s="225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0" t="s">
        <v>171</v>
      </c>
      <c r="AU645" s="20" t="s">
        <v>88</v>
      </c>
    </row>
    <row r="646" s="2" customFormat="1">
      <c r="A646" s="42"/>
      <c r="B646" s="43"/>
      <c r="C646" s="44"/>
      <c r="D646" s="226" t="s">
        <v>172</v>
      </c>
      <c r="E646" s="44"/>
      <c r="F646" s="227" t="s">
        <v>765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0" t="s">
        <v>172</v>
      </c>
      <c r="AU646" s="20" t="s">
        <v>88</v>
      </c>
    </row>
    <row r="647" s="14" customFormat="1">
      <c r="A647" s="14"/>
      <c r="B647" s="243"/>
      <c r="C647" s="244"/>
      <c r="D647" s="221" t="s">
        <v>247</v>
      </c>
      <c r="E647" s="245" t="s">
        <v>32</v>
      </c>
      <c r="F647" s="246" t="s">
        <v>573</v>
      </c>
      <c r="G647" s="244"/>
      <c r="H647" s="247">
        <v>7.4100000000000001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247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161</v>
      </c>
    </row>
    <row r="648" s="14" customFormat="1">
      <c r="A648" s="14"/>
      <c r="B648" s="243"/>
      <c r="C648" s="244"/>
      <c r="D648" s="221" t="s">
        <v>247</v>
      </c>
      <c r="E648" s="245" t="s">
        <v>32</v>
      </c>
      <c r="F648" s="246" t="s">
        <v>574</v>
      </c>
      <c r="G648" s="244"/>
      <c r="H648" s="247">
        <v>5.8899999999999997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247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161</v>
      </c>
    </row>
    <row r="649" s="14" customFormat="1">
      <c r="A649" s="14"/>
      <c r="B649" s="243"/>
      <c r="C649" s="244"/>
      <c r="D649" s="221" t="s">
        <v>247</v>
      </c>
      <c r="E649" s="245" t="s">
        <v>32</v>
      </c>
      <c r="F649" s="246" t="s">
        <v>575</v>
      </c>
      <c r="G649" s="244"/>
      <c r="H649" s="247">
        <v>4.1100000000000003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247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161</v>
      </c>
    </row>
    <row r="650" s="14" customFormat="1">
      <c r="A650" s="14"/>
      <c r="B650" s="243"/>
      <c r="C650" s="244"/>
      <c r="D650" s="221" t="s">
        <v>247</v>
      </c>
      <c r="E650" s="245" t="s">
        <v>32</v>
      </c>
      <c r="F650" s="246" t="s">
        <v>576</v>
      </c>
      <c r="G650" s="244"/>
      <c r="H650" s="247">
        <v>2.98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247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161</v>
      </c>
    </row>
    <row r="651" s="14" customFormat="1">
      <c r="A651" s="14"/>
      <c r="B651" s="243"/>
      <c r="C651" s="244"/>
      <c r="D651" s="221" t="s">
        <v>247</v>
      </c>
      <c r="E651" s="245" t="s">
        <v>32</v>
      </c>
      <c r="F651" s="246" t="s">
        <v>577</v>
      </c>
      <c r="G651" s="244"/>
      <c r="H651" s="247">
        <v>15.68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247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161</v>
      </c>
    </row>
    <row r="652" s="14" customFormat="1">
      <c r="A652" s="14"/>
      <c r="B652" s="243"/>
      <c r="C652" s="244"/>
      <c r="D652" s="221" t="s">
        <v>247</v>
      </c>
      <c r="E652" s="245" t="s">
        <v>32</v>
      </c>
      <c r="F652" s="246" t="s">
        <v>578</v>
      </c>
      <c r="G652" s="244"/>
      <c r="H652" s="247">
        <v>15.41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247</v>
      </c>
      <c r="AU652" s="253" t="s">
        <v>88</v>
      </c>
      <c r="AV652" s="14" t="s">
        <v>88</v>
      </c>
      <c r="AW652" s="14" t="s">
        <v>39</v>
      </c>
      <c r="AX652" s="14" t="s">
        <v>78</v>
      </c>
      <c r="AY652" s="253" t="s">
        <v>161</v>
      </c>
    </row>
    <row r="653" s="14" customFormat="1">
      <c r="A653" s="14"/>
      <c r="B653" s="243"/>
      <c r="C653" s="244"/>
      <c r="D653" s="221" t="s">
        <v>247</v>
      </c>
      <c r="E653" s="245" t="s">
        <v>32</v>
      </c>
      <c r="F653" s="246" t="s">
        <v>579</v>
      </c>
      <c r="G653" s="244"/>
      <c r="H653" s="247">
        <v>86.730000000000004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247</v>
      </c>
      <c r="AU653" s="253" t="s">
        <v>88</v>
      </c>
      <c r="AV653" s="14" t="s">
        <v>88</v>
      </c>
      <c r="AW653" s="14" t="s">
        <v>39</v>
      </c>
      <c r="AX653" s="14" t="s">
        <v>78</v>
      </c>
      <c r="AY653" s="253" t="s">
        <v>161</v>
      </c>
    </row>
    <row r="654" s="14" customFormat="1">
      <c r="A654" s="14"/>
      <c r="B654" s="243"/>
      <c r="C654" s="244"/>
      <c r="D654" s="221" t="s">
        <v>247</v>
      </c>
      <c r="E654" s="245" t="s">
        <v>32</v>
      </c>
      <c r="F654" s="246" t="s">
        <v>580</v>
      </c>
      <c r="G654" s="244"/>
      <c r="H654" s="247">
        <v>41.850000000000001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247</v>
      </c>
      <c r="AU654" s="253" t="s">
        <v>88</v>
      </c>
      <c r="AV654" s="14" t="s">
        <v>88</v>
      </c>
      <c r="AW654" s="14" t="s">
        <v>39</v>
      </c>
      <c r="AX654" s="14" t="s">
        <v>78</v>
      </c>
      <c r="AY654" s="253" t="s">
        <v>161</v>
      </c>
    </row>
    <row r="655" s="14" customFormat="1">
      <c r="A655" s="14"/>
      <c r="B655" s="243"/>
      <c r="C655" s="244"/>
      <c r="D655" s="221" t="s">
        <v>247</v>
      </c>
      <c r="E655" s="245" t="s">
        <v>32</v>
      </c>
      <c r="F655" s="246" t="s">
        <v>581</v>
      </c>
      <c r="G655" s="244"/>
      <c r="H655" s="247">
        <v>21.530000000000001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247</v>
      </c>
      <c r="AU655" s="253" t="s">
        <v>88</v>
      </c>
      <c r="AV655" s="14" t="s">
        <v>88</v>
      </c>
      <c r="AW655" s="14" t="s">
        <v>39</v>
      </c>
      <c r="AX655" s="14" t="s">
        <v>78</v>
      </c>
      <c r="AY655" s="253" t="s">
        <v>161</v>
      </c>
    </row>
    <row r="656" s="14" customFormat="1">
      <c r="A656" s="14"/>
      <c r="B656" s="243"/>
      <c r="C656" s="244"/>
      <c r="D656" s="221" t="s">
        <v>247</v>
      </c>
      <c r="E656" s="245" t="s">
        <v>32</v>
      </c>
      <c r="F656" s="246" t="s">
        <v>582</v>
      </c>
      <c r="G656" s="244"/>
      <c r="H656" s="247">
        <v>14.130000000000001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247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161</v>
      </c>
    </row>
    <row r="657" s="14" customFormat="1">
      <c r="A657" s="14"/>
      <c r="B657" s="243"/>
      <c r="C657" s="244"/>
      <c r="D657" s="221" t="s">
        <v>247</v>
      </c>
      <c r="E657" s="245" t="s">
        <v>32</v>
      </c>
      <c r="F657" s="246" t="s">
        <v>583</v>
      </c>
      <c r="G657" s="244"/>
      <c r="H657" s="247">
        <v>14.130000000000001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247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161</v>
      </c>
    </row>
    <row r="658" s="14" customFormat="1">
      <c r="A658" s="14"/>
      <c r="B658" s="243"/>
      <c r="C658" s="244"/>
      <c r="D658" s="221" t="s">
        <v>247</v>
      </c>
      <c r="E658" s="245" t="s">
        <v>32</v>
      </c>
      <c r="F658" s="246" t="s">
        <v>584</v>
      </c>
      <c r="G658" s="244"/>
      <c r="H658" s="247">
        <v>7.7400000000000002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247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161</v>
      </c>
    </row>
    <row r="659" s="14" customFormat="1">
      <c r="A659" s="14"/>
      <c r="B659" s="243"/>
      <c r="C659" s="244"/>
      <c r="D659" s="221" t="s">
        <v>247</v>
      </c>
      <c r="E659" s="245" t="s">
        <v>32</v>
      </c>
      <c r="F659" s="246" t="s">
        <v>585</v>
      </c>
      <c r="G659" s="244"/>
      <c r="H659" s="247">
        <v>17.800000000000001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247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161</v>
      </c>
    </row>
    <row r="660" s="14" customFormat="1">
      <c r="A660" s="14"/>
      <c r="B660" s="243"/>
      <c r="C660" s="244"/>
      <c r="D660" s="221" t="s">
        <v>247</v>
      </c>
      <c r="E660" s="245" t="s">
        <v>32</v>
      </c>
      <c r="F660" s="246" t="s">
        <v>586</v>
      </c>
      <c r="G660" s="244"/>
      <c r="H660" s="247">
        <v>14.83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247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161</v>
      </c>
    </row>
    <row r="661" s="14" customFormat="1">
      <c r="A661" s="14"/>
      <c r="B661" s="243"/>
      <c r="C661" s="244"/>
      <c r="D661" s="221" t="s">
        <v>247</v>
      </c>
      <c r="E661" s="245" t="s">
        <v>32</v>
      </c>
      <c r="F661" s="246" t="s">
        <v>587</v>
      </c>
      <c r="G661" s="244"/>
      <c r="H661" s="247">
        <v>3.1000000000000001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247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161</v>
      </c>
    </row>
    <row r="662" s="14" customFormat="1">
      <c r="A662" s="14"/>
      <c r="B662" s="243"/>
      <c r="C662" s="244"/>
      <c r="D662" s="221" t="s">
        <v>247</v>
      </c>
      <c r="E662" s="245" t="s">
        <v>32</v>
      </c>
      <c r="F662" s="246" t="s">
        <v>588</v>
      </c>
      <c r="G662" s="244"/>
      <c r="H662" s="247">
        <v>66.120000000000005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247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161</v>
      </c>
    </row>
    <row r="663" s="14" customFormat="1">
      <c r="A663" s="14"/>
      <c r="B663" s="243"/>
      <c r="C663" s="244"/>
      <c r="D663" s="221" t="s">
        <v>247</v>
      </c>
      <c r="E663" s="245" t="s">
        <v>32</v>
      </c>
      <c r="F663" s="246" t="s">
        <v>589</v>
      </c>
      <c r="G663" s="244"/>
      <c r="H663" s="247">
        <v>42.799999999999997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247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161</v>
      </c>
    </row>
    <row r="664" s="14" customFormat="1">
      <c r="A664" s="14"/>
      <c r="B664" s="243"/>
      <c r="C664" s="244"/>
      <c r="D664" s="221" t="s">
        <v>247</v>
      </c>
      <c r="E664" s="245" t="s">
        <v>32</v>
      </c>
      <c r="F664" s="246" t="s">
        <v>591</v>
      </c>
      <c r="G664" s="244"/>
      <c r="H664" s="247">
        <v>5.0700000000000003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247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161</v>
      </c>
    </row>
    <row r="665" s="14" customFormat="1">
      <c r="A665" s="14"/>
      <c r="B665" s="243"/>
      <c r="C665" s="244"/>
      <c r="D665" s="221" t="s">
        <v>247</v>
      </c>
      <c r="E665" s="245" t="s">
        <v>32</v>
      </c>
      <c r="F665" s="246" t="s">
        <v>592</v>
      </c>
      <c r="G665" s="244"/>
      <c r="H665" s="247">
        <v>5.7199999999999998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247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161</v>
      </c>
    </row>
    <row r="666" s="14" customFormat="1">
      <c r="A666" s="14"/>
      <c r="B666" s="243"/>
      <c r="C666" s="244"/>
      <c r="D666" s="221" t="s">
        <v>247</v>
      </c>
      <c r="E666" s="245" t="s">
        <v>32</v>
      </c>
      <c r="F666" s="246" t="s">
        <v>593</v>
      </c>
      <c r="G666" s="244"/>
      <c r="H666" s="247">
        <v>6.7800000000000002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247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161</v>
      </c>
    </row>
    <row r="667" s="14" customFormat="1">
      <c r="A667" s="14"/>
      <c r="B667" s="243"/>
      <c r="C667" s="244"/>
      <c r="D667" s="221" t="s">
        <v>247</v>
      </c>
      <c r="E667" s="245" t="s">
        <v>32</v>
      </c>
      <c r="F667" s="246" t="s">
        <v>594</v>
      </c>
      <c r="G667" s="244"/>
      <c r="H667" s="247">
        <v>17.609999999999999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247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161</v>
      </c>
    </row>
    <row r="668" s="14" customFormat="1">
      <c r="A668" s="14"/>
      <c r="B668" s="243"/>
      <c r="C668" s="244"/>
      <c r="D668" s="221" t="s">
        <v>247</v>
      </c>
      <c r="E668" s="245" t="s">
        <v>32</v>
      </c>
      <c r="F668" s="246" t="s">
        <v>595</v>
      </c>
      <c r="G668" s="244"/>
      <c r="H668" s="247">
        <v>13.19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247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161</v>
      </c>
    </row>
    <row r="669" s="14" customFormat="1">
      <c r="A669" s="14"/>
      <c r="B669" s="243"/>
      <c r="C669" s="244"/>
      <c r="D669" s="221" t="s">
        <v>247</v>
      </c>
      <c r="E669" s="245" t="s">
        <v>32</v>
      </c>
      <c r="F669" s="246" t="s">
        <v>596</v>
      </c>
      <c r="G669" s="244"/>
      <c r="H669" s="247">
        <v>5.5099999999999998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247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161</v>
      </c>
    </row>
    <row r="670" s="14" customFormat="1">
      <c r="A670" s="14"/>
      <c r="B670" s="243"/>
      <c r="C670" s="244"/>
      <c r="D670" s="221" t="s">
        <v>247</v>
      </c>
      <c r="E670" s="245" t="s">
        <v>32</v>
      </c>
      <c r="F670" s="246" t="s">
        <v>597</v>
      </c>
      <c r="G670" s="244"/>
      <c r="H670" s="247">
        <v>13.76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247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161</v>
      </c>
    </row>
    <row r="671" s="14" customFormat="1">
      <c r="A671" s="14"/>
      <c r="B671" s="243"/>
      <c r="C671" s="244"/>
      <c r="D671" s="221" t="s">
        <v>247</v>
      </c>
      <c r="E671" s="245" t="s">
        <v>32</v>
      </c>
      <c r="F671" s="246" t="s">
        <v>598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247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161</v>
      </c>
    </row>
    <row r="672" s="14" customFormat="1">
      <c r="A672" s="14"/>
      <c r="B672" s="243"/>
      <c r="C672" s="244"/>
      <c r="D672" s="221" t="s">
        <v>247</v>
      </c>
      <c r="E672" s="245" t="s">
        <v>32</v>
      </c>
      <c r="F672" s="246" t="s">
        <v>599</v>
      </c>
      <c r="G672" s="244"/>
      <c r="H672" s="247">
        <v>7.7400000000000002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247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161</v>
      </c>
    </row>
    <row r="673" s="14" customFormat="1">
      <c r="A673" s="14"/>
      <c r="B673" s="243"/>
      <c r="C673" s="244"/>
      <c r="D673" s="221" t="s">
        <v>247</v>
      </c>
      <c r="E673" s="245" t="s">
        <v>32</v>
      </c>
      <c r="F673" s="246" t="s">
        <v>600</v>
      </c>
      <c r="G673" s="244"/>
      <c r="H673" s="247">
        <v>17.800000000000001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247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161</v>
      </c>
    </row>
    <row r="674" s="14" customFormat="1">
      <c r="A674" s="14"/>
      <c r="B674" s="243"/>
      <c r="C674" s="244"/>
      <c r="D674" s="221" t="s">
        <v>247</v>
      </c>
      <c r="E674" s="245" t="s">
        <v>32</v>
      </c>
      <c r="F674" s="246" t="s">
        <v>601</v>
      </c>
      <c r="G674" s="244"/>
      <c r="H674" s="247">
        <v>14.66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247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161</v>
      </c>
    </row>
    <row r="675" s="14" customFormat="1">
      <c r="A675" s="14"/>
      <c r="B675" s="243"/>
      <c r="C675" s="244"/>
      <c r="D675" s="221" t="s">
        <v>247</v>
      </c>
      <c r="E675" s="245" t="s">
        <v>32</v>
      </c>
      <c r="F675" s="246" t="s">
        <v>602</v>
      </c>
      <c r="G675" s="244"/>
      <c r="H675" s="247">
        <v>3.1000000000000001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247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161</v>
      </c>
    </row>
    <row r="676" s="14" customFormat="1">
      <c r="A676" s="14"/>
      <c r="B676" s="243"/>
      <c r="C676" s="244"/>
      <c r="D676" s="221" t="s">
        <v>247</v>
      </c>
      <c r="E676" s="245" t="s">
        <v>32</v>
      </c>
      <c r="F676" s="246" t="s">
        <v>603</v>
      </c>
      <c r="G676" s="244"/>
      <c r="H676" s="247">
        <v>67.25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247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161</v>
      </c>
    </row>
    <row r="677" s="14" customFormat="1">
      <c r="A677" s="14"/>
      <c r="B677" s="243"/>
      <c r="C677" s="244"/>
      <c r="D677" s="221" t="s">
        <v>247</v>
      </c>
      <c r="E677" s="245" t="s">
        <v>32</v>
      </c>
      <c r="F677" s="246" t="s">
        <v>604</v>
      </c>
      <c r="G677" s="244"/>
      <c r="H677" s="247">
        <v>43.100000000000001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247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161</v>
      </c>
    </row>
    <row r="678" s="15" customFormat="1">
      <c r="A678" s="15"/>
      <c r="B678" s="254"/>
      <c r="C678" s="255"/>
      <c r="D678" s="221" t="s">
        <v>247</v>
      </c>
      <c r="E678" s="256" t="s">
        <v>32</v>
      </c>
      <c r="F678" s="257" t="s">
        <v>273</v>
      </c>
      <c r="G678" s="255"/>
      <c r="H678" s="258">
        <v>606.53000000000009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4" t="s">
        <v>247</v>
      </c>
      <c r="AU678" s="264" t="s">
        <v>88</v>
      </c>
      <c r="AV678" s="15" t="s">
        <v>188</v>
      </c>
      <c r="AW678" s="15" t="s">
        <v>39</v>
      </c>
      <c r="AX678" s="15" t="s">
        <v>86</v>
      </c>
      <c r="AY678" s="264" t="s">
        <v>161</v>
      </c>
    </row>
    <row r="679" s="2" customFormat="1" ht="24.15" customHeight="1">
      <c r="A679" s="42"/>
      <c r="B679" s="43"/>
      <c r="C679" s="208" t="s">
        <v>766</v>
      </c>
      <c r="D679" s="208" t="s">
        <v>164</v>
      </c>
      <c r="E679" s="209" t="s">
        <v>767</v>
      </c>
      <c r="F679" s="210" t="s">
        <v>768</v>
      </c>
      <c r="G679" s="211" t="s">
        <v>311</v>
      </c>
      <c r="H679" s="212">
        <v>606.52999999999997</v>
      </c>
      <c r="I679" s="213"/>
      <c r="J679" s="214">
        <f>ROUND(I679*H679,2)</f>
        <v>0</v>
      </c>
      <c r="K679" s="210" t="s">
        <v>168</v>
      </c>
      <c r="L679" s="48"/>
      <c r="M679" s="215" t="s">
        <v>32</v>
      </c>
      <c r="N679" s="216" t="s">
        <v>49</v>
      </c>
      <c r="O679" s="88"/>
      <c r="P679" s="217">
        <f>O679*H679</f>
        <v>0</v>
      </c>
      <c r="Q679" s="217">
        <v>4.0000000000000003E-05</v>
      </c>
      <c r="R679" s="217">
        <f>Q679*H679</f>
        <v>0.0242612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188</v>
      </c>
      <c r="AT679" s="219" t="s">
        <v>164</v>
      </c>
      <c r="AU679" s="219" t="s">
        <v>88</v>
      </c>
      <c r="AY679" s="20" t="s">
        <v>161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86</v>
      </c>
      <c r="BK679" s="220">
        <f>ROUND(I679*H679,2)</f>
        <v>0</v>
      </c>
      <c r="BL679" s="20" t="s">
        <v>188</v>
      </c>
      <c r="BM679" s="219" t="s">
        <v>769</v>
      </c>
    </row>
    <row r="680" s="2" customFormat="1">
      <c r="A680" s="42"/>
      <c r="B680" s="43"/>
      <c r="C680" s="44"/>
      <c r="D680" s="221" t="s">
        <v>171</v>
      </c>
      <c r="E680" s="44"/>
      <c r="F680" s="222" t="s">
        <v>770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0" t="s">
        <v>171</v>
      </c>
      <c r="AU680" s="20" t="s">
        <v>88</v>
      </c>
    </row>
    <row r="681" s="2" customFormat="1">
      <c r="A681" s="42"/>
      <c r="B681" s="43"/>
      <c r="C681" s="44"/>
      <c r="D681" s="226" t="s">
        <v>172</v>
      </c>
      <c r="E681" s="44"/>
      <c r="F681" s="227" t="s">
        <v>771</v>
      </c>
      <c r="G681" s="44"/>
      <c r="H681" s="44"/>
      <c r="I681" s="223"/>
      <c r="J681" s="44"/>
      <c r="K681" s="44"/>
      <c r="L681" s="48"/>
      <c r="M681" s="224"/>
      <c r="N681" s="225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0" t="s">
        <v>172</v>
      </c>
      <c r="AU681" s="20" t="s">
        <v>88</v>
      </c>
    </row>
    <row r="682" s="14" customFormat="1">
      <c r="A682" s="14"/>
      <c r="B682" s="243"/>
      <c r="C682" s="244"/>
      <c r="D682" s="221" t="s">
        <v>247</v>
      </c>
      <c r="E682" s="245" t="s">
        <v>32</v>
      </c>
      <c r="F682" s="246" t="s">
        <v>573</v>
      </c>
      <c r="G682" s="244"/>
      <c r="H682" s="247">
        <v>7.4100000000000001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247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161</v>
      </c>
    </row>
    <row r="683" s="14" customFormat="1">
      <c r="A683" s="14"/>
      <c r="B683" s="243"/>
      <c r="C683" s="244"/>
      <c r="D683" s="221" t="s">
        <v>247</v>
      </c>
      <c r="E683" s="245" t="s">
        <v>32</v>
      </c>
      <c r="F683" s="246" t="s">
        <v>574</v>
      </c>
      <c r="G683" s="244"/>
      <c r="H683" s="247">
        <v>5.8899999999999997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247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161</v>
      </c>
    </row>
    <row r="684" s="14" customFormat="1">
      <c r="A684" s="14"/>
      <c r="B684" s="243"/>
      <c r="C684" s="244"/>
      <c r="D684" s="221" t="s">
        <v>247</v>
      </c>
      <c r="E684" s="245" t="s">
        <v>32</v>
      </c>
      <c r="F684" s="246" t="s">
        <v>575</v>
      </c>
      <c r="G684" s="244"/>
      <c r="H684" s="247">
        <v>4.1100000000000003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247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161</v>
      </c>
    </row>
    <row r="685" s="14" customFormat="1">
      <c r="A685" s="14"/>
      <c r="B685" s="243"/>
      <c r="C685" s="244"/>
      <c r="D685" s="221" t="s">
        <v>247</v>
      </c>
      <c r="E685" s="245" t="s">
        <v>32</v>
      </c>
      <c r="F685" s="246" t="s">
        <v>576</v>
      </c>
      <c r="G685" s="244"/>
      <c r="H685" s="247">
        <v>2.98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247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161</v>
      </c>
    </row>
    <row r="686" s="14" customFormat="1">
      <c r="A686" s="14"/>
      <c r="B686" s="243"/>
      <c r="C686" s="244"/>
      <c r="D686" s="221" t="s">
        <v>247</v>
      </c>
      <c r="E686" s="245" t="s">
        <v>32</v>
      </c>
      <c r="F686" s="246" t="s">
        <v>577</v>
      </c>
      <c r="G686" s="244"/>
      <c r="H686" s="247">
        <v>15.68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247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161</v>
      </c>
    </row>
    <row r="687" s="14" customFormat="1">
      <c r="A687" s="14"/>
      <c r="B687" s="243"/>
      <c r="C687" s="244"/>
      <c r="D687" s="221" t="s">
        <v>247</v>
      </c>
      <c r="E687" s="245" t="s">
        <v>32</v>
      </c>
      <c r="F687" s="246" t="s">
        <v>578</v>
      </c>
      <c r="G687" s="244"/>
      <c r="H687" s="247">
        <v>15.41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247</v>
      </c>
      <c r="AU687" s="253" t="s">
        <v>88</v>
      </c>
      <c r="AV687" s="14" t="s">
        <v>88</v>
      </c>
      <c r="AW687" s="14" t="s">
        <v>39</v>
      </c>
      <c r="AX687" s="14" t="s">
        <v>78</v>
      </c>
      <c r="AY687" s="253" t="s">
        <v>161</v>
      </c>
    </row>
    <row r="688" s="14" customFormat="1">
      <c r="A688" s="14"/>
      <c r="B688" s="243"/>
      <c r="C688" s="244"/>
      <c r="D688" s="221" t="s">
        <v>247</v>
      </c>
      <c r="E688" s="245" t="s">
        <v>32</v>
      </c>
      <c r="F688" s="246" t="s">
        <v>579</v>
      </c>
      <c r="G688" s="244"/>
      <c r="H688" s="247">
        <v>86.730000000000004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247</v>
      </c>
      <c r="AU688" s="253" t="s">
        <v>88</v>
      </c>
      <c r="AV688" s="14" t="s">
        <v>88</v>
      </c>
      <c r="AW688" s="14" t="s">
        <v>39</v>
      </c>
      <c r="AX688" s="14" t="s">
        <v>78</v>
      </c>
      <c r="AY688" s="253" t="s">
        <v>161</v>
      </c>
    </row>
    <row r="689" s="14" customFormat="1">
      <c r="A689" s="14"/>
      <c r="B689" s="243"/>
      <c r="C689" s="244"/>
      <c r="D689" s="221" t="s">
        <v>247</v>
      </c>
      <c r="E689" s="245" t="s">
        <v>32</v>
      </c>
      <c r="F689" s="246" t="s">
        <v>580</v>
      </c>
      <c r="G689" s="244"/>
      <c r="H689" s="247">
        <v>41.850000000000001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247</v>
      </c>
      <c r="AU689" s="253" t="s">
        <v>88</v>
      </c>
      <c r="AV689" s="14" t="s">
        <v>88</v>
      </c>
      <c r="AW689" s="14" t="s">
        <v>39</v>
      </c>
      <c r="AX689" s="14" t="s">
        <v>78</v>
      </c>
      <c r="AY689" s="253" t="s">
        <v>161</v>
      </c>
    </row>
    <row r="690" s="14" customFormat="1">
      <c r="A690" s="14"/>
      <c r="B690" s="243"/>
      <c r="C690" s="244"/>
      <c r="D690" s="221" t="s">
        <v>247</v>
      </c>
      <c r="E690" s="245" t="s">
        <v>32</v>
      </c>
      <c r="F690" s="246" t="s">
        <v>581</v>
      </c>
      <c r="G690" s="244"/>
      <c r="H690" s="247">
        <v>21.530000000000001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247</v>
      </c>
      <c r="AU690" s="253" t="s">
        <v>88</v>
      </c>
      <c r="AV690" s="14" t="s">
        <v>88</v>
      </c>
      <c r="AW690" s="14" t="s">
        <v>39</v>
      </c>
      <c r="AX690" s="14" t="s">
        <v>78</v>
      </c>
      <c r="AY690" s="253" t="s">
        <v>161</v>
      </c>
    </row>
    <row r="691" s="14" customFormat="1">
      <c r="A691" s="14"/>
      <c r="B691" s="243"/>
      <c r="C691" s="244"/>
      <c r="D691" s="221" t="s">
        <v>247</v>
      </c>
      <c r="E691" s="245" t="s">
        <v>32</v>
      </c>
      <c r="F691" s="246" t="s">
        <v>582</v>
      </c>
      <c r="G691" s="244"/>
      <c r="H691" s="247">
        <v>14.130000000000001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247</v>
      </c>
      <c r="AU691" s="253" t="s">
        <v>88</v>
      </c>
      <c r="AV691" s="14" t="s">
        <v>88</v>
      </c>
      <c r="AW691" s="14" t="s">
        <v>39</v>
      </c>
      <c r="AX691" s="14" t="s">
        <v>78</v>
      </c>
      <c r="AY691" s="253" t="s">
        <v>161</v>
      </c>
    </row>
    <row r="692" s="14" customFormat="1">
      <c r="A692" s="14"/>
      <c r="B692" s="243"/>
      <c r="C692" s="244"/>
      <c r="D692" s="221" t="s">
        <v>247</v>
      </c>
      <c r="E692" s="245" t="s">
        <v>32</v>
      </c>
      <c r="F692" s="246" t="s">
        <v>583</v>
      </c>
      <c r="G692" s="244"/>
      <c r="H692" s="247">
        <v>14.130000000000001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247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161</v>
      </c>
    </row>
    <row r="693" s="14" customFormat="1">
      <c r="A693" s="14"/>
      <c r="B693" s="243"/>
      <c r="C693" s="244"/>
      <c r="D693" s="221" t="s">
        <v>247</v>
      </c>
      <c r="E693" s="245" t="s">
        <v>32</v>
      </c>
      <c r="F693" s="246" t="s">
        <v>584</v>
      </c>
      <c r="G693" s="244"/>
      <c r="H693" s="247">
        <v>7.7400000000000002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247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161</v>
      </c>
    </row>
    <row r="694" s="14" customFormat="1">
      <c r="A694" s="14"/>
      <c r="B694" s="243"/>
      <c r="C694" s="244"/>
      <c r="D694" s="221" t="s">
        <v>247</v>
      </c>
      <c r="E694" s="245" t="s">
        <v>32</v>
      </c>
      <c r="F694" s="246" t="s">
        <v>585</v>
      </c>
      <c r="G694" s="244"/>
      <c r="H694" s="247">
        <v>17.800000000000001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247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161</v>
      </c>
    </row>
    <row r="695" s="14" customFormat="1">
      <c r="A695" s="14"/>
      <c r="B695" s="243"/>
      <c r="C695" s="244"/>
      <c r="D695" s="221" t="s">
        <v>247</v>
      </c>
      <c r="E695" s="245" t="s">
        <v>32</v>
      </c>
      <c r="F695" s="246" t="s">
        <v>586</v>
      </c>
      <c r="G695" s="244"/>
      <c r="H695" s="247">
        <v>14.83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247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161</v>
      </c>
    </row>
    <row r="696" s="14" customFormat="1">
      <c r="A696" s="14"/>
      <c r="B696" s="243"/>
      <c r="C696" s="244"/>
      <c r="D696" s="221" t="s">
        <v>247</v>
      </c>
      <c r="E696" s="245" t="s">
        <v>32</v>
      </c>
      <c r="F696" s="246" t="s">
        <v>587</v>
      </c>
      <c r="G696" s="244"/>
      <c r="H696" s="247">
        <v>3.1000000000000001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247</v>
      </c>
      <c r="AU696" s="253" t="s">
        <v>88</v>
      </c>
      <c r="AV696" s="14" t="s">
        <v>88</v>
      </c>
      <c r="AW696" s="14" t="s">
        <v>39</v>
      </c>
      <c r="AX696" s="14" t="s">
        <v>78</v>
      </c>
      <c r="AY696" s="253" t="s">
        <v>161</v>
      </c>
    </row>
    <row r="697" s="14" customFormat="1">
      <c r="A697" s="14"/>
      <c r="B697" s="243"/>
      <c r="C697" s="244"/>
      <c r="D697" s="221" t="s">
        <v>247</v>
      </c>
      <c r="E697" s="245" t="s">
        <v>32</v>
      </c>
      <c r="F697" s="246" t="s">
        <v>588</v>
      </c>
      <c r="G697" s="244"/>
      <c r="H697" s="247">
        <v>66.120000000000005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247</v>
      </c>
      <c r="AU697" s="253" t="s">
        <v>88</v>
      </c>
      <c r="AV697" s="14" t="s">
        <v>88</v>
      </c>
      <c r="AW697" s="14" t="s">
        <v>39</v>
      </c>
      <c r="AX697" s="14" t="s">
        <v>78</v>
      </c>
      <c r="AY697" s="253" t="s">
        <v>161</v>
      </c>
    </row>
    <row r="698" s="14" customFormat="1">
      <c r="A698" s="14"/>
      <c r="B698" s="243"/>
      <c r="C698" s="244"/>
      <c r="D698" s="221" t="s">
        <v>247</v>
      </c>
      <c r="E698" s="245" t="s">
        <v>32</v>
      </c>
      <c r="F698" s="246" t="s">
        <v>589</v>
      </c>
      <c r="G698" s="244"/>
      <c r="H698" s="247">
        <v>42.799999999999997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247</v>
      </c>
      <c r="AU698" s="253" t="s">
        <v>88</v>
      </c>
      <c r="AV698" s="14" t="s">
        <v>88</v>
      </c>
      <c r="AW698" s="14" t="s">
        <v>39</v>
      </c>
      <c r="AX698" s="14" t="s">
        <v>78</v>
      </c>
      <c r="AY698" s="253" t="s">
        <v>161</v>
      </c>
    </row>
    <row r="699" s="14" customFormat="1">
      <c r="A699" s="14"/>
      <c r="B699" s="243"/>
      <c r="C699" s="244"/>
      <c r="D699" s="221" t="s">
        <v>247</v>
      </c>
      <c r="E699" s="245" t="s">
        <v>32</v>
      </c>
      <c r="F699" s="246" t="s">
        <v>591</v>
      </c>
      <c r="G699" s="244"/>
      <c r="H699" s="247">
        <v>5.0700000000000003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247</v>
      </c>
      <c r="AU699" s="253" t="s">
        <v>88</v>
      </c>
      <c r="AV699" s="14" t="s">
        <v>88</v>
      </c>
      <c r="AW699" s="14" t="s">
        <v>39</v>
      </c>
      <c r="AX699" s="14" t="s">
        <v>78</v>
      </c>
      <c r="AY699" s="253" t="s">
        <v>161</v>
      </c>
    </row>
    <row r="700" s="14" customFormat="1">
      <c r="A700" s="14"/>
      <c r="B700" s="243"/>
      <c r="C700" s="244"/>
      <c r="D700" s="221" t="s">
        <v>247</v>
      </c>
      <c r="E700" s="245" t="s">
        <v>32</v>
      </c>
      <c r="F700" s="246" t="s">
        <v>592</v>
      </c>
      <c r="G700" s="244"/>
      <c r="H700" s="247">
        <v>5.7199999999999998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247</v>
      </c>
      <c r="AU700" s="253" t="s">
        <v>88</v>
      </c>
      <c r="AV700" s="14" t="s">
        <v>88</v>
      </c>
      <c r="AW700" s="14" t="s">
        <v>39</v>
      </c>
      <c r="AX700" s="14" t="s">
        <v>78</v>
      </c>
      <c r="AY700" s="253" t="s">
        <v>161</v>
      </c>
    </row>
    <row r="701" s="14" customFormat="1">
      <c r="A701" s="14"/>
      <c r="B701" s="243"/>
      <c r="C701" s="244"/>
      <c r="D701" s="221" t="s">
        <v>247</v>
      </c>
      <c r="E701" s="245" t="s">
        <v>32</v>
      </c>
      <c r="F701" s="246" t="s">
        <v>593</v>
      </c>
      <c r="G701" s="244"/>
      <c r="H701" s="247">
        <v>6.7800000000000002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247</v>
      </c>
      <c r="AU701" s="253" t="s">
        <v>88</v>
      </c>
      <c r="AV701" s="14" t="s">
        <v>88</v>
      </c>
      <c r="AW701" s="14" t="s">
        <v>39</v>
      </c>
      <c r="AX701" s="14" t="s">
        <v>78</v>
      </c>
      <c r="AY701" s="253" t="s">
        <v>161</v>
      </c>
    </row>
    <row r="702" s="14" customFormat="1">
      <c r="A702" s="14"/>
      <c r="B702" s="243"/>
      <c r="C702" s="244"/>
      <c r="D702" s="221" t="s">
        <v>247</v>
      </c>
      <c r="E702" s="245" t="s">
        <v>32</v>
      </c>
      <c r="F702" s="246" t="s">
        <v>594</v>
      </c>
      <c r="G702" s="244"/>
      <c r="H702" s="247">
        <v>17.609999999999999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247</v>
      </c>
      <c r="AU702" s="253" t="s">
        <v>88</v>
      </c>
      <c r="AV702" s="14" t="s">
        <v>88</v>
      </c>
      <c r="AW702" s="14" t="s">
        <v>39</v>
      </c>
      <c r="AX702" s="14" t="s">
        <v>78</v>
      </c>
      <c r="AY702" s="253" t="s">
        <v>161</v>
      </c>
    </row>
    <row r="703" s="14" customFormat="1">
      <c r="A703" s="14"/>
      <c r="B703" s="243"/>
      <c r="C703" s="244"/>
      <c r="D703" s="221" t="s">
        <v>247</v>
      </c>
      <c r="E703" s="245" t="s">
        <v>32</v>
      </c>
      <c r="F703" s="246" t="s">
        <v>595</v>
      </c>
      <c r="G703" s="244"/>
      <c r="H703" s="247">
        <v>13.19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247</v>
      </c>
      <c r="AU703" s="253" t="s">
        <v>88</v>
      </c>
      <c r="AV703" s="14" t="s">
        <v>88</v>
      </c>
      <c r="AW703" s="14" t="s">
        <v>39</v>
      </c>
      <c r="AX703" s="14" t="s">
        <v>78</v>
      </c>
      <c r="AY703" s="253" t="s">
        <v>161</v>
      </c>
    </row>
    <row r="704" s="14" customFormat="1">
      <c r="A704" s="14"/>
      <c r="B704" s="243"/>
      <c r="C704" s="244"/>
      <c r="D704" s="221" t="s">
        <v>247</v>
      </c>
      <c r="E704" s="245" t="s">
        <v>32</v>
      </c>
      <c r="F704" s="246" t="s">
        <v>596</v>
      </c>
      <c r="G704" s="244"/>
      <c r="H704" s="247">
        <v>5.5099999999999998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247</v>
      </c>
      <c r="AU704" s="253" t="s">
        <v>88</v>
      </c>
      <c r="AV704" s="14" t="s">
        <v>88</v>
      </c>
      <c r="AW704" s="14" t="s">
        <v>39</v>
      </c>
      <c r="AX704" s="14" t="s">
        <v>78</v>
      </c>
      <c r="AY704" s="253" t="s">
        <v>161</v>
      </c>
    </row>
    <row r="705" s="14" customFormat="1">
      <c r="A705" s="14"/>
      <c r="B705" s="243"/>
      <c r="C705" s="244"/>
      <c r="D705" s="221" t="s">
        <v>247</v>
      </c>
      <c r="E705" s="245" t="s">
        <v>32</v>
      </c>
      <c r="F705" s="246" t="s">
        <v>597</v>
      </c>
      <c r="G705" s="244"/>
      <c r="H705" s="247">
        <v>13.76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247</v>
      </c>
      <c r="AU705" s="253" t="s">
        <v>88</v>
      </c>
      <c r="AV705" s="14" t="s">
        <v>88</v>
      </c>
      <c r="AW705" s="14" t="s">
        <v>39</v>
      </c>
      <c r="AX705" s="14" t="s">
        <v>78</v>
      </c>
      <c r="AY705" s="253" t="s">
        <v>161</v>
      </c>
    </row>
    <row r="706" s="14" customFormat="1">
      <c r="A706" s="14"/>
      <c r="B706" s="243"/>
      <c r="C706" s="244"/>
      <c r="D706" s="221" t="s">
        <v>247</v>
      </c>
      <c r="E706" s="245" t="s">
        <v>32</v>
      </c>
      <c r="F706" s="246" t="s">
        <v>598</v>
      </c>
      <c r="G706" s="244"/>
      <c r="H706" s="247">
        <v>3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247</v>
      </c>
      <c r="AU706" s="253" t="s">
        <v>88</v>
      </c>
      <c r="AV706" s="14" t="s">
        <v>88</v>
      </c>
      <c r="AW706" s="14" t="s">
        <v>39</v>
      </c>
      <c r="AX706" s="14" t="s">
        <v>78</v>
      </c>
      <c r="AY706" s="253" t="s">
        <v>161</v>
      </c>
    </row>
    <row r="707" s="14" customFormat="1">
      <c r="A707" s="14"/>
      <c r="B707" s="243"/>
      <c r="C707" s="244"/>
      <c r="D707" s="221" t="s">
        <v>247</v>
      </c>
      <c r="E707" s="245" t="s">
        <v>32</v>
      </c>
      <c r="F707" s="246" t="s">
        <v>599</v>
      </c>
      <c r="G707" s="244"/>
      <c r="H707" s="247">
        <v>7.7400000000000002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247</v>
      </c>
      <c r="AU707" s="253" t="s">
        <v>88</v>
      </c>
      <c r="AV707" s="14" t="s">
        <v>88</v>
      </c>
      <c r="AW707" s="14" t="s">
        <v>39</v>
      </c>
      <c r="AX707" s="14" t="s">
        <v>78</v>
      </c>
      <c r="AY707" s="253" t="s">
        <v>161</v>
      </c>
    </row>
    <row r="708" s="14" customFormat="1">
      <c r="A708" s="14"/>
      <c r="B708" s="243"/>
      <c r="C708" s="244"/>
      <c r="D708" s="221" t="s">
        <v>247</v>
      </c>
      <c r="E708" s="245" t="s">
        <v>32</v>
      </c>
      <c r="F708" s="246" t="s">
        <v>600</v>
      </c>
      <c r="G708" s="244"/>
      <c r="H708" s="247">
        <v>17.800000000000001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247</v>
      </c>
      <c r="AU708" s="253" t="s">
        <v>88</v>
      </c>
      <c r="AV708" s="14" t="s">
        <v>88</v>
      </c>
      <c r="AW708" s="14" t="s">
        <v>39</v>
      </c>
      <c r="AX708" s="14" t="s">
        <v>78</v>
      </c>
      <c r="AY708" s="253" t="s">
        <v>161</v>
      </c>
    </row>
    <row r="709" s="14" customFormat="1">
      <c r="A709" s="14"/>
      <c r="B709" s="243"/>
      <c r="C709" s="244"/>
      <c r="D709" s="221" t="s">
        <v>247</v>
      </c>
      <c r="E709" s="245" t="s">
        <v>32</v>
      </c>
      <c r="F709" s="246" t="s">
        <v>601</v>
      </c>
      <c r="G709" s="244"/>
      <c r="H709" s="247">
        <v>14.66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247</v>
      </c>
      <c r="AU709" s="253" t="s">
        <v>88</v>
      </c>
      <c r="AV709" s="14" t="s">
        <v>88</v>
      </c>
      <c r="AW709" s="14" t="s">
        <v>39</v>
      </c>
      <c r="AX709" s="14" t="s">
        <v>78</v>
      </c>
      <c r="AY709" s="253" t="s">
        <v>161</v>
      </c>
    </row>
    <row r="710" s="14" customFormat="1">
      <c r="A710" s="14"/>
      <c r="B710" s="243"/>
      <c r="C710" s="244"/>
      <c r="D710" s="221" t="s">
        <v>247</v>
      </c>
      <c r="E710" s="245" t="s">
        <v>32</v>
      </c>
      <c r="F710" s="246" t="s">
        <v>602</v>
      </c>
      <c r="G710" s="244"/>
      <c r="H710" s="247">
        <v>3.1000000000000001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247</v>
      </c>
      <c r="AU710" s="253" t="s">
        <v>88</v>
      </c>
      <c r="AV710" s="14" t="s">
        <v>88</v>
      </c>
      <c r="AW710" s="14" t="s">
        <v>39</v>
      </c>
      <c r="AX710" s="14" t="s">
        <v>78</v>
      </c>
      <c r="AY710" s="253" t="s">
        <v>161</v>
      </c>
    </row>
    <row r="711" s="14" customFormat="1">
      <c r="A711" s="14"/>
      <c r="B711" s="243"/>
      <c r="C711" s="244"/>
      <c r="D711" s="221" t="s">
        <v>247</v>
      </c>
      <c r="E711" s="245" t="s">
        <v>32</v>
      </c>
      <c r="F711" s="246" t="s">
        <v>603</v>
      </c>
      <c r="G711" s="244"/>
      <c r="H711" s="247">
        <v>67.25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247</v>
      </c>
      <c r="AU711" s="253" t="s">
        <v>88</v>
      </c>
      <c r="AV711" s="14" t="s">
        <v>88</v>
      </c>
      <c r="AW711" s="14" t="s">
        <v>39</v>
      </c>
      <c r="AX711" s="14" t="s">
        <v>78</v>
      </c>
      <c r="AY711" s="253" t="s">
        <v>161</v>
      </c>
    </row>
    <row r="712" s="14" customFormat="1">
      <c r="A712" s="14"/>
      <c r="B712" s="243"/>
      <c r="C712" s="244"/>
      <c r="D712" s="221" t="s">
        <v>247</v>
      </c>
      <c r="E712" s="245" t="s">
        <v>32</v>
      </c>
      <c r="F712" s="246" t="s">
        <v>604</v>
      </c>
      <c r="G712" s="244"/>
      <c r="H712" s="247">
        <v>43.100000000000001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247</v>
      </c>
      <c r="AU712" s="253" t="s">
        <v>88</v>
      </c>
      <c r="AV712" s="14" t="s">
        <v>88</v>
      </c>
      <c r="AW712" s="14" t="s">
        <v>39</v>
      </c>
      <c r="AX712" s="14" t="s">
        <v>78</v>
      </c>
      <c r="AY712" s="253" t="s">
        <v>161</v>
      </c>
    </row>
    <row r="713" s="15" customFormat="1">
      <c r="A713" s="15"/>
      <c r="B713" s="254"/>
      <c r="C713" s="255"/>
      <c r="D713" s="221" t="s">
        <v>247</v>
      </c>
      <c r="E713" s="256" t="s">
        <v>32</v>
      </c>
      <c r="F713" s="257" t="s">
        <v>273</v>
      </c>
      <c r="G713" s="255"/>
      <c r="H713" s="258">
        <v>606.53000000000009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247</v>
      </c>
      <c r="AU713" s="264" t="s">
        <v>88</v>
      </c>
      <c r="AV713" s="15" t="s">
        <v>188</v>
      </c>
      <c r="AW713" s="15" t="s">
        <v>39</v>
      </c>
      <c r="AX713" s="15" t="s">
        <v>86</v>
      </c>
      <c r="AY713" s="264" t="s">
        <v>161</v>
      </c>
    </row>
    <row r="714" s="2" customFormat="1" ht="16.5" customHeight="1">
      <c r="A714" s="42"/>
      <c r="B714" s="43"/>
      <c r="C714" s="208" t="s">
        <v>772</v>
      </c>
      <c r="D714" s="208" t="s">
        <v>164</v>
      </c>
      <c r="E714" s="209" t="s">
        <v>773</v>
      </c>
      <c r="F714" s="210" t="s">
        <v>774</v>
      </c>
      <c r="G714" s="211" t="s">
        <v>775</v>
      </c>
      <c r="H714" s="212">
        <v>8</v>
      </c>
      <c r="I714" s="213"/>
      <c r="J714" s="214">
        <f>ROUND(I714*H714,2)</f>
        <v>0</v>
      </c>
      <c r="K714" s="210" t="s">
        <v>168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0.00011</v>
      </c>
      <c r="R714" s="217">
        <f>Q714*H714</f>
        <v>0.00088000000000000003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188</v>
      </c>
      <c r="AT714" s="219" t="s">
        <v>164</v>
      </c>
      <c r="AU714" s="219" t="s">
        <v>88</v>
      </c>
      <c r="AY714" s="20" t="s">
        <v>161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188</v>
      </c>
      <c r="BM714" s="219" t="s">
        <v>776</v>
      </c>
    </row>
    <row r="715" s="2" customFormat="1">
      <c r="A715" s="42"/>
      <c r="B715" s="43"/>
      <c r="C715" s="44"/>
      <c r="D715" s="221" t="s">
        <v>171</v>
      </c>
      <c r="E715" s="44"/>
      <c r="F715" s="222" t="s">
        <v>777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171</v>
      </c>
      <c r="AU715" s="20" t="s">
        <v>88</v>
      </c>
    </row>
    <row r="716" s="2" customFormat="1">
      <c r="A716" s="42"/>
      <c r="B716" s="43"/>
      <c r="C716" s="44"/>
      <c r="D716" s="226" t="s">
        <v>172</v>
      </c>
      <c r="E716" s="44"/>
      <c r="F716" s="227" t="s">
        <v>778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172</v>
      </c>
      <c r="AU716" s="20" t="s">
        <v>88</v>
      </c>
    </row>
    <row r="717" s="13" customFormat="1">
      <c r="A717" s="13"/>
      <c r="B717" s="233"/>
      <c r="C717" s="234"/>
      <c r="D717" s="221" t="s">
        <v>247</v>
      </c>
      <c r="E717" s="235" t="s">
        <v>32</v>
      </c>
      <c r="F717" s="236" t="s">
        <v>779</v>
      </c>
      <c r="G717" s="234"/>
      <c r="H717" s="235" t="s">
        <v>32</v>
      </c>
      <c r="I717" s="237"/>
      <c r="J717" s="234"/>
      <c r="K717" s="234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247</v>
      </c>
      <c r="AU717" s="242" t="s">
        <v>88</v>
      </c>
      <c r="AV717" s="13" t="s">
        <v>86</v>
      </c>
      <c r="AW717" s="13" t="s">
        <v>39</v>
      </c>
      <c r="AX717" s="13" t="s">
        <v>78</v>
      </c>
      <c r="AY717" s="242" t="s">
        <v>161</v>
      </c>
    </row>
    <row r="718" s="14" customFormat="1">
      <c r="A718" s="14"/>
      <c r="B718" s="243"/>
      <c r="C718" s="244"/>
      <c r="D718" s="221" t="s">
        <v>247</v>
      </c>
      <c r="E718" s="245" t="s">
        <v>32</v>
      </c>
      <c r="F718" s="246" t="s">
        <v>780</v>
      </c>
      <c r="G718" s="244"/>
      <c r="H718" s="247">
        <v>2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247</v>
      </c>
      <c r="AU718" s="253" t="s">
        <v>88</v>
      </c>
      <c r="AV718" s="14" t="s">
        <v>88</v>
      </c>
      <c r="AW718" s="14" t="s">
        <v>39</v>
      </c>
      <c r="AX718" s="14" t="s">
        <v>78</v>
      </c>
      <c r="AY718" s="253" t="s">
        <v>161</v>
      </c>
    </row>
    <row r="719" s="14" customFormat="1">
      <c r="A719" s="14"/>
      <c r="B719" s="243"/>
      <c r="C719" s="244"/>
      <c r="D719" s="221" t="s">
        <v>247</v>
      </c>
      <c r="E719" s="245" t="s">
        <v>32</v>
      </c>
      <c r="F719" s="246" t="s">
        <v>781</v>
      </c>
      <c r="G719" s="244"/>
      <c r="H719" s="247">
        <v>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247</v>
      </c>
      <c r="AU719" s="253" t="s">
        <v>88</v>
      </c>
      <c r="AV719" s="14" t="s">
        <v>88</v>
      </c>
      <c r="AW719" s="14" t="s">
        <v>39</v>
      </c>
      <c r="AX719" s="14" t="s">
        <v>78</v>
      </c>
      <c r="AY719" s="253" t="s">
        <v>161</v>
      </c>
    </row>
    <row r="720" s="14" customFormat="1">
      <c r="A720" s="14"/>
      <c r="B720" s="243"/>
      <c r="C720" s="244"/>
      <c r="D720" s="221" t="s">
        <v>247</v>
      </c>
      <c r="E720" s="245" t="s">
        <v>32</v>
      </c>
      <c r="F720" s="246" t="s">
        <v>782</v>
      </c>
      <c r="G720" s="244"/>
      <c r="H720" s="247">
        <v>2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247</v>
      </c>
      <c r="AU720" s="253" t="s">
        <v>88</v>
      </c>
      <c r="AV720" s="14" t="s">
        <v>88</v>
      </c>
      <c r="AW720" s="14" t="s">
        <v>39</v>
      </c>
      <c r="AX720" s="14" t="s">
        <v>78</v>
      </c>
      <c r="AY720" s="253" t="s">
        <v>161</v>
      </c>
    </row>
    <row r="721" s="14" customFormat="1">
      <c r="A721" s="14"/>
      <c r="B721" s="243"/>
      <c r="C721" s="244"/>
      <c r="D721" s="221" t="s">
        <v>247</v>
      </c>
      <c r="E721" s="245" t="s">
        <v>32</v>
      </c>
      <c r="F721" s="246" t="s">
        <v>783</v>
      </c>
      <c r="G721" s="244"/>
      <c r="H721" s="247">
        <v>2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247</v>
      </c>
      <c r="AU721" s="253" t="s">
        <v>88</v>
      </c>
      <c r="AV721" s="14" t="s">
        <v>88</v>
      </c>
      <c r="AW721" s="14" t="s">
        <v>39</v>
      </c>
      <c r="AX721" s="14" t="s">
        <v>78</v>
      </c>
      <c r="AY721" s="253" t="s">
        <v>161</v>
      </c>
    </row>
    <row r="722" s="15" customFormat="1">
      <c r="A722" s="15"/>
      <c r="B722" s="254"/>
      <c r="C722" s="255"/>
      <c r="D722" s="221" t="s">
        <v>247</v>
      </c>
      <c r="E722" s="256" t="s">
        <v>32</v>
      </c>
      <c r="F722" s="257" t="s">
        <v>273</v>
      </c>
      <c r="G722" s="255"/>
      <c r="H722" s="258">
        <v>8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4" t="s">
        <v>247</v>
      </c>
      <c r="AU722" s="264" t="s">
        <v>88</v>
      </c>
      <c r="AV722" s="15" t="s">
        <v>188</v>
      </c>
      <c r="AW722" s="15" t="s">
        <v>39</v>
      </c>
      <c r="AX722" s="15" t="s">
        <v>86</v>
      </c>
      <c r="AY722" s="264" t="s">
        <v>161</v>
      </c>
    </row>
    <row r="723" s="2" customFormat="1" ht="16.5" customHeight="1">
      <c r="A723" s="42"/>
      <c r="B723" s="43"/>
      <c r="C723" s="265" t="s">
        <v>784</v>
      </c>
      <c r="D723" s="265" t="s">
        <v>303</v>
      </c>
      <c r="E723" s="266" t="s">
        <v>785</v>
      </c>
      <c r="F723" s="267" t="s">
        <v>786</v>
      </c>
      <c r="G723" s="268" t="s">
        <v>775</v>
      </c>
      <c r="H723" s="269">
        <v>8</v>
      </c>
      <c r="I723" s="270"/>
      <c r="J723" s="271">
        <f>ROUND(I723*H723,2)</f>
        <v>0</v>
      </c>
      <c r="K723" s="267" t="s">
        <v>168</v>
      </c>
      <c r="L723" s="272"/>
      <c r="M723" s="273" t="s">
        <v>32</v>
      </c>
      <c r="N723" s="274" t="s">
        <v>49</v>
      </c>
      <c r="O723" s="88"/>
      <c r="P723" s="217">
        <f>O723*H723</f>
        <v>0</v>
      </c>
      <c r="Q723" s="217">
        <v>0.012</v>
      </c>
      <c r="R723" s="217">
        <f>Q723*H723</f>
        <v>0.096000000000000002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294</v>
      </c>
      <c r="AT723" s="219" t="s">
        <v>303</v>
      </c>
      <c r="AU723" s="219" t="s">
        <v>88</v>
      </c>
      <c r="AY723" s="20" t="s">
        <v>161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0" t="s">
        <v>86</v>
      </c>
      <c r="BK723" s="220">
        <f>ROUND(I723*H723,2)</f>
        <v>0</v>
      </c>
      <c r="BL723" s="20" t="s">
        <v>188</v>
      </c>
      <c r="BM723" s="219" t="s">
        <v>787</v>
      </c>
    </row>
    <row r="724" s="2" customFormat="1">
      <c r="A724" s="42"/>
      <c r="B724" s="43"/>
      <c r="C724" s="44"/>
      <c r="D724" s="221" t="s">
        <v>171</v>
      </c>
      <c r="E724" s="44"/>
      <c r="F724" s="222" t="s">
        <v>786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171</v>
      </c>
      <c r="AU724" s="20" t="s">
        <v>88</v>
      </c>
    </row>
    <row r="725" s="2" customFormat="1" ht="24.15" customHeight="1">
      <c r="A725" s="42"/>
      <c r="B725" s="43"/>
      <c r="C725" s="208" t="s">
        <v>788</v>
      </c>
      <c r="D725" s="208" t="s">
        <v>164</v>
      </c>
      <c r="E725" s="209" t="s">
        <v>789</v>
      </c>
      <c r="F725" s="210" t="s">
        <v>790</v>
      </c>
      <c r="G725" s="211" t="s">
        <v>775</v>
      </c>
      <c r="H725" s="212">
        <v>4</v>
      </c>
      <c r="I725" s="213"/>
      <c r="J725" s="214">
        <f>ROUND(I725*H725,2)</f>
        <v>0</v>
      </c>
      <c r="K725" s="210" t="s">
        <v>168</v>
      </c>
      <c r="L725" s="48"/>
      <c r="M725" s="215" t="s">
        <v>32</v>
      </c>
      <c r="N725" s="216" t="s">
        <v>49</v>
      </c>
      <c r="O725" s="88"/>
      <c r="P725" s="217">
        <f>O725*H725</f>
        <v>0</v>
      </c>
      <c r="Q725" s="217">
        <v>0</v>
      </c>
      <c r="R725" s="217">
        <f>Q725*H725</f>
        <v>0</v>
      </c>
      <c r="S725" s="217">
        <v>0.082000000000000003</v>
      </c>
      <c r="T725" s="218">
        <f>S725*H725</f>
        <v>0.32800000000000001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188</v>
      </c>
      <c r="AT725" s="219" t="s">
        <v>164</v>
      </c>
      <c r="AU725" s="219" t="s">
        <v>88</v>
      </c>
      <c r="AY725" s="20" t="s">
        <v>161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86</v>
      </c>
      <c r="BK725" s="220">
        <f>ROUND(I725*H725,2)</f>
        <v>0</v>
      </c>
      <c r="BL725" s="20" t="s">
        <v>188</v>
      </c>
      <c r="BM725" s="219" t="s">
        <v>791</v>
      </c>
    </row>
    <row r="726" s="2" customFormat="1">
      <c r="A726" s="42"/>
      <c r="B726" s="43"/>
      <c r="C726" s="44"/>
      <c r="D726" s="221" t="s">
        <v>171</v>
      </c>
      <c r="E726" s="44"/>
      <c r="F726" s="222" t="s">
        <v>792</v>
      </c>
      <c r="G726" s="44"/>
      <c r="H726" s="44"/>
      <c r="I726" s="223"/>
      <c r="J726" s="44"/>
      <c r="K726" s="44"/>
      <c r="L726" s="48"/>
      <c r="M726" s="224"/>
      <c r="N726" s="225"/>
      <c r="O726" s="88"/>
      <c r="P726" s="88"/>
      <c r="Q726" s="88"/>
      <c r="R726" s="88"/>
      <c r="S726" s="88"/>
      <c r="T726" s="89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T726" s="20" t="s">
        <v>171</v>
      </c>
      <c r="AU726" s="20" t="s">
        <v>88</v>
      </c>
    </row>
    <row r="727" s="2" customFormat="1">
      <c r="A727" s="42"/>
      <c r="B727" s="43"/>
      <c r="C727" s="44"/>
      <c r="D727" s="226" t="s">
        <v>172</v>
      </c>
      <c r="E727" s="44"/>
      <c r="F727" s="227" t="s">
        <v>793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172</v>
      </c>
      <c r="AU727" s="20" t="s">
        <v>88</v>
      </c>
    </row>
    <row r="728" s="2" customFormat="1">
      <c r="A728" s="42"/>
      <c r="B728" s="43"/>
      <c r="C728" s="44"/>
      <c r="D728" s="221" t="s">
        <v>174</v>
      </c>
      <c r="E728" s="44"/>
      <c r="F728" s="228" t="s">
        <v>794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174</v>
      </c>
      <c r="AU728" s="20" t="s">
        <v>88</v>
      </c>
    </row>
    <row r="729" s="13" customFormat="1">
      <c r="A729" s="13"/>
      <c r="B729" s="233"/>
      <c r="C729" s="234"/>
      <c r="D729" s="221" t="s">
        <v>247</v>
      </c>
      <c r="E729" s="235" t="s">
        <v>32</v>
      </c>
      <c r="F729" s="236" t="s">
        <v>255</v>
      </c>
      <c r="G729" s="234"/>
      <c r="H729" s="235" t="s">
        <v>32</v>
      </c>
      <c r="I729" s="237"/>
      <c r="J729" s="234"/>
      <c r="K729" s="234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247</v>
      </c>
      <c r="AU729" s="242" t="s">
        <v>88</v>
      </c>
      <c r="AV729" s="13" t="s">
        <v>86</v>
      </c>
      <c r="AW729" s="13" t="s">
        <v>39</v>
      </c>
      <c r="AX729" s="13" t="s">
        <v>78</v>
      </c>
      <c r="AY729" s="242" t="s">
        <v>161</v>
      </c>
    </row>
    <row r="730" s="13" customFormat="1">
      <c r="A730" s="13"/>
      <c r="B730" s="233"/>
      <c r="C730" s="234"/>
      <c r="D730" s="221" t="s">
        <v>247</v>
      </c>
      <c r="E730" s="235" t="s">
        <v>32</v>
      </c>
      <c r="F730" s="236" t="s">
        <v>795</v>
      </c>
      <c r="G730" s="234"/>
      <c r="H730" s="235" t="s">
        <v>32</v>
      </c>
      <c r="I730" s="237"/>
      <c r="J730" s="234"/>
      <c r="K730" s="234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247</v>
      </c>
      <c r="AU730" s="242" t="s">
        <v>88</v>
      </c>
      <c r="AV730" s="13" t="s">
        <v>86</v>
      </c>
      <c r="AW730" s="13" t="s">
        <v>39</v>
      </c>
      <c r="AX730" s="13" t="s">
        <v>78</v>
      </c>
      <c r="AY730" s="242" t="s">
        <v>161</v>
      </c>
    </row>
    <row r="731" s="14" customFormat="1">
      <c r="A731" s="14"/>
      <c r="B731" s="243"/>
      <c r="C731" s="244"/>
      <c r="D731" s="221" t="s">
        <v>247</v>
      </c>
      <c r="E731" s="245" t="s">
        <v>32</v>
      </c>
      <c r="F731" s="246" t="s">
        <v>188</v>
      </c>
      <c r="G731" s="244"/>
      <c r="H731" s="247">
        <v>4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247</v>
      </c>
      <c r="AU731" s="253" t="s">
        <v>88</v>
      </c>
      <c r="AV731" s="14" t="s">
        <v>88</v>
      </c>
      <c r="AW731" s="14" t="s">
        <v>39</v>
      </c>
      <c r="AX731" s="14" t="s">
        <v>86</v>
      </c>
      <c r="AY731" s="253" t="s">
        <v>161</v>
      </c>
    </row>
    <row r="732" s="2" customFormat="1" ht="24.15" customHeight="1">
      <c r="A732" s="42"/>
      <c r="B732" s="43"/>
      <c r="C732" s="208" t="s">
        <v>796</v>
      </c>
      <c r="D732" s="208" t="s">
        <v>164</v>
      </c>
      <c r="E732" s="209" t="s">
        <v>797</v>
      </c>
      <c r="F732" s="210" t="s">
        <v>798</v>
      </c>
      <c r="G732" s="211" t="s">
        <v>311</v>
      </c>
      <c r="H732" s="212">
        <v>1006</v>
      </c>
      <c r="I732" s="213"/>
      <c r="J732" s="214">
        <f>ROUND(I732*H732,2)</f>
        <v>0</v>
      </c>
      <c r="K732" s="210" t="s">
        <v>168</v>
      </c>
      <c r="L732" s="48"/>
      <c r="M732" s="215" t="s">
        <v>32</v>
      </c>
      <c r="N732" s="216" t="s">
        <v>49</v>
      </c>
      <c r="O732" s="88"/>
      <c r="P732" s="217">
        <f>O732*H732</f>
        <v>0</v>
      </c>
      <c r="Q732" s="217">
        <v>0</v>
      </c>
      <c r="R732" s="217">
        <f>Q732*H732</f>
        <v>0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188</v>
      </c>
      <c r="AT732" s="219" t="s">
        <v>164</v>
      </c>
      <c r="AU732" s="219" t="s">
        <v>88</v>
      </c>
      <c r="AY732" s="20" t="s">
        <v>161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86</v>
      </c>
      <c r="BK732" s="220">
        <f>ROUND(I732*H732,2)</f>
        <v>0</v>
      </c>
      <c r="BL732" s="20" t="s">
        <v>188</v>
      </c>
      <c r="BM732" s="219" t="s">
        <v>799</v>
      </c>
    </row>
    <row r="733" s="2" customFormat="1">
      <c r="A733" s="42"/>
      <c r="B733" s="43"/>
      <c r="C733" s="44"/>
      <c r="D733" s="221" t="s">
        <v>171</v>
      </c>
      <c r="E733" s="44"/>
      <c r="F733" s="222" t="s">
        <v>800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171</v>
      </c>
      <c r="AU733" s="20" t="s">
        <v>88</v>
      </c>
    </row>
    <row r="734" s="2" customFormat="1">
      <c r="A734" s="42"/>
      <c r="B734" s="43"/>
      <c r="C734" s="44"/>
      <c r="D734" s="226" t="s">
        <v>172</v>
      </c>
      <c r="E734" s="44"/>
      <c r="F734" s="227" t="s">
        <v>801</v>
      </c>
      <c r="G734" s="44"/>
      <c r="H734" s="44"/>
      <c r="I734" s="223"/>
      <c r="J734" s="44"/>
      <c r="K734" s="44"/>
      <c r="L734" s="48"/>
      <c r="M734" s="224"/>
      <c r="N734" s="225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172</v>
      </c>
      <c r="AU734" s="20" t="s">
        <v>88</v>
      </c>
    </row>
    <row r="735" s="14" customFormat="1">
      <c r="A735" s="14"/>
      <c r="B735" s="243"/>
      <c r="C735" s="244"/>
      <c r="D735" s="221" t="s">
        <v>247</v>
      </c>
      <c r="E735" s="245" t="s">
        <v>32</v>
      </c>
      <c r="F735" s="246" t="s">
        <v>802</v>
      </c>
      <c r="G735" s="244"/>
      <c r="H735" s="247">
        <v>1006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247</v>
      </c>
      <c r="AU735" s="253" t="s">
        <v>88</v>
      </c>
      <c r="AV735" s="14" t="s">
        <v>88</v>
      </c>
      <c r="AW735" s="14" t="s">
        <v>39</v>
      </c>
      <c r="AX735" s="14" t="s">
        <v>86</v>
      </c>
      <c r="AY735" s="253" t="s">
        <v>161</v>
      </c>
    </row>
    <row r="736" s="12" customFormat="1" ht="22.8" customHeight="1">
      <c r="A736" s="12"/>
      <c r="B736" s="192"/>
      <c r="C736" s="193"/>
      <c r="D736" s="194" t="s">
        <v>77</v>
      </c>
      <c r="E736" s="206" t="s">
        <v>803</v>
      </c>
      <c r="F736" s="206" t="s">
        <v>804</v>
      </c>
      <c r="G736" s="193"/>
      <c r="H736" s="193"/>
      <c r="I736" s="196"/>
      <c r="J736" s="207">
        <f>BK736</f>
        <v>0</v>
      </c>
      <c r="K736" s="193"/>
      <c r="L736" s="198"/>
      <c r="M736" s="199"/>
      <c r="N736" s="200"/>
      <c r="O736" s="200"/>
      <c r="P736" s="201">
        <f>SUM(P737:P750)</f>
        <v>0</v>
      </c>
      <c r="Q736" s="200"/>
      <c r="R736" s="201">
        <f>SUM(R737:R750)</f>
        <v>0</v>
      </c>
      <c r="S736" s="200"/>
      <c r="T736" s="202">
        <f>SUM(T737:T750)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3" t="s">
        <v>86</v>
      </c>
      <c r="AT736" s="204" t="s">
        <v>77</v>
      </c>
      <c r="AU736" s="204" t="s">
        <v>86</v>
      </c>
      <c r="AY736" s="203" t="s">
        <v>161</v>
      </c>
      <c r="BK736" s="205">
        <f>SUM(BK737:BK750)</f>
        <v>0</v>
      </c>
    </row>
    <row r="737" s="2" customFormat="1" ht="33" customHeight="1">
      <c r="A737" s="42"/>
      <c r="B737" s="43"/>
      <c r="C737" s="208" t="s">
        <v>805</v>
      </c>
      <c r="D737" s="208" t="s">
        <v>164</v>
      </c>
      <c r="E737" s="209" t="s">
        <v>806</v>
      </c>
      <c r="F737" s="210" t="s">
        <v>807</v>
      </c>
      <c r="G737" s="211" t="s">
        <v>282</v>
      </c>
      <c r="H737" s="212">
        <v>0.38600000000000001</v>
      </c>
      <c r="I737" s="213"/>
      <c r="J737" s="214">
        <f>ROUND(I737*H737,2)</f>
        <v>0</v>
      </c>
      <c r="K737" s="210" t="s">
        <v>168</v>
      </c>
      <c r="L737" s="48"/>
      <c r="M737" s="215" t="s">
        <v>32</v>
      </c>
      <c r="N737" s="216" t="s">
        <v>49</v>
      </c>
      <c r="O737" s="88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19" t="s">
        <v>188</v>
      </c>
      <c r="AT737" s="219" t="s">
        <v>164</v>
      </c>
      <c r="AU737" s="219" t="s">
        <v>88</v>
      </c>
      <c r="AY737" s="20" t="s">
        <v>161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86</v>
      </c>
      <c r="BK737" s="220">
        <f>ROUND(I737*H737,2)</f>
        <v>0</v>
      </c>
      <c r="BL737" s="20" t="s">
        <v>188</v>
      </c>
      <c r="BM737" s="219" t="s">
        <v>808</v>
      </c>
    </row>
    <row r="738" s="2" customFormat="1">
      <c r="A738" s="42"/>
      <c r="B738" s="43"/>
      <c r="C738" s="44"/>
      <c r="D738" s="221" t="s">
        <v>171</v>
      </c>
      <c r="E738" s="44"/>
      <c r="F738" s="222" t="s">
        <v>809</v>
      </c>
      <c r="G738" s="44"/>
      <c r="H738" s="44"/>
      <c r="I738" s="223"/>
      <c r="J738" s="44"/>
      <c r="K738" s="44"/>
      <c r="L738" s="48"/>
      <c r="M738" s="224"/>
      <c r="N738" s="225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0" t="s">
        <v>171</v>
      </c>
      <c r="AU738" s="20" t="s">
        <v>88</v>
      </c>
    </row>
    <row r="739" s="2" customFormat="1">
      <c r="A739" s="42"/>
      <c r="B739" s="43"/>
      <c r="C739" s="44"/>
      <c r="D739" s="226" t="s">
        <v>172</v>
      </c>
      <c r="E739" s="44"/>
      <c r="F739" s="227" t="s">
        <v>810</v>
      </c>
      <c r="G739" s="44"/>
      <c r="H739" s="44"/>
      <c r="I739" s="223"/>
      <c r="J739" s="44"/>
      <c r="K739" s="44"/>
      <c r="L739" s="48"/>
      <c r="M739" s="224"/>
      <c r="N739" s="225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172</v>
      </c>
      <c r="AU739" s="20" t="s">
        <v>88</v>
      </c>
    </row>
    <row r="740" s="2" customFormat="1" ht="24.15" customHeight="1">
      <c r="A740" s="42"/>
      <c r="B740" s="43"/>
      <c r="C740" s="208" t="s">
        <v>811</v>
      </c>
      <c r="D740" s="208" t="s">
        <v>164</v>
      </c>
      <c r="E740" s="209" t="s">
        <v>812</v>
      </c>
      <c r="F740" s="210" t="s">
        <v>813</v>
      </c>
      <c r="G740" s="211" t="s">
        <v>282</v>
      </c>
      <c r="H740" s="212">
        <v>0.38600000000000001</v>
      </c>
      <c r="I740" s="213"/>
      <c r="J740" s="214">
        <f>ROUND(I740*H740,2)</f>
        <v>0</v>
      </c>
      <c r="K740" s="210" t="s">
        <v>168</v>
      </c>
      <c r="L740" s="48"/>
      <c r="M740" s="215" t="s">
        <v>32</v>
      </c>
      <c r="N740" s="216" t="s">
        <v>49</v>
      </c>
      <c r="O740" s="88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R740" s="219" t="s">
        <v>188</v>
      </c>
      <c r="AT740" s="219" t="s">
        <v>164</v>
      </c>
      <c r="AU740" s="219" t="s">
        <v>88</v>
      </c>
      <c r="AY740" s="20" t="s">
        <v>161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86</v>
      </c>
      <c r="BK740" s="220">
        <f>ROUND(I740*H740,2)</f>
        <v>0</v>
      </c>
      <c r="BL740" s="20" t="s">
        <v>188</v>
      </c>
      <c r="BM740" s="219" t="s">
        <v>814</v>
      </c>
    </row>
    <row r="741" s="2" customFormat="1">
      <c r="A741" s="42"/>
      <c r="B741" s="43"/>
      <c r="C741" s="44"/>
      <c r="D741" s="221" t="s">
        <v>171</v>
      </c>
      <c r="E741" s="44"/>
      <c r="F741" s="222" t="s">
        <v>815</v>
      </c>
      <c r="G741" s="44"/>
      <c r="H741" s="44"/>
      <c r="I741" s="223"/>
      <c r="J741" s="44"/>
      <c r="K741" s="44"/>
      <c r="L741" s="48"/>
      <c r="M741" s="224"/>
      <c r="N741" s="225"/>
      <c r="O741" s="88"/>
      <c r="P741" s="88"/>
      <c r="Q741" s="88"/>
      <c r="R741" s="88"/>
      <c r="S741" s="88"/>
      <c r="T741" s="89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T741" s="20" t="s">
        <v>171</v>
      </c>
      <c r="AU741" s="20" t="s">
        <v>88</v>
      </c>
    </row>
    <row r="742" s="2" customFormat="1">
      <c r="A742" s="42"/>
      <c r="B742" s="43"/>
      <c r="C742" s="44"/>
      <c r="D742" s="226" t="s">
        <v>172</v>
      </c>
      <c r="E742" s="44"/>
      <c r="F742" s="227" t="s">
        <v>816</v>
      </c>
      <c r="G742" s="44"/>
      <c r="H742" s="44"/>
      <c r="I742" s="223"/>
      <c r="J742" s="44"/>
      <c r="K742" s="44"/>
      <c r="L742" s="48"/>
      <c r="M742" s="224"/>
      <c r="N742" s="225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172</v>
      </c>
      <c r="AU742" s="20" t="s">
        <v>88</v>
      </c>
    </row>
    <row r="743" s="2" customFormat="1" ht="24.15" customHeight="1">
      <c r="A743" s="42"/>
      <c r="B743" s="43"/>
      <c r="C743" s="208" t="s">
        <v>817</v>
      </c>
      <c r="D743" s="208" t="s">
        <v>164</v>
      </c>
      <c r="E743" s="209" t="s">
        <v>818</v>
      </c>
      <c r="F743" s="210" t="s">
        <v>819</v>
      </c>
      <c r="G743" s="211" t="s">
        <v>282</v>
      </c>
      <c r="H743" s="212">
        <v>7.7199999999999998</v>
      </c>
      <c r="I743" s="213"/>
      <c r="J743" s="214">
        <f>ROUND(I743*H743,2)</f>
        <v>0</v>
      </c>
      <c r="K743" s="210" t="s">
        <v>168</v>
      </c>
      <c r="L743" s="48"/>
      <c r="M743" s="215" t="s">
        <v>32</v>
      </c>
      <c r="N743" s="216" t="s">
        <v>49</v>
      </c>
      <c r="O743" s="88"/>
      <c r="P743" s="217">
        <f>O743*H743</f>
        <v>0</v>
      </c>
      <c r="Q743" s="217">
        <v>0</v>
      </c>
      <c r="R743" s="217">
        <f>Q743*H743</f>
        <v>0</v>
      </c>
      <c r="S743" s="217">
        <v>0</v>
      </c>
      <c r="T743" s="218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19" t="s">
        <v>188</v>
      </c>
      <c r="AT743" s="219" t="s">
        <v>164</v>
      </c>
      <c r="AU743" s="219" t="s">
        <v>88</v>
      </c>
      <c r="AY743" s="20" t="s">
        <v>161</v>
      </c>
      <c r="BE743" s="220">
        <f>IF(N743="základní",J743,0)</f>
        <v>0</v>
      </c>
      <c r="BF743" s="220">
        <f>IF(N743="snížená",J743,0)</f>
        <v>0</v>
      </c>
      <c r="BG743" s="220">
        <f>IF(N743="zákl. přenesená",J743,0)</f>
        <v>0</v>
      </c>
      <c r="BH743" s="220">
        <f>IF(N743="sníž. přenesená",J743,0)</f>
        <v>0</v>
      </c>
      <c r="BI743" s="220">
        <f>IF(N743="nulová",J743,0)</f>
        <v>0</v>
      </c>
      <c r="BJ743" s="20" t="s">
        <v>86</v>
      </c>
      <c r="BK743" s="220">
        <f>ROUND(I743*H743,2)</f>
        <v>0</v>
      </c>
      <c r="BL743" s="20" t="s">
        <v>188</v>
      </c>
      <c r="BM743" s="219" t="s">
        <v>820</v>
      </c>
    </row>
    <row r="744" s="2" customFormat="1">
      <c r="A744" s="42"/>
      <c r="B744" s="43"/>
      <c r="C744" s="44"/>
      <c r="D744" s="221" t="s">
        <v>171</v>
      </c>
      <c r="E744" s="44"/>
      <c r="F744" s="222" t="s">
        <v>821</v>
      </c>
      <c r="G744" s="44"/>
      <c r="H744" s="44"/>
      <c r="I744" s="223"/>
      <c r="J744" s="44"/>
      <c r="K744" s="44"/>
      <c r="L744" s="48"/>
      <c r="M744" s="224"/>
      <c r="N744" s="225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171</v>
      </c>
      <c r="AU744" s="20" t="s">
        <v>88</v>
      </c>
    </row>
    <row r="745" s="2" customFormat="1">
      <c r="A745" s="42"/>
      <c r="B745" s="43"/>
      <c r="C745" s="44"/>
      <c r="D745" s="226" t="s">
        <v>172</v>
      </c>
      <c r="E745" s="44"/>
      <c r="F745" s="227" t="s">
        <v>822</v>
      </c>
      <c r="G745" s="44"/>
      <c r="H745" s="44"/>
      <c r="I745" s="223"/>
      <c r="J745" s="44"/>
      <c r="K745" s="44"/>
      <c r="L745" s="48"/>
      <c r="M745" s="224"/>
      <c r="N745" s="225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172</v>
      </c>
      <c r="AU745" s="20" t="s">
        <v>88</v>
      </c>
    </row>
    <row r="746" s="14" customFormat="1">
      <c r="A746" s="14"/>
      <c r="B746" s="243"/>
      <c r="C746" s="244"/>
      <c r="D746" s="221" t="s">
        <v>247</v>
      </c>
      <c r="E746" s="244"/>
      <c r="F746" s="246" t="s">
        <v>823</v>
      </c>
      <c r="G746" s="244"/>
      <c r="H746" s="247">
        <v>7.7199999999999998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247</v>
      </c>
      <c r="AU746" s="253" t="s">
        <v>88</v>
      </c>
      <c r="AV746" s="14" t="s">
        <v>88</v>
      </c>
      <c r="AW746" s="14" t="s">
        <v>4</v>
      </c>
      <c r="AX746" s="14" t="s">
        <v>86</v>
      </c>
      <c r="AY746" s="253" t="s">
        <v>161</v>
      </c>
    </row>
    <row r="747" s="2" customFormat="1" ht="44.25" customHeight="1">
      <c r="A747" s="42"/>
      <c r="B747" s="43"/>
      <c r="C747" s="208" t="s">
        <v>824</v>
      </c>
      <c r="D747" s="208" t="s">
        <v>164</v>
      </c>
      <c r="E747" s="209" t="s">
        <v>825</v>
      </c>
      <c r="F747" s="210" t="s">
        <v>826</v>
      </c>
      <c r="G747" s="211" t="s">
        <v>282</v>
      </c>
      <c r="H747" s="212">
        <v>0.38600000000000001</v>
      </c>
      <c r="I747" s="213"/>
      <c r="J747" s="214">
        <f>ROUND(I747*H747,2)</f>
        <v>0</v>
      </c>
      <c r="K747" s="210" t="s">
        <v>168</v>
      </c>
      <c r="L747" s="48"/>
      <c r="M747" s="215" t="s">
        <v>32</v>
      </c>
      <c r="N747" s="216" t="s">
        <v>49</v>
      </c>
      <c r="O747" s="88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19" t="s">
        <v>188</v>
      </c>
      <c r="AT747" s="219" t="s">
        <v>164</v>
      </c>
      <c r="AU747" s="219" t="s">
        <v>88</v>
      </c>
      <c r="AY747" s="20" t="s">
        <v>161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86</v>
      </c>
      <c r="BK747" s="220">
        <f>ROUND(I747*H747,2)</f>
        <v>0</v>
      </c>
      <c r="BL747" s="20" t="s">
        <v>188</v>
      </c>
      <c r="BM747" s="219" t="s">
        <v>827</v>
      </c>
    </row>
    <row r="748" s="2" customFormat="1">
      <c r="A748" s="42"/>
      <c r="B748" s="43"/>
      <c r="C748" s="44"/>
      <c r="D748" s="221" t="s">
        <v>171</v>
      </c>
      <c r="E748" s="44"/>
      <c r="F748" s="222" t="s">
        <v>828</v>
      </c>
      <c r="G748" s="44"/>
      <c r="H748" s="44"/>
      <c r="I748" s="223"/>
      <c r="J748" s="44"/>
      <c r="K748" s="44"/>
      <c r="L748" s="48"/>
      <c r="M748" s="224"/>
      <c r="N748" s="225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171</v>
      </c>
      <c r="AU748" s="20" t="s">
        <v>88</v>
      </c>
    </row>
    <row r="749" s="2" customFormat="1">
      <c r="A749" s="42"/>
      <c r="B749" s="43"/>
      <c r="C749" s="44"/>
      <c r="D749" s="226" t="s">
        <v>172</v>
      </c>
      <c r="E749" s="44"/>
      <c r="F749" s="227" t="s">
        <v>829</v>
      </c>
      <c r="G749" s="44"/>
      <c r="H749" s="44"/>
      <c r="I749" s="223"/>
      <c r="J749" s="44"/>
      <c r="K749" s="44"/>
      <c r="L749" s="48"/>
      <c r="M749" s="224"/>
      <c r="N749" s="225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172</v>
      </c>
      <c r="AU749" s="20" t="s">
        <v>88</v>
      </c>
    </row>
    <row r="750" s="2" customFormat="1">
      <c r="A750" s="42"/>
      <c r="B750" s="43"/>
      <c r="C750" s="44"/>
      <c r="D750" s="221" t="s">
        <v>174</v>
      </c>
      <c r="E750" s="44"/>
      <c r="F750" s="228" t="s">
        <v>794</v>
      </c>
      <c r="G750" s="44"/>
      <c r="H750" s="44"/>
      <c r="I750" s="223"/>
      <c r="J750" s="44"/>
      <c r="K750" s="44"/>
      <c r="L750" s="48"/>
      <c r="M750" s="224"/>
      <c r="N750" s="225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174</v>
      </c>
      <c r="AU750" s="20" t="s">
        <v>88</v>
      </c>
    </row>
    <row r="751" s="12" customFormat="1" ht="22.8" customHeight="1">
      <c r="A751" s="12"/>
      <c r="B751" s="192"/>
      <c r="C751" s="193"/>
      <c r="D751" s="194" t="s">
        <v>77</v>
      </c>
      <c r="E751" s="206" t="s">
        <v>830</v>
      </c>
      <c r="F751" s="206" t="s">
        <v>831</v>
      </c>
      <c r="G751" s="193"/>
      <c r="H751" s="193"/>
      <c r="I751" s="196"/>
      <c r="J751" s="207">
        <f>BK751</f>
        <v>0</v>
      </c>
      <c r="K751" s="193"/>
      <c r="L751" s="198"/>
      <c r="M751" s="199"/>
      <c r="N751" s="200"/>
      <c r="O751" s="200"/>
      <c r="P751" s="201">
        <f>SUM(P752:P754)</f>
        <v>0</v>
      </c>
      <c r="Q751" s="200"/>
      <c r="R751" s="201">
        <f>SUM(R752:R754)</f>
        <v>0</v>
      </c>
      <c r="S751" s="200"/>
      <c r="T751" s="202">
        <f>SUM(T752:T754)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3" t="s">
        <v>86</v>
      </c>
      <c r="AT751" s="204" t="s">
        <v>77</v>
      </c>
      <c r="AU751" s="204" t="s">
        <v>86</v>
      </c>
      <c r="AY751" s="203" t="s">
        <v>161</v>
      </c>
      <c r="BK751" s="205">
        <f>SUM(BK752:BK754)</f>
        <v>0</v>
      </c>
    </row>
    <row r="752" s="2" customFormat="1" ht="24.15" customHeight="1">
      <c r="A752" s="42"/>
      <c r="B752" s="43"/>
      <c r="C752" s="208" t="s">
        <v>832</v>
      </c>
      <c r="D752" s="208" t="s">
        <v>164</v>
      </c>
      <c r="E752" s="209" t="s">
        <v>833</v>
      </c>
      <c r="F752" s="210" t="s">
        <v>834</v>
      </c>
      <c r="G752" s="211" t="s">
        <v>282</v>
      </c>
      <c r="H752" s="212">
        <v>1140.742</v>
      </c>
      <c r="I752" s="213"/>
      <c r="J752" s="214">
        <f>ROUND(I752*H752,2)</f>
        <v>0</v>
      </c>
      <c r="K752" s="210" t="s">
        <v>168</v>
      </c>
      <c r="L752" s="48"/>
      <c r="M752" s="215" t="s">
        <v>32</v>
      </c>
      <c r="N752" s="216" t="s">
        <v>49</v>
      </c>
      <c r="O752" s="88"/>
      <c r="P752" s="217">
        <f>O752*H752</f>
        <v>0</v>
      </c>
      <c r="Q752" s="217">
        <v>0</v>
      </c>
      <c r="R752" s="217">
        <f>Q752*H752</f>
        <v>0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379</v>
      </c>
      <c r="AT752" s="219" t="s">
        <v>164</v>
      </c>
      <c r="AU752" s="219" t="s">
        <v>88</v>
      </c>
      <c r="AY752" s="20" t="s">
        <v>161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379</v>
      </c>
      <c r="BM752" s="219" t="s">
        <v>835</v>
      </c>
    </row>
    <row r="753" s="2" customFormat="1">
      <c r="A753" s="42"/>
      <c r="B753" s="43"/>
      <c r="C753" s="44"/>
      <c r="D753" s="221" t="s">
        <v>171</v>
      </c>
      <c r="E753" s="44"/>
      <c r="F753" s="222" t="s">
        <v>836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171</v>
      </c>
      <c r="AU753" s="20" t="s">
        <v>88</v>
      </c>
    </row>
    <row r="754" s="2" customFormat="1">
      <c r="A754" s="42"/>
      <c r="B754" s="43"/>
      <c r="C754" s="44"/>
      <c r="D754" s="226" t="s">
        <v>172</v>
      </c>
      <c r="E754" s="44"/>
      <c r="F754" s="227" t="s">
        <v>837</v>
      </c>
      <c r="G754" s="44"/>
      <c r="H754" s="44"/>
      <c r="I754" s="223"/>
      <c r="J754" s="44"/>
      <c r="K754" s="44"/>
      <c r="L754" s="48"/>
      <c r="M754" s="224"/>
      <c r="N754" s="225"/>
      <c r="O754" s="88"/>
      <c r="P754" s="88"/>
      <c r="Q754" s="88"/>
      <c r="R754" s="88"/>
      <c r="S754" s="88"/>
      <c r="T754" s="89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T754" s="20" t="s">
        <v>172</v>
      </c>
      <c r="AU754" s="20" t="s">
        <v>88</v>
      </c>
    </row>
    <row r="755" s="12" customFormat="1" ht="25.92" customHeight="1">
      <c r="A755" s="12"/>
      <c r="B755" s="192"/>
      <c r="C755" s="193"/>
      <c r="D755" s="194" t="s">
        <v>77</v>
      </c>
      <c r="E755" s="195" t="s">
        <v>838</v>
      </c>
      <c r="F755" s="195" t="s">
        <v>839</v>
      </c>
      <c r="G755" s="193"/>
      <c r="H755" s="193"/>
      <c r="I755" s="196"/>
      <c r="J755" s="197">
        <f>BK755</f>
        <v>0</v>
      </c>
      <c r="K755" s="193"/>
      <c r="L755" s="198"/>
      <c r="M755" s="199"/>
      <c r="N755" s="200"/>
      <c r="O755" s="200"/>
      <c r="P755" s="201">
        <f>P756+P784+P932+P1129+P1136+P1326+P1561+P1592+P1905+P2100+P2321+P2378+P2432+P2460+P2620</f>
        <v>0</v>
      </c>
      <c r="Q755" s="200"/>
      <c r="R755" s="201">
        <f>R756+R784+R932+R1129+R1136+R1326+R1561+R1592+R1905+R2100+R2321+R2378+R2432+R2460+R2620</f>
        <v>286.84712051999992</v>
      </c>
      <c r="S755" s="200"/>
      <c r="T755" s="202">
        <f>T756+T784+T932+T1129+T1136+T1326+T1561+T1592+T1905+T2100+T2321+T2378+T2432+T2460+T2620</f>
        <v>0.00480942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3" t="s">
        <v>88</v>
      </c>
      <c r="AT755" s="204" t="s">
        <v>77</v>
      </c>
      <c r="AU755" s="204" t="s">
        <v>78</v>
      </c>
      <c r="AY755" s="203" t="s">
        <v>161</v>
      </c>
      <c r="BK755" s="205">
        <f>BK756+BK784+BK932+BK1129+BK1136+BK1326+BK1561+BK1592+BK1905+BK2100+BK2321+BK2378+BK2432+BK2460+BK2620</f>
        <v>0</v>
      </c>
    </row>
    <row r="756" s="12" customFormat="1" ht="22.8" customHeight="1">
      <c r="A756" s="12"/>
      <c r="B756" s="192"/>
      <c r="C756" s="193"/>
      <c r="D756" s="194" t="s">
        <v>77</v>
      </c>
      <c r="E756" s="206" t="s">
        <v>840</v>
      </c>
      <c r="F756" s="206" t="s">
        <v>841</v>
      </c>
      <c r="G756" s="193"/>
      <c r="H756" s="193"/>
      <c r="I756" s="196"/>
      <c r="J756" s="207">
        <f>BK756</f>
        <v>0</v>
      </c>
      <c r="K756" s="193"/>
      <c r="L756" s="198"/>
      <c r="M756" s="199"/>
      <c r="N756" s="200"/>
      <c r="O756" s="200"/>
      <c r="P756" s="201">
        <f>SUM(P757:P783)</f>
        <v>0</v>
      </c>
      <c r="Q756" s="200"/>
      <c r="R756" s="201">
        <f>SUM(R757:R783)</f>
        <v>1.1919618000000001</v>
      </c>
      <c r="S756" s="200"/>
      <c r="T756" s="202">
        <f>SUM(T757:T783)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03" t="s">
        <v>88</v>
      </c>
      <c r="AT756" s="204" t="s">
        <v>77</v>
      </c>
      <c r="AU756" s="204" t="s">
        <v>86</v>
      </c>
      <c r="AY756" s="203" t="s">
        <v>161</v>
      </c>
      <c r="BK756" s="205">
        <f>SUM(BK757:BK783)</f>
        <v>0</v>
      </c>
    </row>
    <row r="757" s="2" customFormat="1" ht="24.15" customHeight="1">
      <c r="A757" s="42"/>
      <c r="B757" s="43"/>
      <c r="C757" s="208" t="s">
        <v>842</v>
      </c>
      <c r="D757" s="208" t="s">
        <v>164</v>
      </c>
      <c r="E757" s="209" t="s">
        <v>843</v>
      </c>
      <c r="F757" s="210" t="s">
        <v>844</v>
      </c>
      <c r="G757" s="211" t="s">
        <v>311</v>
      </c>
      <c r="H757" s="212">
        <v>919.51599999999996</v>
      </c>
      <c r="I757" s="213"/>
      <c r="J757" s="214">
        <f>ROUND(I757*H757,2)</f>
        <v>0</v>
      </c>
      <c r="K757" s="210" t="s">
        <v>168</v>
      </c>
      <c r="L757" s="48"/>
      <c r="M757" s="215" t="s">
        <v>32</v>
      </c>
      <c r="N757" s="216" t="s">
        <v>49</v>
      </c>
      <c r="O757" s="88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19" t="s">
        <v>379</v>
      </c>
      <c r="AT757" s="219" t="s">
        <v>164</v>
      </c>
      <c r="AU757" s="219" t="s">
        <v>88</v>
      </c>
      <c r="AY757" s="20" t="s">
        <v>161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86</v>
      </c>
      <c r="BK757" s="220">
        <f>ROUND(I757*H757,2)</f>
        <v>0</v>
      </c>
      <c r="BL757" s="20" t="s">
        <v>379</v>
      </c>
      <c r="BM757" s="219" t="s">
        <v>845</v>
      </c>
    </row>
    <row r="758" s="2" customFormat="1">
      <c r="A758" s="42"/>
      <c r="B758" s="43"/>
      <c r="C758" s="44"/>
      <c r="D758" s="221" t="s">
        <v>171</v>
      </c>
      <c r="E758" s="44"/>
      <c r="F758" s="222" t="s">
        <v>846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171</v>
      </c>
      <c r="AU758" s="20" t="s">
        <v>88</v>
      </c>
    </row>
    <row r="759" s="2" customFormat="1">
      <c r="A759" s="42"/>
      <c r="B759" s="43"/>
      <c r="C759" s="44"/>
      <c r="D759" s="226" t="s">
        <v>172</v>
      </c>
      <c r="E759" s="44"/>
      <c r="F759" s="227" t="s">
        <v>847</v>
      </c>
      <c r="G759" s="44"/>
      <c r="H759" s="44"/>
      <c r="I759" s="223"/>
      <c r="J759" s="44"/>
      <c r="K759" s="44"/>
      <c r="L759" s="48"/>
      <c r="M759" s="224"/>
      <c r="N759" s="225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172</v>
      </c>
      <c r="AU759" s="20" t="s">
        <v>88</v>
      </c>
    </row>
    <row r="760" s="13" customFormat="1">
      <c r="A760" s="13"/>
      <c r="B760" s="233"/>
      <c r="C760" s="234"/>
      <c r="D760" s="221" t="s">
        <v>247</v>
      </c>
      <c r="E760" s="235" t="s">
        <v>32</v>
      </c>
      <c r="F760" s="236" t="s">
        <v>342</v>
      </c>
      <c r="G760" s="234"/>
      <c r="H760" s="235" t="s">
        <v>32</v>
      </c>
      <c r="I760" s="237"/>
      <c r="J760" s="234"/>
      <c r="K760" s="234"/>
      <c r="L760" s="238"/>
      <c r="M760" s="239"/>
      <c r="N760" s="240"/>
      <c r="O760" s="240"/>
      <c r="P760" s="240"/>
      <c r="Q760" s="240"/>
      <c r="R760" s="240"/>
      <c r="S760" s="240"/>
      <c r="T760" s="24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2" t="s">
        <v>247</v>
      </c>
      <c r="AU760" s="242" t="s">
        <v>88</v>
      </c>
      <c r="AV760" s="13" t="s">
        <v>86</v>
      </c>
      <c r="AW760" s="13" t="s">
        <v>39</v>
      </c>
      <c r="AX760" s="13" t="s">
        <v>78</v>
      </c>
      <c r="AY760" s="242" t="s">
        <v>161</v>
      </c>
    </row>
    <row r="761" s="13" customFormat="1">
      <c r="A761" s="13"/>
      <c r="B761" s="233"/>
      <c r="C761" s="234"/>
      <c r="D761" s="221" t="s">
        <v>247</v>
      </c>
      <c r="E761" s="235" t="s">
        <v>32</v>
      </c>
      <c r="F761" s="236" t="s">
        <v>848</v>
      </c>
      <c r="G761" s="234"/>
      <c r="H761" s="235" t="s">
        <v>32</v>
      </c>
      <c r="I761" s="237"/>
      <c r="J761" s="234"/>
      <c r="K761" s="234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247</v>
      </c>
      <c r="AU761" s="242" t="s">
        <v>88</v>
      </c>
      <c r="AV761" s="13" t="s">
        <v>86</v>
      </c>
      <c r="AW761" s="13" t="s">
        <v>39</v>
      </c>
      <c r="AX761" s="13" t="s">
        <v>78</v>
      </c>
      <c r="AY761" s="242" t="s">
        <v>161</v>
      </c>
    </row>
    <row r="762" s="14" customFormat="1">
      <c r="A762" s="14"/>
      <c r="B762" s="243"/>
      <c r="C762" s="244"/>
      <c r="D762" s="221" t="s">
        <v>247</v>
      </c>
      <c r="E762" s="245" t="s">
        <v>32</v>
      </c>
      <c r="F762" s="246" t="s">
        <v>849</v>
      </c>
      <c r="G762" s="244"/>
      <c r="H762" s="247">
        <v>433.28800000000001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247</v>
      </c>
      <c r="AU762" s="253" t="s">
        <v>88</v>
      </c>
      <c r="AV762" s="14" t="s">
        <v>88</v>
      </c>
      <c r="AW762" s="14" t="s">
        <v>39</v>
      </c>
      <c r="AX762" s="14" t="s">
        <v>78</v>
      </c>
      <c r="AY762" s="253" t="s">
        <v>161</v>
      </c>
    </row>
    <row r="763" s="14" customFormat="1">
      <c r="A763" s="14"/>
      <c r="B763" s="243"/>
      <c r="C763" s="244"/>
      <c r="D763" s="221" t="s">
        <v>247</v>
      </c>
      <c r="E763" s="245" t="s">
        <v>32</v>
      </c>
      <c r="F763" s="246" t="s">
        <v>850</v>
      </c>
      <c r="G763" s="244"/>
      <c r="H763" s="247">
        <v>26.469999999999999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247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161</v>
      </c>
    </row>
    <row r="764" s="13" customFormat="1">
      <c r="A764" s="13"/>
      <c r="B764" s="233"/>
      <c r="C764" s="234"/>
      <c r="D764" s="221" t="s">
        <v>247</v>
      </c>
      <c r="E764" s="235" t="s">
        <v>32</v>
      </c>
      <c r="F764" s="236" t="s">
        <v>851</v>
      </c>
      <c r="G764" s="234"/>
      <c r="H764" s="235" t="s">
        <v>32</v>
      </c>
      <c r="I764" s="237"/>
      <c r="J764" s="234"/>
      <c r="K764" s="234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247</v>
      </c>
      <c r="AU764" s="242" t="s">
        <v>88</v>
      </c>
      <c r="AV764" s="13" t="s">
        <v>86</v>
      </c>
      <c r="AW764" s="13" t="s">
        <v>39</v>
      </c>
      <c r="AX764" s="13" t="s">
        <v>78</v>
      </c>
      <c r="AY764" s="242" t="s">
        <v>161</v>
      </c>
    </row>
    <row r="765" s="14" customFormat="1">
      <c r="A765" s="14"/>
      <c r="B765" s="243"/>
      <c r="C765" s="244"/>
      <c r="D765" s="221" t="s">
        <v>247</v>
      </c>
      <c r="E765" s="245" t="s">
        <v>32</v>
      </c>
      <c r="F765" s="246" t="s">
        <v>849</v>
      </c>
      <c r="G765" s="244"/>
      <c r="H765" s="247">
        <v>433.28800000000001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247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161</v>
      </c>
    </row>
    <row r="766" s="14" customFormat="1">
      <c r="A766" s="14"/>
      <c r="B766" s="243"/>
      <c r="C766" s="244"/>
      <c r="D766" s="221" t="s">
        <v>247</v>
      </c>
      <c r="E766" s="245" t="s">
        <v>32</v>
      </c>
      <c r="F766" s="246" t="s">
        <v>850</v>
      </c>
      <c r="G766" s="244"/>
      <c r="H766" s="247">
        <v>26.469999999999999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247</v>
      </c>
      <c r="AU766" s="253" t="s">
        <v>88</v>
      </c>
      <c r="AV766" s="14" t="s">
        <v>88</v>
      </c>
      <c r="AW766" s="14" t="s">
        <v>39</v>
      </c>
      <c r="AX766" s="14" t="s">
        <v>78</v>
      </c>
      <c r="AY766" s="253" t="s">
        <v>161</v>
      </c>
    </row>
    <row r="767" s="15" customFormat="1">
      <c r="A767" s="15"/>
      <c r="B767" s="254"/>
      <c r="C767" s="255"/>
      <c r="D767" s="221" t="s">
        <v>247</v>
      </c>
      <c r="E767" s="256" t="s">
        <v>32</v>
      </c>
      <c r="F767" s="257" t="s">
        <v>273</v>
      </c>
      <c r="G767" s="255"/>
      <c r="H767" s="258">
        <v>919.51600000000008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247</v>
      </c>
      <c r="AU767" s="264" t="s">
        <v>88</v>
      </c>
      <c r="AV767" s="15" t="s">
        <v>188</v>
      </c>
      <c r="AW767" s="15" t="s">
        <v>39</v>
      </c>
      <c r="AX767" s="15" t="s">
        <v>86</v>
      </c>
      <c r="AY767" s="264" t="s">
        <v>161</v>
      </c>
    </row>
    <row r="768" s="2" customFormat="1" ht="24.15" customHeight="1">
      <c r="A768" s="42"/>
      <c r="B768" s="43"/>
      <c r="C768" s="265" t="s">
        <v>852</v>
      </c>
      <c r="D768" s="265" t="s">
        <v>303</v>
      </c>
      <c r="E768" s="266" t="s">
        <v>853</v>
      </c>
      <c r="F768" s="267" t="s">
        <v>854</v>
      </c>
      <c r="G768" s="268" t="s">
        <v>311</v>
      </c>
      <c r="H768" s="269">
        <v>1071.6959999999999</v>
      </c>
      <c r="I768" s="270"/>
      <c r="J768" s="271">
        <f>ROUND(I768*H768,2)</f>
        <v>0</v>
      </c>
      <c r="K768" s="267" t="s">
        <v>168</v>
      </c>
      <c r="L768" s="272"/>
      <c r="M768" s="273" t="s">
        <v>32</v>
      </c>
      <c r="N768" s="274" t="s">
        <v>49</v>
      </c>
      <c r="O768" s="88"/>
      <c r="P768" s="217">
        <f>O768*H768</f>
        <v>0</v>
      </c>
      <c r="Q768" s="217">
        <v>0.00040000000000000002</v>
      </c>
      <c r="R768" s="217">
        <f>Q768*H768</f>
        <v>0.42867839999999996</v>
      </c>
      <c r="S768" s="217">
        <v>0</v>
      </c>
      <c r="T768" s="218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19" t="s">
        <v>555</v>
      </c>
      <c r="AT768" s="219" t="s">
        <v>303</v>
      </c>
      <c r="AU768" s="219" t="s">
        <v>88</v>
      </c>
      <c r="AY768" s="20" t="s">
        <v>161</v>
      </c>
      <c r="BE768" s="220">
        <f>IF(N768="základní",J768,0)</f>
        <v>0</v>
      </c>
      <c r="BF768" s="220">
        <f>IF(N768="snížená",J768,0)</f>
        <v>0</v>
      </c>
      <c r="BG768" s="220">
        <f>IF(N768="zákl. přenesená",J768,0)</f>
        <v>0</v>
      </c>
      <c r="BH768" s="220">
        <f>IF(N768="sníž. přenesená",J768,0)</f>
        <v>0</v>
      </c>
      <c r="BI768" s="220">
        <f>IF(N768="nulová",J768,0)</f>
        <v>0</v>
      </c>
      <c r="BJ768" s="20" t="s">
        <v>86</v>
      </c>
      <c r="BK768" s="220">
        <f>ROUND(I768*H768,2)</f>
        <v>0</v>
      </c>
      <c r="BL768" s="20" t="s">
        <v>379</v>
      </c>
      <c r="BM768" s="219" t="s">
        <v>855</v>
      </c>
    </row>
    <row r="769" s="2" customFormat="1">
      <c r="A769" s="42"/>
      <c r="B769" s="43"/>
      <c r="C769" s="44"/>
      <c r="D769" s="221" t="s">
        <v>171</v>
      </c>
      <c r="E769" s="44"/>
      <c r="F769" s="222" t="s">
        <v>854</v>
      </c>
      <c r="G769" s="44"/>
      <c r="H769" s="44"/>
      <c r="I769" s="223"/>
      <c r="J769" s="44"/>
      <c r="K769" s="44"/>
      <c r="L769" s="48"/>
      <c r="M769" s="224"/>
      <c r="N769" s="225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171</v>
      </c>
      <c r="AU769" s="20" t="s">
        <v>88</v>
      </c>
    </row>
    <row r="770" s="14" customFormat="1">
      <c r="A770" s="14"/>
      <c r="B770" s="243"/>
      <c r="C770" s="244"/>
      <c r="D770" s="221" t="s">
        <v>247</v>
      </c>
      <c r="E770" s="244"/>
      <c r="F770" s="246" t="s">
        <v>856</v>
      </c>
      <c r="G770" s="244"/>
      <c r="H770" s="247">
        <v>1071.6959999999999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247</v>
      </c>
      <c r="AU770" s="253" t="s">
        <v>88</v>
      </c>
      <c r="AV770" s="14" t="s">
        <v>88</v>
      </c>
      <c r="AW770" s="14" t="s">
        <v>4</v>
      </c>
      <c r="AX770" s="14" t="s">
        <v>86</v>
      </c>
      <c r="AY770" s="253" t="s">
        <v>161</v>
      </c>
    </row>
    <row r="771" s="2" customFormat="1" ht="24.15" customHeight="1">
      <c r="A771" s="42"/>
      <c r="B771" s="43"/>
      <c r="C771" s="208" t="s">
        <v>857</v>
      </c>
      <c r="D771" s="208" t="s">
        <v>164</v>
      </c>
      <c r="E771" s="209" t="s">
        <v>858</v>
      </c>
      <c r="F771" s="210" t="s">
        <v>859</v>
      </c>
      <c r="G771" s="211" t="s">
        <v>311</v>
      </c>
      <c r="H771" s="212">
        <v>459.75799999999998</v>
      </c>
      <c r="I771" s="213"/>
      <c r="J771" s="214">
        <f>ROUND(I771*H771,2)</f>
        <v>0</v>
      </c>
      <c r="K771" s="210" t="s">
        <v>168</v>
      </c>
      <c r="L771" s="48"/>
      <c r="M771" s="215" t="s">
        <v>32</v>
      </c>
      <c r="N771" s="216" t="s">
        <v>49</v>
      </c>
      <c r="O771" s="88"/>
      <c r="P771" s="217">
        <f>O771*H771</f>
        <v>0</v>
      </c>
      <c r="Q771" s="217">
        <v>0.00018000000000000001</v>
      </c>
      <c r="R771" s="217">
        <f>Q771*H771</f>
        <v>0.082756440000000001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379</v>
      </c>
      <c r="AT771" s="219" t="s">
        <v>164</v>
      </c>
      <c r="AU771" s="219" t="s">
        <v>88</v>
      </c>
      <c r="AY771" s="20" t="s">
        <v>161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0" t="s">
        <v>86</v>
      </c>
      <c r="BK771" s="220">
        <f>ROUND(I771*H771,2)</f>
        <v>0</v>
      </c>
      <c r="BL771" s="20" t="s">
        <v>379</v>
      </c>
      <c r="BM771" s="219" t="s">
        <v>860</v>
      </c>
    </row>
    <row r="772" s="2" customFormat="1">
      <c r="A772" s="42"/>
      <c r="B772" s="43"/>
      <c r="C772" s="44"/>
      <c r="D772" s="221" t="s">
        <v>171</v>
      </c>
      <c r="E772" s="44"/>
      <c r="F772" s="222" t="s">
        <v>861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171</v>
      </c>
      <c r="AU772" s="20" t="s">
        <v>88</v>
      </c>
    </row>
    <row r="773" s="2" customFormat="1">
      <c r="A773" s="42"/>
      <c r="B773" s="43"/>
      <c r="C773" s="44"/>
      <c r="D773" s="226" t="s">
        <v>172</v>
      </c>
      <c r="E773" s="44"/>
      <c r="F773" s="227" t="s">
        <v>862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0" t="s">
        <v>172</v>
      </c>
      <c r="AU773" s="20" t="s">
        <v>88</v>
      </c>
    </row>
    <row r="774" s="13" customFormat="1">
      <c r="A774" s="13"/>
      <c r="B774" s="233"/>
      <c r="C774" s="234"/>
      <c r="D774" s="221" t="s">
        <v>247</v>
      </c>
      <c r="E774" s="235" t="s">
        <v>32</v>
      </c>
      <c r="F774" s="236" t="s">
        <v>342</v>
      </c>
      <c r="G774" s="234"/>
      <c r="H774" s="235" t="s">
        <v>32</v>
      </c>
      <c r="I774" s="237"/>
      <c r="J774" s="234"/>
      <c r="K774" s="234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247</v>
      </c>
      <c r="AU774" s="242" t="s">
        <v>88</v>
      </c>
      <c r="AV774" s="13" t="s">
        <v>86</v>
      </c>
      <c r="AW774" s="13" t="s">
        <v>39</v>
      </c>
      <c r="AX774" s="13" t="s">
        <v>78</v>
      </c>
      <c r="AY774" s="242" t="s">
        <v>161</v>
      </c>
    </row>
    <row r="775" s="14" customFormat="1">
      <c r="A775" s="14"/>
      <c r="B775" s="243"/>
      <c r="C775" s="244"/>
      <c r="D775" s="221" t="s">
        <v>247</v>
      </c>
      <c r="E775" s="245" t="s">
        <v>32</v>
      </c>
      <c r="F775" s="246" t="s">
        <v>849</v>
      </c>
      <c r="G775" s="244"/>
      <c r="H775" s="247">
        <v>433.28800000000001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247</v>
      </c>
      <c r="AU775" s="253" t="s">
        <v>88</v>
      </c>
      <c r="AV775" s="14" t="s">
        <v>88</v>
      </c>
      <c r="AW775" s="14" t="s">
        <v>39</v>
      </c>
      <c r="AX775" s="14" t="s">
        <v>78</v>
      </c>
      <c r="AY775" s="253" t="s">
        <v>161</v>
      </c>
    </row>
    <row r="776" s="14" customFormat="1">
      <c r="A776" s="14"/>
      <c r="B776" s="243"/>
      <c r="C776" s="244"/>
      <c r="D776" s="221" t="s">
        <v>247</v>
      </c>
      <c r="E776" s="245" t="s">
        <v>32</v>
      </c>
      <c r="F776" s="246" t="s">
        <v>850</v>
      </c>
      <c r="G776" s="244"/>
      <c r="H776" s="247">
        <v>26.469999999999999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247</v>
      </c>
      <c r="AU776" s="253" t="s">
        <v>88</v>
      </c>
      <c r="AV776" s="14" t="s">
        <v>88</v>
      </c>
      <c r="AW776" s="14" t="s">
        <v>39</v>
      </c>
      <c r="AX776" s="14" t="s">
        <v>78</v>
      </c>
      <c r="AY776" s="253" t="s">
        <v>161</v>
      </c>
    </row>
    <row r="777" s="15" customFormat="1">
      <c r="A777" s="15"/>
      <c r="B777" s="254"/>
      <c r="C777" s="255"/>
      <c r="D777" s="221" t="s">
        <v>247</v>
      </c>
      <c r="E777" s="256" t="s">
        <v>32</v>
      </c>
      <c r="F777" s="257" t="s">
        <v>273</v>
      </c>
      <c r="G777" s="255"/>
      <c r="H777" s="258">
        <v>459.75800000000004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4" t="s">
        <v>247</v>
      </c>
      <c r="AU777" s="264" t="s">
        <v>88</v>
      </c>
      <c r="AV777" s="15" t="s">
        <v>188</v>
      </c>
      <c r="AW777" s="15" t="s">
        <v>39</v>
      </c>
      <c r="AX777" s="15" t="s">
        <v>86</v>
      </c>
      <c r="AY777" s="264" t="s">
        <v>161</v>
      </c>
    </row>
    <row r="778" s="2" customFormat="1" ht="21.75" customHeight="1">
      <c r="A778" s="42"/>
      <c r="B778" s="43"/>
      <c r="C778" s="265" t="s">
        <v>863</v>
      </c>
      <c r="D778" s="265" t="s">
        <v>303</v>
      </c>
      <c r="E778" s="266" t="s">
        <v>864</v>
      </c>
      <c r="F778" s="267" t="s">
        <v>865</v>
      </c>
      <c r="G778" s="268" t="s">
        <v>311</v>
      </c>
      <c r="H778" s="269">
        <v>535.84799999999996</v>
      </c>
      <c r="I778" s="270"/>
      <c r="J778" s="271">
        <f>ROUND(I778*H778,2)</f>
        <v>0</v>
      </c>
      <c r="K778" s="267" t="s">
        <v>168</v>
      </c>
      <c r="L778" s="272"/>
      <c r="M778" s="273" t="s">
        <v>32</v>
      </c>
      <c r="N778" s="274" t="s">
        <v>49</v>
      </c>
      <c r="O778" s="88"/>
      <c r="P778" s="217">
        <f>O778*H778</f>
        <v>0</v>
      </c>
      <c r="Q778" s="217">
        <v>0.0012700000000000001</v>
      </c>
      <c r="R778" s="217">
        <f>Q778*H778</f>
        <v>0.68052696000000001</v>
      </c>
      <c r="S778" s="217">
        <v>0</v>
      </c>
      <c r="T778" s="218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19" t="s">
        <v>555</v>
      </c>
      <c r="AT778" s="219" t="s">
        <v>303</v>
      </c>
      <c r="AU778" s="219" t="s">
        <v>88</v>
      </c>
      <c r="AY778" s="20" t="s">
        <v>161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86</v>
      </c>
      <c r="BK778" s="220">
        <f>ROUND(I778*H778,2)</f>
        <v>0</v>
      </c>
      <c r="BL778" s="20" t="s">
        <v>379</v>
      </c>
      <c r="BM778" s="219" t="s">
        <v>866</v>
      </c>
    </row>
    <row r="779" s="2" customFormat="1">
      <c r="A779" s="42"/>
      <c r="B779" s="43"/>
      <c r="C779" s="44"/>
      <c r="D779" s="221" t="s">
        <v>171</v>
      </c>
      <c r="E779" s="44"/>
      <c r="F779" s="222" t="s">
        <v>865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171</v>
      </c>
      <c r="AU779" s="20" t="s">
        <v>88</v>
      </c>
    </row>
    <row r="780" s="14" customFormat="1">
      <c r="A780" s="14"/>
      <c r="B780" s="243"/>
      <c r="C780" s="244"/>
      <c r="D780" s="221" t="s">
        <v>247</v>
      </c>
      <c r="E780" s="244"/>
      <c r="F780" s="246" t="s">
        <v>867</v>
      </c>
      <c r="G780" s="244"/>
      <c r="H780" s="247">
        <v>535.84799999999996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247</v>
      </c>
      <c r="AU780" s="253" t="s">
        <v>88</v>
      </c>
      <c r="AV780" s="14" t="s">
        <v>88</v>
      </c>
      <c r="AW780" s="14" t="s">
        <v>4</v>
      </c>
      <c r="AX780" s="14" t="s">
        <v>86</v>
      </c>
      <c r="AY780" s="253" t="s">
        <v>161</v>
      </c>
    </row>
    <row r="781" s="2" customFormat="1" ht="24.15" customHeight="1">
      <c r="A781" s="42"/>
      <c r="B781" s="43"/>
      <c r="C781" s="208" t="s">
        <v>868</v>
      </c>
      <c r="D781" s="208" t="s">
        <v>164</v>
      </c>
      <c r="E781" s="209" t="s">
        <v>869</v>
      </c>
      <c r="F781" s="210" t="s">
        <v>870</v>
      </c>
      <c r="G781" s="211" t="s">
        <v>282</v>
      </c>
      <c r="H781" s="212">
        <v>1.192</v>
      </c>
      <c r="I781" s="213"/>
      <c r="J781" s="214">
        <f>ROUND(I781*H781,2)</f>
        <v>0</v>
      </c>
      <c r="K781" s="210" t="s">
        <v>168</v>
      </c>
      <c r="L781" s="48"/>
      <c r="M781" s="215" t="s">
        <v>32</v>
      </c>
      <c r="N781" s="216" t="s">
        <v>49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379</v>
      </c>
      <c r="AT781" s="219" t="s">
        <v>164</v>
      </c>
      <c r="AU781" s="219" t="s">
        <v>88</v>
      </c>
      <c r="AY781" s="20" t="s">
        <v>161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0" t="s">
        <v>86</v>
      </c>
      <c r="BK781" s="220">
        <f>ROUND(I781*H781,2)</f>
        <v>0</v>
      </c>
      <c r="BL781" s="20" t="s">
        <v>379</v>
      </c>
      <c r="BM781" s="219" t="s">
        <v>871</v>
      </c>
    </row>
    <row r="782" s="2" customFormat="1">
      <c r="A782" s="42"/>
      <c r="B782" s="43"/>
      <c r="C782" s="44"/>
      <c r="D782" s="221" t="s">
        <v>171</v>
      </c>
      <c r="E782" s="44"/>
      <c r="F782" s="222" t="s">
        <v>872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0" t="s">
        <v>171</v>
      </c>
      <c r="AU782" s="20" t="s">
        <v>88</v>
      </c>
    </row>
    <row r="783" s="2" customFormat="1">
      <c r="A783" s="42"/>
      <c r="B783" s="43"/>
      <c r="C783" s="44"/>
      <c r="D783" s="226" t="s">
        <v>172</v>
      </c>
      <c r="E783" s="44"/>
      <c r="F783" s="227" t="s">
        <v>873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0" t="s">
        <v>172</v>
      </c>
      <c r="AU783" s="20" t="s">
        <v>88</v>
      </c>
    </row>
    <row r="784" s="12" customFormat="1" ht="22.8" customHeight="1">
      <c r="A784" s="12"/>
      <c r="B784" s="192"/>
      <c r="C784" s="193"/>
      <c r="D784" s="194" t="s">
        <v>77</v>
      </c>
      <c r="E784" s="206" t="s">
        <v>874</v>
      </c>
      <c r="F784" s="206" t="s">
        <v>875</v>
      </c>
      <c r="G784" s="193"/>
      <c r="H784" s="193"/>
      <c r="I784" s="196"/>
      <c r="J784" s="207">
        <f>BK784</f>
        <v>0</v>
      </c>
      <c r="K784" s="193"/>
      <c r="L784" s="198"/>
      <c r="M784" s="199"/>
      <c r="N784" s="200"/>
      <c r="O784" s="200"/>
      <c r="P784" s="201">
        <f>SUM(P785:P931)</f>
        <v>0</v>
      </c>
      <c r="Q784" s="200"/>
      <c r="R784" s="201">
        <f>SUM(R785:R931)</f>
        <v>27.29702228</v>
      </c>
      <c r="S784" s="200"/>
      <c r="T784" s="202">
        <f>SUM(T785:T931)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3" t="s">
        <v>88</v>
      </c>
      <c r="AT784" s="204" t="s">
        <v>77</v>
      </c>
      <c r="AU784" s="204" t="s">
        <v>86</v>
      </c>
      <c r="AY784" s="203" t="s">
        <v>161</v>
      </c>
      <c r="BK784" s="205">
        <f>SUM(BK785:BK931)</f>
        <v>0</v>
      </c>
    </row>
    <row r="785" s="2" customFormat="1" ht="24.15" customHeight="1">
      <c r="A785" s="42"/>
      <c r="B785" s="43"/>
      <c r="C785" s="208" t="s">
        <v>876</v>
      </c>
      <c r="D785" s="208" t="s">
        <v>164</v>
      </c>
      <c r="E785" s="209" t="s">
        <v>877</v>
      </c>
      <c r="F785" s="210" t="s">
        <v>878</v>
      </c>
      <c r="G785" s="211" t="s">
        <v>311</v>
      </c>
      <c r="H785" s="212">
        <v>445.16300000000001</v>
      </c>
      <c r="I785" s="213"/>
      <c r="J785" s="214">
        <f>ROUND(I785*H785,2)</f>
        <v>0</v>
      </c>
      <c r="K785" s="210" t="s">
        <v>168</v>
      </c>
      <c r="L785" s="48"/>
      <c r="M785" s="215" t="s">
        <v>32</v>
      </c>
      <c r="N785" s="216" t="s">
        <v>49</v>
      </c>
      <c r="O785" s="88"/>
      <c r="P785" s="217">
        <f>O785*H785</f>
        <v>0</v>
      </c>
      <c r="Q785" s="217">
        <v>0</v>
      </c>
      <c r="R785" s="217">
        <f>Q785*H785</f>
        <v>0</v>
      </c>
      <c r="S785" s="217">
        <v>0</v>
      </c>
      <c r="T785" s="218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19" t="s">
        <v>379</v>
      </c>
      <c r="AT785" s="219" t="s">
        <v>164</v>
      </c>
      <c r="AU785" s="219" t="s">
        <v>88</v>
      </c>
      <c r="AY785" s="20" t="s">
        <v>161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86</v>
      </c>
      <c r="BK785" s="220">
        <f>ROUND(I785*H785,2)</f>
        <v>0</v>
      </c>
      <c r="BL785" s="20" t="s">
        <v>379</v>
      </c>
      <c r="BM785" s="219" t="s">
        <v>879</v>
      </c>
    </row>
    <row r="786" s="2" customFormat="1">
      <c r="A786" s="42"/>
      <c r="B786" s="43"/>
      <c r="C786" s="44"/>
      <c r="D786" s="221" t="s">
        <v>171</v>
      </c>
      <c r="E786" s="44"/>
      <c r="F786" s="222" t="s">
        <v>880</v>
      </c>
      <c r="G786" s="44"/>
      <c r="H786" s="44"/>
      <c r="I786" s="223"/>
      <c r="J786" s="44"/>
      <c r="K786" s="44"/>
      <c r="L786" s="48"/>
      <c r="M786" s="224"/>
      <c r="N786" s="225"/>
      <c r="O786" s="88"/>
      <c r="P786" s="88"/>
      <c r="Q786" s="88"/>
      <c r="R786" s="88"/>
      <c r="S786" s="88"/>
      <c r="T786" s="89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T786" s="20" t="s">
        <v>171</v>
      </c>
      <c r="AU786" s="20" t="s">
        <v>88</v>
      </c>
    </row>
    <row r="787" s="2" customFormat="1">
      <c r="A787" s="42"/>
      <c r="B787" s="43"/>
      <c r="C787" s="44"/>
      <c r="D787" s="226" t="s">
        <v>172</v>
      </c>
      <c r="E787" s="44"/>
      <c r="F787" s="227" t="s">
        <v>881</v>
      </c>
      <c r="G787" s="44"/>
      <c r="H787" s="44"/>
      <c r="I787" s="223"/>
      <c r="J787" s="44"/>
      <c r="K787" s="44"/>
      <c r="L787" s="48"/>
      <c r="M787" s="224"/>
      <c r="N787" s="225"/>
      <c r="O787" s="88"/>
      <c r="P787" s="88"/>
      <c r="Q787" s="88"/>
      <c r="R787" s="88"/>
      <c r="S787" s="88"/>
      <c r="T787" s="89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T787" s="20" t="s">
        <v>172</v>
      </c>
      <c r="AU787" s="20" t="s">
        <v>88</v>
      </c>
    </row>
    <row r="788" s="13" customFormat="1">
      <c r="A788" s="13"/>
      <c r="B788" s="233"/>
      <c r="C788" s="234"/>
      <c r="D788" s="221" t="s">
        <v>247</v>
      </c>
      <c r="E788" s="235" t="s">
        <v>32</v>
      </c>
      <c r="F788" s="236" t="s">
        <v>683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247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161</v>
      </c>
    </row>
    <row r="789" s="14" customFormat="1">
      <c r="A789" s="14"/>
      <c r="B789" s="243"/>
      <c r="C789" s="244"/>
      <c r="D789" s="221" t="s">
        <v>247</v>
      </c>
      <c r="E789" s="245" t="s">
        <v>32</v>
      </c>
      <c r="F789" s="246" t="s">
        <v>882</v>
      </c>
      <c r="G789" s="244"/>
      <c r="H789" s="247">
        <v>78.159999999999997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247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161</v>
      </c>
    </row>
    <row r="790" s="14" customFormat="1">
      <c r="A790" s="14"/>
      <c r="B790" s="243"/>
      <c r="C790" s="244"/>
      <c r="D790" s="221" t="s">
        <v>247</v>
      </c>
      <c r="E790" s="245" t="s">
        <v>32</v>
      </c>
      <c r="F790" s="246" t="s">
        <v>883</v>
      </c>
      <c r="G790" s="244"/>
      <c r="H790" s="247">
        <v>30.82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247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161</v>
      </c>
    </row>
    <row r="791" s="14" customFormat="1">
      <c r="A791" s="14"/>
      <c r="B791" s="243"/>
      <c r="C791" s="244"/>
      <c r="D791" s="221" t="s">
        <v>247</v>
      </c>
      <c r="E791" s="245" t="s">
        <v>32</v>
      </c>
      <c r="F791" s="246" t="s">
        <v>884</v>
      </c>
      <c r="G791" s="244"/>
      <c r="H791" s="247">
        <v>12.9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247</v>
      </c>
      <c r="AU791" s="253" t="s">
        <v>88</v>
      </c>
      <c r="AV791" s="14" t="s">
        <v>88</v>
      </c>
      <c r="AW791" s="14" t="s">
        <v>39</v>
      </c>
      <c r="AX791" s="14" t="s">
        <v>78</v>
      </c>
      <c r="AY791" s="253" t="s">
        <v>161</v>
      </c>
    </row>
    <row r="792" s="13" customFormat="1">
      <c r="A792" s="13"/>
      <c r="B792" s="233"/>
      <c r="C792" s="234"/>
      <c r="D792" s="221" t="s">
        <v>247</v>
      </c>
      <c r="E792" s="235" t="s">
        <v>32</v>
      </c>
      <c r="F792" s="236" t="s">
        <v>885</v>
      </c>
      <c r="G792" s="234"/>
      <c r="H792" s="235" t="s">
        <v>32</v>
      </c>
      <c r="I792" s="237"/>
      <c r="J792" s="234"/>
      <c r="K792" s="234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247</v>
      </c>
      <c r="AU792" s="242" t="s">
        <v>88</v>
      </c>
      <c r="AV792" s="13" t="s">
        <v>86</v>
      </c>
      <c r="AW792" s="13" t="s">
        <v>39</v>
      </c>
      <c r="AX792" s="13" t="s">
        <v>78</v>
      </c>
      <c r="AY792" s="242" t="s">
        <v>161</v>
      </c>
    </row>
    <row r="793" s="14" customFormat="1">
      <c r="A793" s="14"/>
      <c r="B793" s="243"/>
      <c r="C793" s="244"/>
      <c r="D793" s="221" t="s">
        <v>247</v>
      </c>
      <c r="E793" s="245" t="s">
        <v>32</v>
      </c>
      <c r="F793" s="246" t="s">
        <v>886</v>
      </c>
      <c r="G793" s="244"/>
      <c r="H793" s="247">
        <v>297.80399999999997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247</v>
      </c>
      <c r="AU793" s="253" t="s">
        <v>88</v>
      </c>
      <c r="AV793" s="14" t="s">
        <v>88</v>
      </c>
      <c r="AW793" s="14" t="s">
        <v>39</v>
      </c>
      <c r="AX793" s="14" t="s">
        <v>78</v>
      </c>
      <c r="AY793" s="253" t="s">
        <v>161</v>
      </c>
    </row>
    <row r="794" s="14" customFormat="1">
      <c r="A794" s="14"/>
      <c r="B794" s="243"/>
      <c r="C794" s="244"/>
      <c r="D794" s="221" t="s">
        <v>247</v>
      </c>
      <c r="E794" s="245" t="s">
        <v>32</v>
      </c>
      <c r="F794" s="246" t="s">
        <v>887</v>
      </c>
      <c r="G794" s="244"/>
      <c r="H794" s="247">
        <v>-9.1430000000000007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247</v>
      </c>
      <c r="AU794" s="253" t="s">
        <v>88</v>
      </c>
      <c r="AV794" s="14" t="s">
        <v>88</v>
      </c>
      <c r="AW794" s="14" t="s">
        <v>39</v>
      </c>
      <c r="AX794" s="14" t="s">
        <v>78</v>
      </c>
      <c r="AY794" s="253" t="s">
        <v>161</v>
      </c>
    </row>
    <row r="795" s="14" customFormat="1">
      <c r="A795" s="14"/>
      <c r="B795" s="243"/>
      <c r="C795" s="244"/>
      <c r="D795" s="221" t="s">
        <v>247</v>
      </c>
      <c r="E795" s="245" t="s">
        <v>32</v>
      </c>
      <c r="F795" s="246" t="s">
        <v>888</v>
      </c>
      <c r="G795" s="244"/>
      <c r="H795" s="247">
        <v>27.564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247</v>
      </c>
      <c r="AU795" s="253" t="s">
        <v>88</v>
      </c>
      <c r="AV795" s="14" t="s">
        <v>88</v>
      </c>
      <c r="AW795" s="14" t="s">
        <v>39</v>
      </c>
      <c r="AX795" s="14" t="s">
        <v>78</v>
      </c>
      <c r="AY795" s="253" t="s">
        <v>161</v>
      </c>
    </row>
    <row r="796" s="13" customFormat="1">
      <c r="A796" s="13"/>
      <c r="B796" s="233"/>
      <c r="C796" s="234"/>
      <c r="D796" s="221" t="s">
        <v>247</v>
      </c>
      <c r="E796" s="235" t="s">
        <v>32</v>
      </c>
      <c r="F796" s="236" t="s">
        <v>889</v>
      </c>
      <c r="G796" s="234"/>
      <c r="H796" s="235" t="s">
        <v>32</v>
      </c>
      <c r="I796" s="237"/>
      <c r="J796" s="234"/>
      <c r="K796" s="234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247</v>
      </c>
      <c r="AU796" s="242" t="s">
        <v>88</v>
      </c>
      <c r="AV796" s="13" t="s">
        <v>86</v>
      </c>
      <c r="AW796" s="13" t="s">
        <v>39</v>
      </c>
      <c r="AX796" s="13" t="s">
        <v>78</v>
      </c>
      <c r="AY796" s="242" t="s">
        <v>161</v>
      </c>
    </row>
    <row r="797" s="14" customFormat="1">
      <c r="A797" s="14"/>
      <c r="B797" s="243"/>
      <c r="C797" s="244"/>
      <c r="D797" s="221" t="s">
        <v>247</v>
      </c>
      <c r="E797" s="245" t="s">
        <v>32</v>
      </c>
      <c r="F797" s="246" t="s">
        <v>890</v>
      </c>
      <c r="G797" s="244"/>
      <c r="H797" s="247">
        <v>5.484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247</v>
      </c>
      <c r="AU797" s="253" t="s">
        <v>88</v>
      </c>
      <c r="AV797" s="14" t="s">
        <v>88</v>
      </c>
      <c r="AW797" s="14" t="s">
        <v>39</v>
      </c>
      <c r="AX797" s="14" t="s">
        <v>78</v>
      </c>
      <c r="AY797" s="253" t="s">
        <v>161</v>
      </c>
    </row>
    <row r="798" s="14" customFormat="1">
      <c r="A798" s="14"/>
      <c r="B798" s="243"/>
      <c r="C798" s="244"/>
      <c r="D798" s="221" t="s">
        <v>247</v>
      </c>
      <c r="E798" s="245" t="s">
        <v>32</v>
      </c>
      <c r="F798" s="246" t="s">
        <v>891</v>
      </c>
      <c r="G798" s="244"/>
      <c r="H798" s="247">
        <v>1.5740000000000001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247</v>
      </c>
      <c r="AU798" s="253" t="s">
        <v>88</v>
      </c>
      <c r="AV798" s="14" t="s">
        <v>88</v>
      </c>
      <c r="AW798" s="14" t="s">
        <v>39</v>
      </c>
      <c r="AX798" s="14" t="s">
        <v>78</v>
      </c>
      <c r="AY798" s="253" t="s">
        <v>161</v>
      </c>
    </row>
    <row r="799" s="15" customFormat="1">
      <c r="A799" s="15"/>
      <c r="B799" s="254"/>
      <c r="C799" s="255"/>
      <c r="D799" s="221" t="s">
        <v>247</v>
      </c>
      <c r="E799" s="256" t="s">
        <v>32</v>
      </c>
      <c r="F799" s="257" t="s">
        <v>273</v>
      </c>
      <c r="G799" s="255"/>
      <c r="H799" s="258">
        <v>445.16299999999995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247</v>
      </c>
      <c r="AU799" s="264" t="s">
        <v>88</v>
      </c>
      <c r="AV799" s="15" t="s">
        <v>188</v>
      </c>
      <c r="AW799" s="15" t="s">
        <v>39</v>
      </c>
      <c r="AX799" s="15" t="s">
        <v>86</v>
      </c>
      <c r="AY799" s="264" t="s">
        <v>161</v>
      </c>
    </row>
    <row r="800" s="2" customFormat="1" ht="16.5" customHeight="1">
      <c r="A800" s="42"/>
      <c r="B800" s="43"/>
      <c r="C800" s="265" t="s">
        <v>892</v>
      </c>
      <c r="D800" s="265" t="s">
        <v>303</v>
      </c>
      <c r="E800" s="266" t="s">
        <v>893</v>
      </c>
      <c r="F800" s="267" t="s">
        <v>894</v>
      </c>
      <c r="G800" s="268" t="s">
        <v>282</v>
      </c>
      <c r="H800" s="269">
        <v>0.14199999999999999</v>
      </c>
      <c r="I800" s="270"/>
      <c r="J800" s="271">
        <f>ROUND(I800*H800,2)</f>
        <v>0</v>
      </c>
      <c r="K800" s="267" t="s">
        <v>168</v>
      </c>
      <c r="L800" s="272"/>
      <c r="M800" s="273" t="s">
        <v>32</v>
      </c>
      <c r="N800" s="274" t="s">
        <v>49</v>
      </c>
      <c r="O800" s="88"/>
      <c r="P800" s="217">
        <f>O800*H800</f>
        <v>0</v>
      </c>
      <c r="Q800" s="217">
        <v>1</v>
      </c>
      <c r="R800" s="217">
        <f>Q800*H800</f>
        <v>0.14199999999999999</v>
      </c>
      <c r="S800" s="217">
        <v>0</v>
      </c>
      <c r="T800" s="218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555</v>
      </c>
      <c r="AT800" s="219" t="s">
        <v>303</v>
      </c>
      <c r="AU800" s="219" t="s">
        <v>88</v>
      </c>
      <c r="AY800" s="20" t="s">
        <v>161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0" t="s">
        <v>86</v>
      </c>
      <c r="BK800" s="220">
        <f>ROUND(I800*H800,2)</f>
        <v>0</v>
      </c>
      <c r="BL800" s="20" t="s">
        <v>379</v>
      </c>
      <c r="BM800" s="219" t="s">
        <v>895</v>
      </c>
    </row>
    <row r="801" s="2" customFormat="1">
      <c r="A801" s="42"/>
      <c r="B801" s="43"/>
      <c r="C801" s="44"/>
      <c r="D801" s="221" t="s">
        <v>171</v>
      </c>
      <c r="E801" s="44"/>
      <c r="F801" s="222" t="s">
        <v>894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0" t="s">
        <v>171</v>
      </c>
      <c r="AU801" s="20" t="s">
        <v>88</v>
      </c>
    </row>
    <row r="802" s="14" customFormat="1">
      <c r="A802" s="14"/>
      <c r="B802" s="243"/>
      <c r="C802" s="244"/>
      <c r="D802" s="221" t="s">
        <v>247</v>
      </c>
      <c r="E802" s="244"/>
      <c r="F802" s="246" t="s">
        <v>896</v>
      </c>
      <c r="G802" s="244"/>
      <c r="H802" s="247">
        <v>0.14199999999999999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247</v>
      </c>
      <c r="AU802" s="253" t="s">
        <v>88</v>
      </c>
      <c r="AV802" s="14" t="s">
        <v>88</v>
      </c>
      <c r="AW802" s="14" t="s">
        <v>4</v>
      </c>
      <c r="AX802" s="14" t="s">
        <v>86</v>
      </c>
      <c r="AY802" s="253" t="s">
        <v>161</v>
      </c>
    </row>
    <row r="803" s="2" customFormat="1" ht="24.15" customHeight="1">
      <c r="A803" s="42"/>
      <c r="B803" s="43"/>
      <c r="C803" s="208" t="s">
        <v>897</v>
      </c>
      <c r="D803" s="208" t="s">
        <v>164</v>
      </c>
      <c r="E803" s="209" t="s">
        <v>898</v>
      </c>
      <c r="F803" s="210" t="s">
        <v>899</v>
      </c>
      <c r="G803" s="211" t="s">
        <v>311</v>
      </c>
      <c r="H803" s="212">
        <v>445.16300000000001</v>
      </c>
      <c r="I803" s="213"/>
      <c r="J803" s="214">
        <f>ROUND(I803*H803,2)</f>
        <v>0</v>
      </c>
      <c r="K803" s="210" t="s">
        <v>168</v>
      </c>
      <c r="L803" s="48"/>
      <c r="M803" s="215" t="s">
        <v>32</v>
      </c>
      <c r="N803" s="216" t="s">
        <v>49</v>
      </c>
      <c r="O803" s="88"/>
      <c r="P803" s="217">
        <f>O803*H803</f>
        <v>0</v>
      </c>
      <c r="Q803" s="217">
        <v>0.00088000000000000003</v>
      </c>
      <c r="R803" s="217">
        <f>Q803*H803</f>
        <v>0.39174344</v>
      </c>
      <c r="S803" s="217">
        <v>0</v>
      </c>
      <c r="T803" s="218">
        <f>S803*H803</f>
        <v>0</v>
      </c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R803" s="219" t="s">
        <v>379</v>
      </c>
      <c r="AT803" s="219" t="s">
        <v>164</v>
      </c>
      <c r="AU803" s="219" t="s">
        <v>88</v>
      </c>
      <c r="AY803" s="20" t="s">
        <v>161</v>
      </c>
      <c r="BE803" s="220">
        <f>IF(N803="základní",J803,0)</f>
        <v>0</v>
      </c>
      <c r="BF803" s="220">
        <f>IF(N803="snížená",J803,0)</f>
        <v>0</v>
      </c>
      <c r="BG803" s="220">
        <f>IF(N803="zákl. přenesená",J803,0)</f>
        <v>0</v>
      </c>
      <c r="BH803" s="220">
        <f>IF(N803="sníž. přenesená",J803,0)</f>
        <v>0</v>
      </c>
      <c r="BI803" s="220">
        <f>IF(N803="nulová",J803,0)</f>
        <v>0</v>
      </c>
      <c r="BJ803" s="20" t="s">
        <v>86</v>
      </c>
      <c r="BK803" s="220">
        <f>ROUND(I803*H803,2)</f>
        <v>0</v>
      </c>
      <c r="BL803" s="20" t="s">
        <v>379</v>
      </c>
      <c r="BM803" s="219" t="s">
        <v>900</v>
      </c>
    </row>
    <row r="804" s="2" customFormat="1">
      <c r="A804" s="42"/>
      <c r="B804" s="43"/>
      <c r="C804" s="44"/>
      <c r="D804" s="221" t="s">
        <v>171</v>
      </c>
      <c r="E804" s="44"/>
      <c r="F804" s="222" t="s">
        <v>901</v>
      </c>
      <c r="G804" s="44"/>
      <c r="H804" s="44"/>
      <c r="I804" s="223"/>
      <c r="J804" s="44"/>
      <c r="K804" s="44"/>
      <c r="L804" s="48"/>
      <c r="M804" s="224"/>
      <c r="N804" s="225"/>
      <c r="O804" s="88"/>
      <c r="P804" s="88"/>
      <c r="Q804" s="88"/>
      <c r="R804" s="88"/>
      <c r="S804" s="88"/>
      <c r="T804" s="89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T804" s="20" t="s">
        <v>171</v>
      </c>
      <c r="AU804" s="20" t="s">
        <v>88</v>
      </c>
    </row>
    <row r="805" s="2" customFormat="1">
      <c r="A805" s="42"/>
      <c r="B805" s="43"/>
      <c r="C805" s="44"/>
      <c r="D805" s="226" t="s">
        <v>172</v>
      </c>
      <c r="E805" s="44"/>
      <c r="F805" s="227" t="s">
        <v>902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0" t="s">
        <v>172</v>
      </c>
      <c r="AU805" s="20" t="s">
        <v>88</v>
      </c>
    </row>
    <row r="806" s="13" customFormat="1">
      <c r="A806" s="13"/>
      <c r="B806" s="233"/>
      <c r="C806" s="234"/>
      <c r="D806" s="221" t="s">
        <v>247</v>
      </c>
      <c r="E806" s="235" t="s">
        <v>32</v>
      </c>
      <c r="F806" s="236" t="s">
        <v>683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247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161</v>
      </c>
    </row>
    <row r="807" s="14" customFormat="1">
      <c r="A807" s="14"/>
      <c r="B807" s="243"/>
      <c r="C807" s="244"/>
      <c r="D807" s="221" t="s">
        <v>247</v>
      </c>
      <c r="E807" s="245" t="s">
        <v>32</v>
      </c>
      <c r="F807" s="246" t="s">
        <v>882</v>
      </c>
      <c r="G807" s="244"/>
      <c r="H807" s="247">
        <v>78.159999999999997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247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161</v>
      </c>
    </row>
    <row r="808" s="14" customFormat="1">
      <c r="A808" s="14"/>
      <c r="B808" s="243"/>
      <c r="C808" s="244"/>
      <c r="D808" s="221" t="s">
        <v>247</v>
      </c>
      <c r="E808" s="245" t="s">
        <v>32</v>
      </c>
      <c r="F808" s="246" t="s">
        <v>883</v>
      </c>
      <c r="G808" s="244"/>
      <c r="H808" s="247">
        <v>30.82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247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161</v>
      </c>
    </row>
    <row r="809" s="14" customFormat="1">
      <c r="A809" s="14"/>
      <c r="B809" s="243"/>
      <c r="C809" s="244"/>
      <c r="D809" s="221" t="s">
        <v>247</v>
      </c>
      <c r="E809" s="245" t="s">
        <v>32</v>
      </c>
      <c r="F809" s="246" t="s">
        <v>884</v>
      </c>
      <c r="G809" s="244"/>
      <c r="H809" s="247">
        <v>12.9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247</v>
      </c>
      <c r="AU809" s="253" t="s">
        <v>88</v>
      </c>
      <c r="AV809" s="14" t="s">
        <v>88</v>
      </c>
      <c r="AW809" s="14" t="s">
        <v>39</v>
      </c>
      <c r="AX809" s="14" t="s">
        <v>78</v>
      </c>
      <c r="AY809" s="253" t="s">
        <v>161</v>
      </c>
    </row>
    <row r="810" s="13" customFormat="1">
      <c r="A810" s="13"/>
      <c r="B810" s="233"/>
      <c r="C810" s="234"/>
      <c r="D810" s="221" t="s">
        <v>247</v>
      </c>
      <c r="E810" s="235" t="s">
        <v>32</v>
      </c>
      <c r="F810" s="236" t="s">
        <v>885</v>
      </c>
      <c r="G810" s="234"/>
      <c r="H810" s="235" t="s">
        <v>32</v>
      </c>
      <c r="I810" s="237"/>
      <c r="J810" s="234"/>
      <c r="K810" s="234"/>
      <c r="L810" s="238"/>
      <c r="M810" s="239"/>
      <c r="N810" s="240"/>
      <c r="O810" s="240"/>
      <c r="P810" s="240"/>
      <c r="Q810" s="240"/>
      <c r="R810" s="240"/>
      <c r="S810" s="240"/>
      <c r="T810" s="24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2" t="s">
        <v>247</v>
      </c>
      <c r="AU810" s="242" t="s">
        <v>88</v>
      </c>
      <c r="AV810" s="13" t="s">
        <v>86</v>
      </c>
      <c r="AW810" s="13" t="s">
        <v>39</v>
      </c>
      <c r="AX810" s="13" t="s">
        <v>78</v>
      </c>
      <c r="AY810" s="242" t="s">
        <v>161</v>
      </c>
    </row>
    <row r="811" s="14" customFormat="1">
      <c r="A811" s="14"/>
      <c r="B811" s="243"/>
      <c r="C811" s="244"/>
      <c r="D811" s="221" t="s">
        <v>247</v>
      </c>
      <c r="E811" s="245" t="s">
        <v>32</v>
      </c>
      <c r="F811" s="246" t="s">
        <v>886</v>
      </c>
      <c r="G811" s="244"/>
      <c r="H811" s="247">
        <v>297.80399999999997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247</v>
      </c>
      <c r="AU811" s="253" t="s">
        <v>88</v>
      </c>
      <c r="AV811" s="14" t="s">
        <v>88</v>
      </c>
      <c r="AW811" s="14" t="s">
        <v>39</v>
      </c>
      <c r="AX811" s="14" t="s">
        <v>78</v>
      </c>
      <c r="AY811" s="253" t="s">
        <v>161</v>
      </c>
    </row>
    <row r="812" s="14" customFormat="1">
      <c r="A812" s="14"/>
      <c r="B812" s="243"/>
      <c r="C812" s="244"/>
      <c r="D812" s="221" t="s">
        <v>247</v>
      </c>
      <c r="E812" s="245" t="s">
        <v>32</v>
      </c>
      <c r="F812" s="246" t="s">
        <v>887</v>
      </c>
      <c r="G812" s="244"/>
      <c r="H812" s="247">
        <v>-9.1430000000000007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247</v>
      </c>
      <c r="AU812" s="253" t="s">
        <v>88</v>
      </c>
      <c r="AV812" s="14" t="s">
        <v>88</v>
      </c>
      <c r="AW812" s="14" t="s">
        <v>39</v>
      </c>
      <c r="AX812" s="14" t="s">
        <v>78</v>
      </c>
      <c r="AY812" s="253" t="s">
        <v>161</v>
      </c>
    </row>
    <row r="813" s="14" customFormat="1">
      <c r="A813" s="14"/>
      <c r="B813" s="243"/>
      <c r="C813" s="244"/>
      <c r="D813" s="221" t="s">
        <v>247</v>
      </c>
      <c r="E813" s="245" t="s">
        <v>32</v>
      </c>
      <c r="F813" s="246" t="s">
        <v>888</v>
      </c>
      <c r="G813" s="244"/>
      <c r="H813" s="247">
        <v>27.564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247</v>
      </c>
      <c r="AU813" s="253" t="s">
        <v>88</v>
      </c>
      <c r="AV813" s="14" t="s">
        <v>88</v>
      </c>
      <c r="AW813" s="14" t="s">
        <v>39</v>
      </c>
      <c r="AX813" s="14" t="s">
        <v>78</v>
      </c>
      <c r="AY813" s="253" t="s">
        <v>161</v>
      </c>
    </row>
    <row r="814" s="13" customFormat="1">
      <c r="A814" s="13"/>
      <c r="B814" s="233"/>
      <c r="C814" s="234"/>
      <c r="D814" s="221" t="s">
        <v>247</v>
      </c>
      <c r="E814" s="235" t="s">
        <v>32</v>
      </c>
      <c r="F814" s="236" t="s">
        <v>889</v>
      </c>
      <c r="G814" s="234"/>
      <c r="H814" s="235" t="s">
        <v>32</v>
      </c>
      <c r="I814" s="237"/>
      <c r="J814" s="234"/>
      <c r="K814" s="234"/>
      <c r="L814" s="238"/>
      <c r="M814" s="239"/>
      <c r="N814" s="240"/>
      <c r="O814" s="240"/>
      <c r="P814" s="240"/>
      <c r="Q814" s="240"/>
      <c r="R814" s="240"/>
      <c r="S814" s="240"/>
      <c r="T814" s="24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2" t="s">
        <v>247</v>
      </c>
      <c r="AU814" s="242" t="s">
        <v>88</v>
      </c>
      <c r="AV814" s="13" t="s">
        <v>86</v>
      </c>
      <c r="AW814" s="13" t="s">
        <v>39</v>
      </c>
      <c r="AX814" s="13" t="s">
        <v>78</v>
      </c>
      <c r="AY814" s="242" t="s">
        <v>161</v>
      </c>
    </row>
    <row r="815" s="14" customFormat="1">
      <c r="A815" s="14"/>
      <c r="B815" s="243"/>
      <c r="C815" s="244"/>
      <c r="D815" s="221" t="s">
        <v>247</v>
      </c>
      <c r="E815" s="245" t="s">
        <v>32</v>
      </c>
      <c r="F815" s="246" t="s">
        <v>890</v>
      </c>
      <c r="G815" s="244"/>
      <c r="H815" s="247">
        <v>5.484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247</v>
      </c>
      <c r="AU815" s="253" t="s">
        <v>88</v>
      </c>
      <c r="AV815" s="14" t="s">
        <v>88</v>
      </c>
      <c r="AW815" s="14" t="s">
        <v>39</v>
      </c>
      <c r="AX815" s="14" t="s">
        <v>78</v>
      </c>
      <c r="AY815" s="253" t="s">
        <v>161</v>
      </c>
    </row>
    <row r="816" s="14" customFormat="1">
      <c r="A816" s="14"/>
      <c r="B816" s="243"/>
      <c r="C816" s="244"/>
      <c r="D816" s="221" t="s">
        <v>247</v>
      </c>
      <c r="E816" s="245" t="s">
        <v>32</v>
      </c>
      <c r="F816" s="246" t="s">
        <v>891</v>
      </c>
      <c r="G816" s="244"/>
      <c r="H816" s="247">
        <v>1.5740000000000001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247</v>
      </c>
      <c r="AU816" s="253" t="s">
        <v>88</v>
      </c>
      <c r="AV816" s="14" t="s">
        <v>88</v>
      </c>
      <c r="AW816" s="14" t="s">
        <v>39</v>
      </c>
      <c r="AX816" s="14" t="s">
        <v>78</v>
      </c>
      <c r="AY816" s="253" t="s">
        <v>161</v>
      </c>
    </row>
    <row r="817" s="15" customFormat="1">
      <c r="A817" s="15"/>
      <c r="B817" s="254"/>
      <c r="C817" s="255"/>
      <c r="D817" s="221" t="s">
        <v>247</v>
      </c>
      <c r="E817" s="256" t="s">
        <v>32</v>
      </c>
      <c r="F817" s="257" t="s">
        <v>273</v>
      </c>
      <c r="G817" s="255"/>
      <c r="H817" s="258">
        <v>445.16299999999995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4" t="s">
        <v>247</v>
      </c>
      <c r="AU817" s="264" t="s">
        <v>88</v>
      </c>
      <c r="AV817" s="15" t="s">
        <v>188</v>
      </c>
      <c r="AW817" s="15" t="s">
        <v>39</v>
      </c>
      <c r="AX817" s="15" t="s">
        <v>86</v>
      </c>
      <c r="AY817" s="264" t="s">
        <v>161</v>
      </c>
    </row>
    <row r="818" s="2" customFormat="1" ht="44.25" customHeight="1">
      <c r="A818" s="42"/>
      <c r="B818" s="43"/>
      <c r="C818" s="265" t="s">
        <v>903</v>
      </c>
      <c r="D818" s="265" t="s">
        <v>303</v>
      </c>
      <c r="E818" s="266" t="s">
        <v>904</v>
      </c>
      <c r="F818" s="267" t="s">
        <v>905</v>
      </c>
      <c r="G818" s="268" t="s">
        <v>311</v>
      </c>
      <c r="H818" s="269">
        <v>518.83699999999999</v>
      </c>
      <c r="I818" s="270"/>
      <c r="J818" s="271">
        <f>ROUND(I818*H818,2)</f>
        <v>0</v>
      </c>
      <c r="K818" s="267" t="s">
        <v>168</v>
      </c>
      <c r="L818" s="272"/>
      <c r="M818" s="273" t="s">
        <v>32</v>
      </c>
      <c r="N818" s="274" t="s">
        <v>49</v>
      </c>
      <c r="O818" s="88"/>
      <c r="P818" s="217">
        <f>O818*H818</f>
        <v>0</v>
      </c>
      <c r="Q818" s="217">
        <v>0.0054000000000000003</v>
      </c>
      <c r="R818" s="217">
        <f>Q818*H818</f>
        <v>2.8017197999999999</v>
      </c>
      <c r="S818" s="217">
        <v>0</v>
      </c>
      <c r="T818" s="218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19" t="s">
        <v>555</v>
      </c>
      <c r="AT818" s="219" t="s">
        <v>303</v>
      </c>
      <c r="AU818" s="219" t="s">
        <v>88</v>
      </c>
      <c r="AY818" s="20" t="s">
        <v>161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20" t="s">
        <v>86</v>
      </c>
      <c r="BK818" s="220">
        <f>ROUND(I818*H818,2)</f>
        <v>0</v>
      </c>
      <c r="BL818" s="20" t="s">
        <v>379</v>
      </c>
      <c r="BM818" s="219" t="s">
        <v>906</v>
      </c>
    </row>
    <row r="819" s="2" customFormat="1">
      <c r="A819" s="42"/>
      <c r="B819" s="43"/>
      <c r="C819" s="44"/>
      <c r="D819" s="221" t="s">
        <v>171</v>
      </c>
      <c r="E819" s="44"/>
      <c r="F819" s="222" t="s">
        <v>905</v>
      </c>
      <c r="G819" s="44"/>
      <c r="H819" s="44"/>
      <c r="I819" s="223"/>
      <c r="J819" s="44"/>
      <c r="K819" s="44"/>
      <c r="L819" s="48"/>
      <c r="M819" s="224"/>
      <c r="N819" s="225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0" t="s">
        <v>171</v>
      </c>
      <c r="AU819" s="20" t="s">
        <v>88</v>
      </c>
    </row>
    <row r="820" s="14" customFormat="1">
      <c r="A820" s="14"/>
      <c r="B820" s="243"/>
      <c r="C820" s="244"/>
      <c r="D820" s="221" t="s">
        <v>247</v>
      </c>
      <c r="E820" s="244"/>
      <c r="F820" s="246" t="s">
        <v>907</v>
      </c>
      <c r="G820" s="244"/>
      <c r="H820" s="247">
        <v>518.83699999999999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247</v>
      </c>
      <c r="AU820" s="253" t="s">
        <v>88</v>
      </c>
      <c r="AV820" s="14" t="s">
        <v>88</v>
      </c>
      <c r="AW820" s="14" t="s">
        <v>4</v>
      </c>
      <c r="AX820" s="14" t="s">
        <v>86</v>
      </c>
      <c r="AY820" s="253" t="s">
        <v>161</v>
      </c>
    </row>
    <row r="821" s="2" customFormat="1" ht="37.8" customHeight="1">
      <c r="A821" s="42"/>
      <c r="B821" s="43"/>
      <c r="C821" s="208" t="s">
        <v>908</v>
      </c>
      <c r="D821" s="208" t="s">
        <v>164</v>
      </c>
      <c r="E821" s="209" t="s">
        <v>909</v>
      </c>
      <c r="F821" s="210" t="s">
        <v>910</v>
      </c>
      <c r="G821" s="211" t="s">
        <v>311</v>
      </c>
      <c r="H821" s="212">
        <v>445.16300000000001</v>
      </c>
      <c r="I821" s="213"/>
      <c r="J821" s="214">
        <f>ROUND(I821*H821,2)</f>
        <v>0</v>
      </c>
      <c r="K821" s="210" t="s">
        <v>168</v>
      </c>
      <c r="L821" s="48"/>
      <c r="M821" s="215" t="s">
        <v>32</v>
      </c>
      <c r="N821" s="216" t="s">
        <v>49</v>
      </c>
      <c r="O821" s="88"/>
      <c r="P821" s="217">
        <f>O821*H821</f>
        <v>0</v>
      </c>
      <c r="Q821" s="217">
        <v>0.00018000000000000001</v>
      </c>
      <c r="R821" s="217">
        <f>Q821*H821</f>
        <v>0.080129340000000007</v>
      </c>
      <c r="S821" s="217">
        <v>0</v>
      </c>
      <c r="T821" s="218">
        <f>S821*H821</f>
        <v>0</v>
      </c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R821" s="219" t="s">
        <v>379</v>
      </c>
      <c r="AT821" s="219" t="s">
        <v>164</v>
      </c>
      <c r="AU821" s="219" t="s">
        <v>88</v>
      </c>
      <c r="AY821" s="20" t="s">
        <v>161</v>
      </c>
      <c r="BE821" s="220">
        <f>IF(N821="základní",J821,0)</f>
        <v>0</v>
      </c>
      <c r="BF821" s="220">
        <f>IF(N821="snížená",J821,0)</f>
        <v>0</v>
      </c>
      <c r="BG821" s="220">
        <f>IF(N821="zákl. přenesená",J821,0)</f>
        <v>0</v>
      </c>
      <c r="BH821" s="220">
        <f>IF(N821="sníž. přenesená",J821,0)</f>
        <v>0</v>
      </c>
      <c r="BI821" s="220">
        <f>IF(N821="nulová",J821,0)</f>
        <v>0</v>
      </c>
      <c r="BJ821" s="20" t="s">
        <v>86</v>
      </c>
      <c r="BK821" s="220">
        <f>ROUND(I821*H821,2)</f>
        <v>0</v>
      </c>
      <c r="BL821" s="20" t="s">
        <v>379</v>
      </c>
      <c r="BM821" s="219" t="s">
        <v>911</v>
      </c>
    </row>
    <row r="822" s="2" customFormat="1">
      <c r="A822" s="42"/>
      <c r="B822" s="43"/>
      <c r="C822" s="44"/>
      <c r="D822" s="221" t="s">
        <v>171</v>
      </c>
      <c r="E822" s="44"/>
      <c r="F822" s="222" t="s">
        <v>912</v>
      </c>
      <c r="G822" s="44"/>
      <c r="H822" s="44"/>
      <c r="I822" s="223"/>
      <c r="J822" s="44"/>
      <c r="K822" s="44"/>
      <c r="L822" s="48"/>
      <c r="M822" s="224"/>
      <c r="N822" s="225"/>
      <c r="O822" s="88"/>
      <c r="P822" s="88"/>
      <c r="Q822" s="88"/>
      <c r="R822" s="88"/>
      <c r="S822" s="88"/>
      <c r="T822" s="89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T822" s="20" t="s">
        <v>171</v>
      </c>
      <c r="AU822" s="20" t="s">
        <v>88</v>
      </c>
    </row>
    <row r="823" s="2" customFormat="1">
      <c r="A823" s="42"/>
      <c r="B823" s="43"/>
      <c r="C823" s="44"/>
      <c r="D823" s="226" t="s">
        <v>172</v>
      </c>
      <c r="E823" s="44"/>
      <c r="F823" s="227" t="s">
        <v>913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172</v>
      </c>
      <c r="AU823" s="20" t="s">
        <v>88</v>
      </c>
    </row>
    <row r="824" s="13" customFormat="1">
      <c r="A824" s="13"/>
      <c r="B824" s="233"/>
      <c r="C824" s="234"/>
      <c r="D824" s="221" t="s">
        <v>247</v>
      </c>
      <c r="E824" s="235" t="s">
        <v>32</v>
      </c>
      <c r="F824" s="236" t="s">
        <v>683</v>
      </c>
      <c r="G824" s="234"/>
      <c r="H824" s="235" t="s">
        <v>32</v>
      </c>
      <c r="I824" s="237"/>
      <c r="J824" s="234"/>
      <c r="K824" s="234"/>
      <c r="L824" s="238"/>
      <c r="M824" s="239"/>
      <c r="N824" s="240"/>
      <c r="O824" s="240"/>
      <c r="P824" s="240"/>
      <c r="Q824" s="240"/>
      <c r="R824" s="240"/>
      <c r="S824" s="240"/>
      <c r="T824" s="24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2" t="s">
        <v>247</v>
      </c>
      <c r="AU824" s="242" t="s">
        <v>88</v>
      </c>
      <c r="AV824" s="13" t="s">
        <v>86</v>
      </c>
      <c r="AW824" s="13" t="s">
        <v>39</v>
      </c>
      <c r="AX824" s="13" t="s">
        <v>78</v>
      </c>
      <c r="AY824" s="242" t="s">
        <v>161</v>
      </c>
    </row>
    <row r="825" s="14" customFormat="1">
      <c r="A825" s="14"/>
      <c r="B825" s="243"/>
      <c r="C825" s="244"/>
      <c r="D825" s="221" t="s">
        <v>247</v>
      </c>
      <c r="E825" s="245" t="s">
        <v>32</v>
      </c>
      <c r="F825" s="246" t="s">
        <v>882</v>
      </c>
      <c r="G825" s="244"/>
      <c r="H825" s="247">
        <v>78.159999999999997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247</v>
      </c>
      <c r="AU825" s="253" t="s">
        <v>88</v>
      </c>
      <c r="AV825" s="14" t="s">
        <v>88</v>
      </c>
      <c r="AW825" s="14" t="s">
        <v>39</v>
      </c>
      <c r="AX825" s="14" t="s">
        <v>78</v>
      </c>
      <c r="AY825" s="253" t="s">
        <v>161</v>
      </c>
    </row>
    <row r="826" s="14" customFormat="1">
      <c r="A826" s="14"/>
      <c r="B826" s="243"/>
      <c r="C826" s="244"/>
      <c r="D826" s="221" t="s">
        <v>247</v>
      </c>
      <c r="E826" s="245" t="s">
        <v>32</v>
      </c>
      <c r="F826" s="246" t="s">
        <v>883</v>
      </c>
      <c r="G826" s="244"/>
      <c r="H826" s="247">
        <v>30.82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247</v>
      </c>
      <c r="AU826" s="253" t="s">
        <v>88</v>
      </c>
      <c r="AV826" s="14" t="s">
        <v>88</v>
      </c>
      <c r="AW826" s="14" t="s">
        <v>39</v>
      </c>
      <c r="AX826" s="14" t="s">
        <v>78</v>
      </c>
      <c r="AY826" s="253" t="s">
        <v>161</v>
      </c>
    </row>
    <row r="827" s="14" customFormat="1">
      <c r="A827" s="14"/>
      <c r="B827" s="243"/>
      <c r="C827" s="244"/>
      <c r="D827" s="221" t="s">
        <v>247</v>
      </c>
      <c r="E827" s="245" t="s">
        <v>32</v>
      </c>
      <c r="F827" s="246" t="s">
        <v>884</v>
      </c>
      <c r="G827" s="244"/>
      <c r="H827" s="247">
        <v>12.9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247</v>
      </c>
      <c r="AU827" s="253" t="s">
        <v>88</v>
      </c>
      <c r="AV827" s="14" t="s">
        <v>88</v>
      </c>
      <c r="AW827" s="14" t="s">
        <v>39</v>
      </c>
      <c r="AX827" s="14" t="s">
        <v>78</v>
      </c>
      <c r="AY827" s="253" t="s">
        <v>161</v>
      </c>
    </row>
    <row r="828" s="13" customFormat="1">
      <c r="A828" s="13"/>
      <c r="B828" s="233"/>
      <c r="C828" s="234"/>
      <c r="D828" s="221" t="s">
        <v>247</v>
      </c>
      <c r="E828" s="235" t="s">
        <v>32</v>
      </c>
      <c r="F828" s="236" t="s">
        <v>885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247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161</v>
      </c>
    </row>
    <row r="829" s="14" customFormat="1">
      <c r="A829" s="14"/>
      <c r="B829" s="243"/>
      <c r="C829" s="244"/>
      <c r="D829" s="221" t="s">
        <v>247</v>
      </c>
      <c r="E829" s="245" t="s">
        <v>32</v>
      </c>
      <c r="F829" s="246" t="s">
        <v>886</v>
      </c>
      <c r="G829" s="244"/>
      <c r="H829" s="247">
        <v>297.80399999999997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247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161</v>
      </c>
    </row>
    <row r="830" s="14" customFormat="1">
      <c r="A830" s="14"/>
      <c r="B830" s="243"/>
      <c r="C830" s="244"/>
      <c r="D830" s="221" t="s">
        <v>247</v>
      </c>
      <c r="E830" s="245" t="s">
        <v>32</v>
      </c>
      <c r="F830" s="246" t="s">
        <v>887</v>
      </c>
      <c r="G830" s="244"/>
      <c r="H830" s="247">
        <v>-9.1430000000000007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247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161</v>
      </c>
    </row>
    <row r="831" s="14" customFormat="1">
      <c r="A831" s="14"/>
      <c r="B831" s="243"/>
      <c r="C831" s="244"/>
      <c r="D831" s="221" t="s">
        <v>247</v>
      </c>
      <c r="E831" s="245" t="s">
        <v>32</v>
      </c>
      <c r="F831" s="246" t="s">
        <v>888</v>
      </c>
      <c r="G831" s="244"/>
      <c r="H831" s="247">
        <v>27.564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247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161</v>
      </c>
    </row>
    <row r="832" s="13" customFormat="1">
      <c r="A832" s="13"/>
      <c r="B832" s="233"/>
      <c r="C832" s="234"/>
      <c r="D832" s="221" t="s">
        <v>247</v>
      </c>
      <c r="E832" s="235" t="s">
        <v>32</v>
      </c>
      <c r="F832" s="236" t="s">
        <v>889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247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161</v>
      </c>
    </row>
    <row r="833" s="14" customFormat="1">
      <c r="A833" s="14"/>
      <c r="B833" s="243"/>
      <c r="C833" s="244"/>
      <c r="D833" s="221" t="s">
        <v>247</v>
      </c>
      <c r="E833" s="245" t="s">
        <v>32</v>
      </c>
      <c r="F833" s="246" t="s">
        <v>890</v>
      </c>
      <c r="G833" s="244"/>
      <c r="H833" s="247">
        <v>5.484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247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161</v>
      </c>
    </row>
    <row r="834" s="14" customFormat="1">
      <c r="A834" s="14"/>
      <c r="B834" s="243"/>
      <c r="C834" s="244"/>
      <c r="D834" s="221" t="s">
        <v>247</v>
      </c>
      <c r="E834" s="245" t="s">
        <v>32</v>
      </c>
      <c r="F834" s="246" t="s">
        <v>891</v>
      </c>
      <c r="G834" s="244"/>
      <c r="H834" s="247">
        <v>1.5740000000000001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247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161</v>
      </c>
    </row>
    <row r="835" s="15" customFormat="1">
      <c r="A835" s="15"/>
      <c r="B835" s="254"/>
      <c r="C835" s="255"/>
      <c r="D835" s="221" t="s">
        <v>247</v>
      </c>
      <c r="E835" s="256" t="s">
        <v>32</v>
      </c>
      <c r="F835" s="257" t="s">
        <v>273</v>
      </c>
      <c r="G835" s="255"/>
      <c r="H835" s="258">
        <v>445.16299999999995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247</v>
      </c>
      <c r="AU835" s="264" t="s">
        <v>88</v>
      </c>
      <c r="AV835" s="15" t="s">
        <v>188</v>
      </c>
      <c r="AW835" s="15" t="s">
        <v>39</v>
      </c>
      <c r="AX835" s="15" t="s">
        <v>86</v>
      </c>
      <c r="AY835" s="264" t="s">
        <v>161</v>
      </c>
    </row>
    <row r="836" s="2" customFormat="1" ht="24.15" customHeight="1">
      <c r="A836" s="42"/>
      <c r="B836" s="43"/>
      <c r="C836" s="265" t="s">
        <v>914</v>
      </c>
      <c r="D836" s="265" t="s">
        <v>303</v>
      </c>
      <c r="E836" s="266" t="s">
        <v>915</v>
      </c>
      <c r="F836" s="267" t="s">
        <v>916</v>
      </c>
      <c r="G836" s="268" t="s">
        <v>311</v>
      </c>
      <c r="H836" s="269">
        <v>518.83699999999999</v>
      </c>
      <c r="I836" s="270"/>
      <c r="J836" s="271">
        <f>ROUND(I836*H836,2)</f>
        <v>0</v>
      </c>
      <c r="K836" s="267" t="s">
        <v>168</v>
      </c>
      <c r="L836" s="272"/>
      <c r="M836" s="273" t="s">
        <v>32</v>
      </c>
      <c r="N836" s="274" t="s">
        <v>49</v>
      </c>
      <c r="O836" s="88"/>
      <c r="P836" s="217">
        <f>O836*H836</f>
        <v>0</v>
      </c>
      <c r="Q836" s="217">
        <v>0.0022000000000000001</v>
      </c>
      <c r="R836" s="217">
        <f>Q836*H836</f>
        <v>1.1414413999999999</v>
      </c>
      <c r="S836" s="217">
        <v>0</v>
      </c>
      <c r="T836" s="218">
        <f>S836*H836</f>
        <v>0</v>
      </c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R836" s="219" t="s">
        <v>555</v>
      </c>
      <c r="AT836" s="219" t="s">
        <v>303</v>
      </c>
      <c r="AU836" s="219" t="s">
        <v>88</v>
      </c>
      <c r="AY836" s="20" t="s">
        <v>161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20" t="s">
        <v>86</v>
      </c>
      <c r="BK836" s="220">
        <f>ROUND(I836*H836,2)</f>
        <v>0</v>
      </c>
      <c r="BL836" s="20" t="s">
        <v>379</v>
      </c>
      <c r="BM836" s="219" t="s">
        <v>917</v>
      </c>
    </row>
    <row r="837" s="2" customFormat="1">
      <c r="A837" s="42"/>
      <c r="B837" s="43"/>
      <c r="C837" s="44"/>
      <c r="D837" s="221" t="s">
        <v>171</v>
      </c>
      <c r="E837" s="44"/>
      <c r="F837" s="222" t="s">
        <v>916</v>
      </c>
      <c r="G837" s="44"/>
      <c r="H837" s="44"/>
      <c r="I837" s="223"/>
      <c r="J837" s="44"/>
      <c r="K837" s="44"/>
      <c r="L837" s="48"/>
      <c r="M837" s="224"/>
      <c r="N837" s="225"/>
      <c r="O837" s="88"/>
      <c r="P837" s="88"/>
      <c r="Q837" s="88"/>
      <c r="R837" s="88"/>
      <c r="S837" s="88"/>
      <c r="T837" s="89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T837" s="20" t="s">
        <v>171</v>
      </c>
      <c r="AU837" s="20" t="s">
        <v>88</v>
      </c>
    </row>
    <row r="838" s="14" customFormat="1">
      <c r="A838" s="14"/>
      <c r="B838" s="243"/>
      <c r="C838" s="244"/>
      <c r="D838" s="221" t="s">
        <v>247</v>
      </c>
      <c r="E838" s="244"/>
      <c r="F838" s="246" t="s">
        <v>907</v>
      </c>
      <c r="G838" s="244"/>
      <c r="H838" s="247">
        <v>518.83699999999999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247</v>
      </c>
      <c r="AU838" s="253" t="s">
        <v>88</v>
      </c>
      <c r="AV838" s="14" t="s">
        <v>88</v>
      </c>
      <c r="AW838" s="14" t="s">
        <v>4</v>
      </c>
      <c r="AX838" s="14" t="s">
        <v>86</v>
      </c>
      <c r="AY838" s="253" t="s">
        <v>161</v>
      </c>
    </row>
    <row r="839" s="2" customFormat="1" ht="24.15" customHeight="1">
      <c r="A839" s="42"/>
      <c r="B839" s="43"/>
      <c r="C839" s="208" t="s">
        <v>918</v>
      </c>
      <c r="D839" s="208" t="s">
        <v>164</v>
      </c>
      <c r="E839" s="209" t="s">
        <v>919</v>
      </c>
      <c r="F839" s="210" t="s">
        <v>920</v>
      </c>
      <c r="G839" s="211" t="s">
        <v>311</v>
      </c>
      <c r="H839" s="212">
        <v>134.53700000000001</v>
      </c>
      <c r="I839" s="213"/>
      <c r="J839" s="214">
        <f>ROUND(I839*H839,2)</f>
        <v>0</v>
      </c>
      <c r="K839" s="210" t="s">
        <v>168</v>
      </c>
      <c r="L839" s="48"/>
      <c r="M839" s="215" t="s">
        <v>32</v>
      </c>
      <c r="N839" s="216" t="s">
        <v>49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379</v>
      </c>
      <c r="AT839" s="219" t="s">
        <v>164</v>
      </c>
      <c r="AU839" s="219" t="s">
        <v>88</v>
      </c>
      <c r="AY839" s="20" t="s">
        <v>161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0" t="s">
        <v>86</v>
      </c>
      <c r="BK839" s="220">
        <f>ROUND(I839*H839,2)</f>
        <v>0</v>
      </c>
      <c r="BL839" s="20" t="s">
        <v>379</v>
      </c>
      <c r="BM839" s="219" t="s">
        <v>921</v>
      </c>
    </row>
    <row r="840" s="2" customFormat="1">
      <c r="A840" s="42"/>
      <c r="B840" s="43"/>
      <c r="C840" s="44"/>
      <c r="D840" s="221" t="s">
        <v>171</v>
      </c>
      <c r="E840" s="44"/>
      <c r="F840" s="222" t="s">
        <v>922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0" t="s">
        <v>171</v>
      </c>
      <c r="AU840" s="20" t="s">
        <v>88</v>
      </c>
    </row>
    <row r="841" s="2" customFormat="1">
      <c r="A841" s="42"/>
      <c r="B841" s="43"/>
      <c r="C841" s="44"/>
      <c r="D841" s="226" t="s">
        <v>172</v>
      </c>
      <c r="E841" s="44"/>
      <c r="F841" s="227" t="s">
        <v>923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172</v>
      </c>
      <c r="AU841" s="20" t="s">
        <v>88</v>
      </c>
    </row>
    <row r="842" s="13" customFormat="1">
      <c r="A842" s="13"/>
      <c r="B842" s="233"/>
      <c r="C842" s="234"/>
      <c r="D842" s="221" t="s">
        <v>247</v>
      </c>
      <c r="E842" s="235" t="s">
        <v>32</v>
      </c>
      <c r="F842" s="236" t="s">
        <v>924</v>
      </c>
      <c r="G842" s="234"/>
      <c r="H842" s="235" t="s">
        <v>32</v>
      </c>
      <c r="I842" s="237"/>
      <c r="J842" s="234"/>
      <c r="K842" s="234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247</v>
      </c>
      <c r="AU842" s="242" t="s">
        <v>88</v>
      </c>
      <c r="AV842" s="13" t="s">
        <v>86</v>
      </c>
      <c r="AW842" s="13" t="s">
        <v>39</v>
      </c>
      <c r="AX842" s="13" t="s">
        <v>78</v>
      </c>
      <c r="AY842" s="242" t="s">
        <v>161</v>
      </c>
    </row>
    <row r="843" s="14" customFormat="1">
      <c r="A843" s="14"/>
      <c r="B843" s="243"/>
      <c r="C843" s="244"/>
      <c r="D843" s="221" t="s">
        <v>247</v>
      </c>
      <c r="E843" s="245" t="s">
        <v>32</v>
      </c>
      <c r="F843" s="246" t="s">
        <v>925</v>
      </c>
      <c r="G843" s="244"/>
      <c r="H843" s="247">
        <v>113.283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247</v>
      </c>
      <c r="AU843" s="253" t="s">
        <v>88</v>
      </c>
      <c r="AV843" s="14" t="s">
        <v>88</v>
      </c>
      <c r="AW843" s="14" t="s">
        <v>39</v>
      </c>
      <c r="AX843" s="14" t="s">
        <v>78</v>
      </c>
      <c r="AY843" s="253" t="s">
        <v>161</v>
      </c>
    </row>
    <row r="844" s="14" customFormat="1">
      <c r="A844" s="14"/>
      <c r="B844" s="243"/>
      <c r="C844" s="244"/>
      <c r="D844" s="221" t="s">
        <v>247</v>
      </c>
      <c r="E844" s="245" t="s">
        <v>32</v>
      </c>
      <c r="F844" s="246" t="s">
        <v>926</v>
      </c>
      <c r="G844" s="244"/>
      <c r="H844" s="247">
        <v>10.592000000000001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247</v>
      </c>
      <c r="AU844" s="253" t="s">
        <v>88</v>
      </c>
      <c r="AV844" s="14" t="s">
        <v>88</v>
      </c>
      <c r="AW844" s="14" t="s">
        <v>39</v>
      </c>
      <c r="AX844" s="14" t="s">
        <v>78</v>
      </c>
      <c r="AY844" s="253" t="s">
        <v>161</v>
      </c>
    </row>
    <row r="845" s="14" customFormat="1">
      <c r="A845" s="14"/>
      <c r="B845" s="243"/>
      <c r="C845" s="244"/>
      <c r="D845" s="221" t="s">
        <v>247</v>
      </c>
      <c r="E845" s="245" t="s">
        <v>32</v>
      </c>
      <c r="F845" s="246" t="s">
        <v>927</v>
      </c>
      <c r="G845" s="244"/>
      <c r="H845" s="247">
        <v>2.0659999999999998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247</v>
      </c>
      <c r="AU845" s="253" t="s">
        <v>88</v>
      </c>
      <c r="AV845" s="14" t="s">
        <v>88</v>
      </c>
      <c r="AW845" s="14" t="s">
        <v>39</v>
      </c>
      <c r="AX845" s="14" t="s">
        <v>78</v>
      </c>
      <c r="AY845" s="253" t="s">
        <v>161</v>
      </c>
    </row>
    <row r="846" s="14" customFormat="1">
      <c r="A846" s="14"/>
      <c r="B846" s="243"/>
      <c r="C846" s="244"/>
      <c r="D846" s="221" t="s">
        <v>247</v>
      </c>
      <c r="E846" s="245" t="s">
        <v>32</v>
      </c>
      <c r="F846" s="246" t="s">
        <v>928</v>
      </c>
      <c r="G846" s="244"/>
      <c r="H846" s="247">
        <v>8.5960000000000001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247</v>
      </c>
      <c r="AU846" s="253" t="s">
        <v>88</v>
      </c>
      <c r="AV846" s="14" t="s">
        <v>88</v>
      </c>
      <c r="AW846" s="14" t="s">
        <v>39</v>
      </c>
      <c r="AX846" s="14" t="s">
        <v>78</v>
      </c>
      <c r="AY846" s="253" t="s">
        <v>161</v>
      </c>
    </row>
    <row r="847" s="15" customFormat="1">
      <c r="A847" s="15"/>
      <c r="B847" s="254"/>
      <c r="C847" s="255"/>
      <c r="D847" s="221" t="s">
        <v>247</v>
      </c>
      <c r="E847" s="256" t="s">
        <v>32</v>
      </c>
      <c r="F847" s="257" t="s">
        <v>273</v>
      </c>
      <c r="G847" s="255"/>
      <c r="H847" s="258">
        <v>134.53700000000001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4" t="s">
        <v>247</v>
      </c>
      <c r="AU847" s="264" t="s">
        <v>88</v>
      </c>
      <c r="AV847" s="15" t="s">
        <v>188</v>
      </c>
      <c r="AW847" s="15" t="s">
        <v>39</v>
      </c>
      <c r="AX847" s="15" t="s">
        <v>86</v>
      </c>
      <c r="AY847" s="264" t="s">
        <v>161</v>
      </c>
    </row>
    <row r="848" s="2" customFormat="1" ht="16.5" customHeight="1">
      <c r="A848" s="42"/>
      <c r="B848" s="43"/>
      <c r="C848" s="265" t="s">
        <v>929</v>
      </c>
      <c r="D848" s="265" t="s">
        <v>303</v>
      </c>
      <c r="E848" s="266" t="s">
        <v>930</v>
      </c>
      <c r="F848" s="267" t="s">
        <v>931</v>
      </c>
      <c r="G848" s="268" t="s">
        <v>311</v>
      </c>
      <c r="H848" s="269">
        <v>155.38999999999999</v>
      </c>
      <c r="I848" s="270"/>
      <c r="J848" s="271">
        <f>ROUND(I848*H848,2)</f>
        <v>0</v>
      </c>
      <c r="K848" s="267" t="s">
        <v>168</v>
      </c>
      <c r="L848" s="272"/>
      <c r="M848" s="273" t="s">
        <v>32</v>
      </c>
      <c r="N848" s="274" t="s">
        <v>49</v>
      </c>
      <c r="O848" s="88"/>
      <c r="P848" s="217">
        <f>O848*H848</f>
        <v>0</v>
      </c>
      <c r="Q848" s="217">
        <v>0.00029999999999999997</v>
      </c>
      <c r="R848" s="217">
        <f>Q848*H848</f>
        <v>0.046616999999999992</v>
      </c>
      <c r="S848" s="217">
        <v>0</v>
      </c>
      <c r="T848" s="218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19" t="s">
        <v>555</v>
      </c>
      <c r="AT848" s="219" t="s">
        <v>303</v>
      </c>
      <c r="AU848" s="219" t="s">
        <v>88</v>
      </c>
      <c r="AY848" s="20" t="s">
        <v>161</v>
      </c>
      <c r="BE848" s="220">
        <f>IF(N848="základní",J848,0)</f>
        <v>0</v>
      </c>
      <c r="BF848" s="220">
        <f>IF(N848="snížená",J848,0)</f>
        <v>0</v>
      </c>
      <c r="BG848" s="220">
        <f>IF(N848="zákl. přenesená",J848,0)</f>
        <v>0</v>
      </c>
      <c r="BH848" s="220">
        <f>IF(N848="sníž. přenesená",J848,0)</f>
        <v>0</v>
      </c>
      <c r="BI848" s="220">
        <f>IF(N848="nulová",J848,0)</f>
        <v>0</v>
      </c>
      <c r="BJ848" s="20" t="s">
        <v>86</v>
      </c>
      <c r="BK848" s="220">
        <f>ROUND(I848*H848,2)</f>
        <v>0</v>
      </c>
      <c r="BL848" s="20" t="s">
        <v>379</v>
      </c>
      <c r="BM848" s="219" t="s">
        <v>932</v>
      </c>
    </row>
    <row r="849" s="2" customFormat="1">
      <c r="A849" s="42"/>
      <c r="B849" s="43"/>
      <c r="C849" s="44"/>
      <c r="D849" s="221" t="s">
        <v>171</v>
      </c>
      <c r="E849" s="44"/>
      <c r="F849" s="222" t="s">
        <v>931</v>
      </c>
      <c r="G849" s="44"/>
      <c r="H849" s="44"/>
      <c r="I849" s="223"/>
      <c r="J849" s="44"/>
      <c r="K849" s="44"/>
      <c r="L849" s="48"/>
      <c r="M849" s="224"/>
      <c r="N849" s="225"/>
      <c r="O849" s="88"/>
      <c r="P849" s="88"/>
      <c r="Q849" s="88"/>
      <c r="R849" s="88"/>
      <c r="S849" s="88"/>
      <c r="T849" s="89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T849" s="20" t="s">
        <v>171</v>
      </c>
      <c r="AU849" s="20" t="s">
        <v>88</v>
      </c>
    </row>
    <row r="850" s="14" customFormat="1">
      <c r="A850" s="14"/>
      <c r="B850" s="243"/>
      <c r="C850" s="244"/>
      <c r="D850" s="221" t="s">
        <v>247</v>
      </c>
      <c r="E850" s="244"/>
      <c r="F850" s="246" t="s">
        <v>933</v>
      </c>
      <c r="G850" s="244"/>
      <c r="H850" s="247">
        <v>155.38999999999999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247</v>
      </c>
      <c r="AU850" s="253" t="s">
        <v>88</v>
      </c>
      <c r="AV850" s="14" t="s">
        <v>88</v>
      </c>
      <c r="AW850" s="14" t="s">
        <v>4</v>
      </c>
      <c r="AX850" s="14" t="s">
        <v>86</v>
      </c>
      <c r="AY850" s="253" t="s">
        <v>161</v>
      </c>
    </row>
    <row r="851" s="2" customFormat="1" ht="24.15" customHeight="1">
      <c r="A851" s="42"/>
      <c r="B851" s="43"/>
      <c r="C851" s="208" t="s">
        <v>934</v>
      </c>
      <c r="D851" s="208" t="s">
        <v>164</v>
      </c>
      <c r="E851" s="209" t="s">
        <v>919</v>
      </c>
      <c r="F851" s="210" t="s">
        <v>920</v>
      </c>
      <c r="G851" s="211" t="s">
        <v>311</v>
      </c>
      <c r="H851" s="212">
        <v>445.16300000000001</v>
      </c>
      <c r="I851" s="213"/>
      <c r="J851" s="214">
        <f>ROUND(I851*H851,2)</f>
        <v>0</v>
      </c>
      <c r="K851" s="210" t="s">
        <v>168</v>
      </c>
      <c r="L851" s="48"/>
      <c r="M851" s="215" t="s">
        <v>32</v>
      </c>
      <c r="N851" s="216" t="s">
        <v>49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379</v>
      </c>
      <c r="AT851" s="219" t="s">
        <v>164</v>
      </c>
      <c r="AU851" s="219" t="s">
        <v>88</v>
      </c>
      <c r="AY851" s="20" t="s">
        <v>161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0" t="s">
        <v>86</v>
      </c>
      <c r="BK851" s="220">
        <f>ROUND(I851*H851,2)</f>
        <v>0</v>
      </c>
      <c r="BL851" s="20" t="s">
        <v>379</v>
      </c>
      <c r="BM851" s="219" t="s">
        <v>935</v>
      </c>
    </row>
    <row r="852" s="2" customFormat="1">
      <c r="A852" s="42"/>
      <c r="B852" s="43"/>
      <c r="C852" s="44"/>
      <c r="D852" s="221" t="s">
        <v>171</v>
      </c>
      <c r="E852" s="44"/>
      <c r="F852" s="222" t="s">
        <v>922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171</v>
      </c>
      <c r="AU852" s="20" t="s">
        <v>88</v>
      </c>
    </row>
    <row r="853" s="2" customFormat="1">
      <c r="A853" s="42"/>
      <c r="B853" s="43"/>
      <c r="C853" s="44"/>
      <c r="D853" s="226" t="s">
        <v>172</v>
      </c>
      <c r="E853" s="44"/>
      <c r="F853" s="227" t="s">
        <v>923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0" t="s">
        <v>172</v>
      </c>
      <c r="AU853" s="20" t="s">
        <v>88</v>
      </c>
    </row>
    <row r="854" s="13" customFormat="1">
      <c r="A854" s="13"/>
      <c r="B854" s="233"/>
      <c r="C854" s="234"/>
      <c r="D854" s="221" t="s">
        <v>247</v>
      </c>
      <c r="E854" s="235" t="s">
        <v>32</v>
      </c>
      <c r="F854" s="236" t="s">
        <v>683</v>
      </c>
      <c r="G854" s="234"/>
      <c r="H854" s="235" t="s">
        <v>32</v>
      </c>
      <c r="I854" s="237"/>
      <c r="J854" s="234"/>
      <c r="K854" s="234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247</v>
      </c>
      <c r="AU854" s="242" t="s">
        <v>88</v>
      </c>
      <c r="AV854" s="13" t="s">
        <v>86</v>
      </c>
      <c r="AW854" s="13" t="s">
        <v>39</v>
      </c>
      <c r="AX854" s="13" t="s">
        <v>78</v>
      </c>
      <c r="AY854" s="242" t="s">
        <v>161</v>
      </c>
    </row>
    <row r="855" s="14" customFormat="1">
      <c r="A855" s="14"/>
      <c r="B855" s="243"/>
      <c r="C855" s="244"/>
      <c r="D855" s="221" t="s">
        <v>247</v>
      </c>
      <c r="E855" s="245" t="s">
        <v>32</v>
      </c>
      <c r="F855" s="246" t="s">
        <v>882</v>
      </c>
      <c r="G855" s="244"/>
      <c r="H855" s="247">
        <v>78.159999999999997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247</v>
      </c>
      <c r="AU855" s="253" t="s">
        <v>88</v>
      </c>
      <c r="AV855" s="14" t="s">
        <v>88</v>
      </c>
      <c r="AW855" s="14" t="s">
        <v>39</v>
      </c>
      <c r="AX855" s="14" t="s">
        <v>78</v>
      </c>
      <c r="AY855" s="253" t="s">
        <v>161</v>
      </c>
    </row>
    <row r="856" s="14" customFormat="1">
      <c r="A856" s="14"/>
      <c r="B856" s="243"/>
      <c r="C856" s="244"/>
      <c r="D856" s="221" t="s">
        <v>247</v>
      </c>
      <c r="E856" s="245" t="s">
        <v>32</v>
      </c>
      <c r="F856" s="246" t="s">
        <v>883</v>
      </c>
      <c r="G856" s="244"/>
      <c r="H856" s="247">
        <v>30.82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247</v>
      </c>
      <c r="AU856" s="253" t="s">
        <v>88</v>
      </c>
      <c r="AV856" s="14" t="s">
        <v>88</v>
      </c>
      <c r="AW856" s="14" t="s">
        <v>39</v>
      </c>
      <c r="AX856" s="14" t="s">
        <v>78</v>
      </c>
      <c r="AY856" s="253" t="s">
        <v>161</v>
      </c>
    </row>
    <row r="857" s="14" customFormat="1">
      <c r="A857" s="14"/>
      <c r="B857" s="243"/>
      <c r="C857" s="244"/>
      <c r="D857" s="221" t="s">
        <v>247</v>
      </c>
      <c r="E857" s="245" t="s">
        <v>32</v>
      </c>
      <c r="F857" s="246" t="s">
        <v>884</v>
      </c>
      <c r="G857" s="244"/>
      <c r="H857" s="247">
        <v>12.9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247</v>
      </c>
      <c r="AU857" s="253" t="s">
        <v>88</v>
      </c>
      <c r="AV857" s="14" t="s">
        <v>88</v>
      </c>
      <c r="AW857" s="14" t="s">
        <v>39</v>
      </c>
      <c r="AX857" s="14" t="s">
        <v>78</v>
      </c>
      <c r="AY857" s="253" t="s">
        <v>161</v>
      </c>
    </row>
    <row r="858" s="13" customFormat="1">
      <c r="A858" s="13"/>
      <c r="B858" s="233"/>
      <c r="C858" s="234"/>
      <c r="D858" s="221" t="s">
        <v>247</v>
      </c>
      <c r="E858" s="235" t="s">
        <v>32</v>
      </c>
      <c r="F858" s="236" t="s">
        <v>885</v>
      </c>
      <c r="G858" s="234"/>
      <c r="H858" s="235" t="s">
        <v>32</v>
      </c>
      <c r="I858" s="237"/>
      <c r="J858" s="234"/>
      <c r="K858" s="234"/>
      <c r="L858" s="238"/>
      <c r="M858" s="239"/>
      <c r="N858" s="240"/>
      <c r="O858" s="240"/>
      <c r="P858" s="240"/>
      <c r="Q858" s="240"/>
      <c r="R858" s="240"/>
      <c r="S858" s="240"/>
      <c r="T858" s="24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2" t="s">
        <v>247</v>
      </c>
      <c r="AU858" s="242" t="s">
        <v>88</v>
      </c>
      <c r="AV858" s="13" t="s">
        <v>86</v>
      </c>
      <c r="AW858" s="13" t="s">
        <v>39</v>
      </c>
      <c r="AX858" s="13" t="s">
        <v>78</v>
      </c>
      <c r="AY858" s="242" t="s">
        <v>161</v>
      </c>
    </row>
    <row r="859" s="14" customFormat="1">
      <c r="A859" s="14"/>
      <c r="B859" s="243"/>
      <c r="C859" s="244"/>
      <c r="D859" s="221" t="s">
        <v>247</v>
      </c>
      <c r="E859" s="245" t="s">
        <v>32</v>
      </c>
      <c r="F859" s="246" t="s">
        <v>886</v>
      </c>
      <c r="G859" s="244"/>
      <c r="H859" s="247">
        <v>297.80399999999997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247</v>
      </c>
      <c r="AU859" s="253" t="s">
        <v>88</v>
      </c>
      <c r="AV859" s="14" t="s">
        <v>88</v>
      </c>
      <c r="AW859" s="14" t="s">
        <v>39</v>
      </c>
      <c r="AX859" s="14" t="s">
        <v>78</v>
      </c>
      <c r="AY859" s="253" t="s">
        <v>161</v>
      </c>
    </row>
    <row r="860" s="14" customFormat="1">
      <c r="A860" s="14"/>
      <c r="B860" s="243"/>
      <c r="C860" s="244"/>
      <c r="D860" s="221" t="s">
        <v>247</v>
      </c>
      <c r="E860" s="245" t="s">
        <v>32</v>
      </c>
      <c r="F860" s="246" t="s">
        <v>887</v>
      </c>
      <c r="G860" s="244"/>
      <c r="H860" s="247">
        <v>-9.1430000000000007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247</v>
      </c>
      <c r="AU860" s="253" t="s">
        <v>88</v>
      </c>
      <c r="AV860" s="14" t="s">
        <v>88</v>
      </c>
      <c r="AW860" s="14" t="s">
        <v>39</v>
      </c>
      <c r="AX860" s="14" t="s">
        <v>78</v>
      </c>
      <c r="AY860" s="253" t="s">
        <v>161</v>
      </c>
    </row>
    <row r="861" s="14" customFormat="1">
      <c r="A861" s="14"/>
      <c r="B861" s="243"/>
      <c r="C861" s="244"/>
      <c r="D861" s="221" t="s">
        <v>247</v>
      </c>
      <c r="E861" s="245" t="s">
        <v>32</v>
      </c>
      <c r="F861" s="246" t="s">
        <v>888</v>
      </c>
      <c r="G861" s="244"/>
      <c r="H861" s="247">
        <v>27.564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247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161</v>
      </c>
    </row>
    <row r="862" s="13" customFormat="1">
      <c r="A862" s="13"/>
      <c r="B862" s="233"/>
      <c r="C862" s="234"/>
      <c r="D862" s="221" t="s">
        <v>247</v>
      </c>
      <c r="E862" s="235" t="s">
        <v>32</v>
      </c>
      <c r="F862" s="236" t="s">
        <v>889</v>
      </c>
      <c r="G862" s="234"/>
      <c r="H862" s="235" t="s">
        <v>32</v>
      </c>
      <c r="I862" s="237"/>
      <c r="J862" s="234"/>
      <c r="K862" s="234"/>
      <c r="L862" s="238"/>
      <c r="M862" s="239"/>
      <c r="N862" s="240"/>
      <c r="O862" s="240"/>
      <c r="P862" s="240"/>
      <c r="Q862" s="240"/>
      <c r="R862" s="240"/>
      <c r="S862" s="240"/>
      <c r="T862" s="24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2" t="s">
        <v>247</v>
      </c>
      <c r="AU862" s="242" t="s">
        <v>88</v>
      </c>
      <c r="AV862" s="13" t="s">
        <v>86</v>
      </c>
      <c r="AW862" s="13" t="s">
        <v>39</v>
      </c>
      <c r="AX862" s="13" t="s">
        <v>78</v>
      </c>
      <c r="AY862" s="242" t="s">
        <v>161</v>
      </c>
    </row>
    <row r="863" s="14" customFormat="1">
      <c r="A863" s="14"/>
      <c r="B863" s="243"/>
      <c r="C863" s="244"/>
      <c r="D863" s="221" t="s">
        <v>247</v>
      </c>
      <c r="E863" s="245" t="s">
        <v>32</v>
      </c>
      <c r="F863" s="246" t="s">
        <v>890</v>
      </c>
      <c r="G863" s="244"/>
      <c r="H863" s="247">
        <v>5.484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247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161</v>
      </c>
    </row>
    <row r="864" s="14" customFormat="1">
      <c r="A864" s="14"/>
      <c r="B864" s="243"/>
      <c r="C864" s="244"/>
      <c r="D864" s="221" t="s">
        <v>247</v>
      </c>
      <c r="E864" s="245" t="s">
        <v>32</v>
      </c>
      <c r="F864" s="246" t="s">
        <v>891</v>
      </c>
      <c r="G864" s="244"/>
      <c r="H864" s="247">
        <v>1.5740000000000001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247</v>
      </c>
      <c r="AU864" s="253" t="s">
        <v>88</v>
      </c>
      <c r="AV864" s="14" t="s">
        <v>88</v>
      </c>
      <c r="AW864" s="14" t="s">
        <v>39</v>
      </c>
      <c r="AX864" s="14" t="s">
        <v>78</v>
      </c>
      <c r="AY864" s="253" t="s">
        <v>161</v>
      </c>
    </row>
    <row r="865" s="15" customFormat="1">
      <c r="A865" s="15"/>
      <c r="B865" s="254"/>
      <c r="C865" s="255"/>
      <c r="D865" s="221" t="s">
        <v>247</v>
      </c>
      <c r="E865" s="256" t="s">
        <v>32</v>
      </c>
      <c r="F865" s="257" t="s">
        <v>273</v>
      </c>
      <c r="G865" s="255"/>
      <c r="H865" s="258">
        <v>445.16299999999995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247</v>
      </c>
      <c r="AU865" s="264" t="s">
        <v>88</v>
      </c>
      <c r="AV865" s="15" t="s">
        <v>188</v>
      </c>
      <c r="AW865" s="15" t="s">
        <v>39</v>
      </c>
      <c r="AX865" s="15" t="s">
        <v>86</v>
      </c>
      <c r="AY865" s="264" t="s">
        <v>161</v>
      </c>
    </row>
    <row r="866" s="2" customFormat="1" ht="16.5" customHeight="1">
      <c r="A866" s="42"/>
      <c r="B866" s="43"/>
      <c r="C866" s="265" t="s">
        <v>936</v>
      </c>
      <c r="D866" s="265" t="s">
        <v>303</v>
      </c>
      <c r="E866" s="266" t="s">
        <v>937</v>
      </c>
      <c r="F866" s="267" t="s">
        <v>938</v>
      </c>
      <c r="G866" s="268" t="s">
        <v>311</v>
      </c>
      <c r="H866" s="269">
        <v>514.16300000000001</v>
      </c>
      <c r="I866" s="270"/>
      <c r="J866" s="271">
        <f>ROUND(I866*H866,2)</f>
        <v>0</v>
      </c>
      <c r="K866" s="267" t="s">
        <v>168</v>
      </c>
      <c r="L866" s="272"/>
      <c r="M866" s="273" t="s">
        <v>32</v>
      </c>
      <c r="N866" s="274" t="s">
        <v>49</v>
      </c>
      <c r="O866" s="88"/>
      <c r="P866" s="217">
        <f>O866*H866</f>
        <v>0</v>
      </c>
      <c r="Q866" s="217">
        <v>0.00050000000000000001</v>
      </c>
      <c r="R866" s="217">
        <f>Q866*H866</f>
        <v>0.25708150000000002</v>
      </c>
      <c r="S866" s="217">
        <v>0</v>
      </c>
      <c r="T866" s="218">
        <f>S866*H866</f>
        <v>0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19" t="s">
        <v>555</v>
      </c>
      <c r="AT866" s="219" t="s">
        <v>303</v>
      </c>
      <c r="AU866" s="219" t="s">
        <v>88</v>
      </c>
      <c r="AY866" s="20" t="s">
        <v>161</v>
      </c>
      <c r="BE866" s="220">
        <f>IF(N866="základní",J866,0)</f>
        <v>0</v>
      </c>
      <c r="BF866" s="220">
        <f>IF(N866="snížená",J866,0)</f>
        <v>0</v>
      </c>
      <c r="BG866" s="220">
        <f>IF(N866="zákl. přenesená",J866,0)</f>
        <v>0</v>
      </c>
      <c r="BH866" s="220">
        <f>IF(N866="sníž. přenesená",J866,0)</f>
        <v>0</v>
      </c>
      <c r="BI866" s="220">
        <f>IF(N866="nulová",J866,0)</f>
        <v>0</v>
      </c>
      <c r="BJ866" s="20" t="s">
        <v>86</v>
      </c>
      <c r="BK866" s="220">
        <f>ROUND(I866*H866,2)</f>
        <v>0</v>
      </c>
      <c r="BL866" s="20" t="s">
        <v>379</v>
      </c>
      <c r="BM866" s="219" t="s">
        <v>939</v>
      </c>
    </row>
    <row r="867" s="2" customFormat="1">
      <c r="A867" s="42"/>
      <c r="B867" s="43"/>
      <c r="C867" s="44"/>
      <c r="D867" s="221" t="s">
        <v>171</v>
      </c>
      <c r="E867" s="44"/>
      <c r="F867" s="222" t="s">
        <v>938</v>
      </c>
      <c r="G867" s="44"/>
      <c r="H867" s="44"/>
      <c r="I867" s="223"/>
      <c r="J867" s="44"/>
      <c r="K867" s="44"/>
      <c r="L867" s="48"/>
      <c r="M867" s="224"/>
      <c r="N867" s="225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0" t="s">
        <v>171</v>
      </c>
      <c r="AU867" s="20" t="s">
        <v>88</v>
      </c>
    </row>
    <row r="868" s="14" customFormat="1">
      <c r="A868" s="14"/>
      <c r="B868" s="243"/>
      <c r="C868" s="244"/>
      <c r="D868" s="221" t="s">
        <v>247</v>
      </c>
      <c r="E868" s="244"/>
      <c r="F868" s="246" t="s">
        <v>940</v>
      </c>
      <c r="G868" s="244"/>
      <c r="H868" s="247">
        <v>514.16300000000001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247</v>
      </c>
      <c r="AU868" s="253" t="s">
        <v>88</v>
      </c>
      <c r="AV868" s="14" t="s">
        <v>88</v>
      </c>
      <c r="AW868" s="14" t="s">
        <v>4</v>
      </c>
      <c r="AX868" s="14" t="s">
        <v>86</v>
      </c>
      <c r="AY868" s="253" t="s">
        <v>161</v>
      </c>
    </row>
    <row r="869" s="2" customFormat="1" ht="24.15" customHeight="1">
      <c r="A869" s="42"/>
      <c r="B869" s="43"/>
      <c r="C869" s="208" t="s">
        <v>941</v>
      </c>
      <c r="D869" s="208" t="s">
        <v>164</v>
      </c>
      <c r="E869" s="209" t="s">
        <v>942</v>
      </c>
      <c r="F869" s="210" t="s">
        <v>943</v>
      </c>
      <c r="G869" s="211" t="s">
        <v>311</v>
      </c>
      <c r="H869" s="212">
        <v>323.28300000000002</v>
      </c>
      <c r="I869" s="213"/>
      <c r="J869" s="214">
        <f>ROUND(I869*H869,2)</f>
        <v>0</v>
      </c>
      <c r="K869" s="210" t="s">
        <v>168</v>
      </c>
      <c r="L869" s="48"/>
      <c r="M869" s="215" t="s">
        <v>32</v>
      </c>
      <c r="N869" s="216" t="s">
        <v>49</v>
      </c>
      <c r="O869" s="88"/>
      <c r="P869" s="217">
        <f>O869*H869</f>
        <v>0</v>
      </c>
      <c r="Q869" s="217">
        <v>0</v>
      </c>
      <c r="R869" s="217">
        <f>Q869*H869</f>
        <v>0</v>
      </c>
      <c r="S869" s="217">
        <v>0</v>
      </c>
      <c r="T869" s="218">
        <f>S869*H869</f>
        <v>0</v>
      </c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R869" s="219" t="s">
        <v>379</v>
      </c>
      <c r="AT869" s="219" t="s">
        <v>164</v>
      </c>
      <c r="AU869" s="219" t="s">
        <v>88</v>
      </c>
      <c r="AY869" s="20" t="s">
        <v>161</v>
      </c>
      <c r="BE869" s="220">
        <f>IF(N869="základní",J869,0)</f>
        <v>0</v>
      </c>
      <c r="BF869" s="220">
        <f>IF(N869="snížená",J869,0)</f>
        <v>0</v>
      </c>
      <c r="BG869" s="220">
        <f>IF(N869="zákl. přenesená",J869,0)</f>
        <v>0</v>
      </c>
      <c r="BH869" s="220">
        <f>IF(N869="sníž. přenesená",J869,0)</f>
        <v>0</v>
      </c>
      <c r="BI869" s="220">
        <f>IF(N869="nulová",J869,0)</f>
        <v>0</v>
      </c>
      <c r="BJ869" s="20" t="s">
        <v>86</v>
      </c>
      <c r="BK869" s="220">
        <f>ROUND(I869*H869,2)</f>
        <v>0</v>
      </c>
      <c r="BL869" s="20" t="s">
        <v>379</v>
      </c>
      <c r="BM869" s="219" t="s">
        <v>944</v>
      </c>
    </row>
    <row r="870" s="2" customFormat="1">
      <c r="A870" s="42"/>
      <c r="B870" s="43"/>
      <c r="C870" s="44"/>
      <c r="D870" s="221" t="s">
        <v>171</v>
      </c>
      <c r="E870" s="44"/>
      <c r="F870" s="222" t="s">
        <v>945</v>
      </c>
      <c r="G870" s="44"/>
      <c r="H870" s="44"/>
      <c r="I870" s="223"/>
      <c r="J870" s="44"/>
      <c r="K870" s="44"/>
      <c r="L870" s="48"/>
      <c r="M870" s="224"/>
      <c r="N870" s="225"/>
      <c r="O870" s="88"/>
      <c r="P870" s="88"/>
      <c r="Q870" s="88"/>
      <c r="R870" s="88"/>
      <c r="S870" s="88"/>
      <c r="T870" s="89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T870" s="20" t="s">
        <v>171</v>
      </c>
      <c r="AU870" s="20" t="s">
        <v>88</v>
      </c>
    </row>
    <row r="871" s="2" customFormat="1">
      <c r="A871" s="42"/>
      <c r="B871" s="43"/>
      <c r="C871" s="44"/>
      <c r="D871" s="226" t="s">
        <v>172</v>
      </c>
      <c r="E871" s="44"/>
      <c r="F871" s="227" t="s">
        <v>946</v>
      </c>
      <c r="G871" s="44"/>
      <c r="H871" s="44"/>
      <c r="I871" s="223"/>
      <c r="J871" s="44"/>
      <c r="K871" s="44"/>
      <c r="L871" s="48"/>
      <c r="M871" s="224"/>
      <c r="N871" s="225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0" t="s">
        <v>172</v>
      </c>
      <c r="AU871" s="20" t="s">
        <v>88</v>
      </c>
    </row>
    <row r="872" s="13" customFormat="1">
      <c r="A872" s="13"/>
      <c r="B872" s="233"/>
      <c r="C872" s="234"/>
      <c r="D872" s="221" t="s">
        <v>247</v>
      </c>
      <c r="E872" s="235" t="s">
        <v>32</v>
      </c>
      <c r="F872" s="236" t="s">
        <v>885</v>
      </c>
      <c r="G872" s="234"/>
      <c r="H872" s="235" t="s">
        <v>32</v>
      </c>
      <c r="I872" s="237"/>
      <c r="J872" s="234"/>
      <c r="K872" s="234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247</v>
      </c>
      <c r="AU872" s="242" t="s">
        <v>88</v>
      </c>
      <c r="AV872" s="13" t="s">
        <v>86</v>
      </c>
      <c r="AW872" s="13" t="s">
        <v>39</v>
      </c>
      <c r="AX872" s="13" t="s">
        <v>78</v>
      </c>
      <c r="AY872" s="242" t="s">
        <v>161</v>
      </c>
    </row>
    <row r="873" s="14" customFormat="1">
      <c r="A873" s="14"/>
      <c r="B873" s="243"/>
      <c r="C873" s="244"/>
      <c r="D873" s="221" t="s">
        <v>247</v>
      </c>
      <c r="E873" s="245" t="s">
        <v>32</v>
      </c>
      <c r="F873" s="246" t="s">
        <v>886</v>
      </c>
      <c r="G873" s="244"/>
      <c r="H873" s="247">
        <v>297.80399999999997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247</v>
      </c>
      <c r="AU873" s="253" t="s">
        <v>88</v>
      </c>
      <c r="AV873" s="14" t="s">
        <v>88</v>
      </c>
      <c r="AW873" s="14" t="s">
        <v>39</v>
      </c>
      <c r="AX873" s="14" t="s">
        <v>78</v>
      </c>
      <c r="AY873" s="253" t="s">
        <v>161</v>
      </c>
    </row>
    <row r="874" s="14" customFormat="1">
      <c r="A874" s="14"/>
      <c r="B874" s="243"/>
      <c r="C874" s="244"/>
      <c r="D874" s="221" t="s">
        <v>247</v>
      </c>
      <c r="E874" s="245" t="s">
        <v>32</v>
      </c>
      <c r="F874" s="246" t="s">
        <v>887</v>
      </c>
      <c r="G874" s="244"/>
      <c r="H874" s="247">
        <v>-9.1430000000000007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247</v>
      </c>
      <c r="AU874" s="253" t="s">
        <v>88</v>
      </c>
      <c r="AV874" s="14" t="s">
        <v>88</v>
      </c>
      <c r="AW874" s="14" t="s">
        <v>39</v>
      </c>
      <c r="AX874" s="14" t="s">
        <v>78</v>
      </c>
      <c r="AY874" s="253" t="s">
        <v>161</v>
      </c>
    </row>
    <row r="875" s="14" customFormat="1">
      <c r="A875" s="14"/>
      <c r="B875" s="243"/>
      <c r="C875" s="244"/>
      <c r="D875" s="221" t="s">
        <v>247</v>
      </c>
      <c r="E875" s="245" t="s">
        <v>32</v>
      </c>
      <c r="F875" s="246" t="s">
        <v>888</v>
      </c>
      <c r="G875" s="244"/>
      <c r="H875" s="247">
        <v>27.564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247</v>
      </c>
      <c r="AU875" s="253" t="s">
        <v>88</v>
      </c>
      <c r="AV875" s="14" t="s">
        <v>88</v>
      </c>
      <c r="AW875" s="14" t="s">
        <v>39</v>
      </c>
      <c r="AX875" s="14" t="s">
        <v>78</v>
      </c>
      <c r="AY875" s="253" t="s">
        <v>161</v>
      </c>
    </row>
    <row r="876" s="13" customFormat="1">
      <c r="A876" s="13"/>
      <c r="B876" s="233"/>
      <c r="C876" s="234"/>
      <c r="D876" s="221" t="s">
        <v>247</v>
      </c>
      <c r="E876" s="235" t="s">
        <v>32</v>
      </c>
      <c r="F876" s="236" t="s">
        <v>889</v>
      </c>
      <c r="G876" s="234"/>
      <c r="H876" s="235" t="s">
        <v>32</v>
      </c>
      <c r="I876" s="237"/>
      <c r="J876" s="234"/>
      <c r="K876" s="234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247</v>
      </c>
      <c r="AU876" s="242" t="s">
        <v>88</v>
      </c>
      <c r="AV876" s="13" t="s">
        <v>86</v>
      </c>
      <c r="AW876" s="13" t="s">
        <v>39</v>
      </c>
      <c r="AX876" s="13" t="s">
        <v>78</v>
      </c>
      <c r="AY876" s="242" t="s">
        <v>161</v>
      </c>
    </row>
    <row r="877" s="14" customFormat="1">
      <c r="A877" s="14"/>
      <c r="B877" s="243"/>
      <c r="C877" s="244"/>
      <c r="D877" s="221" t="s">
        <v>247</v>
      </c>
      <c r="E877" s="245" t="s">
        <v>32</v>
      </c>
      <c r="F877" s="246" t="s">
        <v>890</v>
      </c>
      <c r="G877" s="244"/>
      <c r="H877" s="247">
        <v>5.484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247</v>
      </c>
      <c r="AU877" s="253" t="s">
        <v>88</v>
      </c>
      <c r="AV877" s="14" t="s">
        <v>88</v>
      </c>
      <c r="AW877" s="14" t="s">
        <v>39</v>
      </c>
      <c r="AX877" s="14" t="s">
        <v>78</v>
      </c>
      <c r="AY877" s="253" t="s">
        <v>161</v>
      </c>
    </row>
    <row r="878" s="14" customFormat="1">
      <c r="A878" s="14"/>
      <c r="B878" s="243"/>
      <c r="C878" s="244"/>
      <c r="D878" s="221" t="s">
        <v>247</v>
      </c>
      <c r="E878" s="245" t="s">
        <v>32</v>
      </c>
      <c r="F878" s="246" t="s">
        <v>891</v>
      </c>
      <c r="G878" s="244"/>
      <c r="H878" s="247">
        <v>1.5740000000000001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247</v>
      </c>
      <c r="AU878" s="253" t="s">
        <v>88</v>
      </c>
      <c r="AV878" s="14" t="s">
        <v>88</v>
      </c>
      <c r="AW878" s="14" t="s">
        <v>39</v>
      </c>
      <c r="AX878" s="14" t="s">
        <v>78</v>
      </c>
      <c r="AY878" s="253" t="s">
        <v>161</v>
      </c>
    </row>
    <row r="879" s="15" customFormat="1">
      <c r="A879" s="15"/>
      <c r="B879" s="254"/>
      <c r="C879" s="255"/>
      <c r="D879" s="221" t="s">
        <v>247</v>
      </c>
      <c r="E879" s="256" t="s">
        <v>32</v>
      </c>
      <c r="F879" s="257" t="s">
        <v>273</v>
      </c>
      <c r="G879" s="255"/>
      <c r="H879" s="258">
        <v>323.28299999999996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247</v>
      </c>
      <c r="AU879" s="264" t="s">
        <v>88</v>
      </c>
      <c r="AV879" s="15" t="s">
        <v>188</v>
      </c>
      <c r="AW879" s="15" t="s">
        <v>39</v>
      </c>
      <c r="AX879" s="15" t="s">
        <v>86</v>
      </c>
      <c r="AY879" s="264" t="s">
        <v>161</v>
      </c>
    </row>
    <row r="880" s="2" customFormat="1" ht="16.5" customHeight="1">
      <c r="A880" s="42"/>
      <c r="B880" s="43"/>
      <c r="C880" s="265" t="s">
        <v>947</v>
      </c>
      <c r="D880" s="265" t="s">
        <v>303</v>
      </c>
      <c r="E880" s="266" t="s">
        <v>937</v>
      </c>
      <c r="F880" s="267" t="s">
        <v>938</v>
      </c>
      <c r="G880" s="268" t="s">
        <v>311</v>
      </c>
      <c r="H880" s="269">
        <v>373.392</v>
      </c>
      <c r="I880" s="270"/>
      <c r="J880" s="271">
        <f>ROUND(I880*H880,2)</f>
        <v>0</v>
      </c>
      <c r="K880" s="267" t="s">
        <v>168</v>
      </c>
      <c r="L880" s="272"/>
      <c r="M880" s="273" t="s">
        <v>32</v>
      </c>
      <c r="N880" s="274" t="s">
        <v>49</v>
      </c>
      <c r="O880" s="88"/>
      <c r="P880" s="217">
        <f>O880*H880</f>
        <v>0</v>
      </c>
      <c r="Q880" s="217">
        <v>0.00050000000000000001</v>
      </c>
      <c r="R880" s="217">
        <f>Q880*H880</f>
        <v>0.186696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555</v>
      </c>
      <c r="AT880" s="219" t="s">
        <v>303</v>
      </c>
      <c r="AU880" s="219" t="s">
        <v>88</v>
      </c>
      <c r="AY880" s="20" t="s">
        <v>161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379</v>
      </c>
      <c r="BM880" s="219" t="s">
        <v>948</v>
      </c>
    </row>
    <row r="881" s="2" customFormat="1">
      <c r="A881" s="42"/>
      <c r="B881" s="43"/>
      <c r="C881" s="44"/>
      <c r="D881" s="221" t="s">
        <v>171</v>
      </c>
      <c r="E881" s="44"/>
      <c r="F881" s="222" t="s">
        <v>938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171</v>
      </c>
      <c r="AU881" s="20" t="s">
        <v>88</v>
      </c>
    </row>
    <row r="882" s="14" customFormat="1">
      <c r="A882" s="14"/>
      <c r="B882" s="243"/>
      <c r="C882" s="244"/>
      <c r="D882" s="221" t="s">
        <v>247</v>
      </c>
      <c r="E882" s="244"/>
      <c r="F882" s="246" t="s">
        <v>949</v>
      </c>
      <c r="G882" s="244"/>
      <c r="H882" s="247">
        <v>373.392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247</v>
      </c>
      <c r="AU882" s="253" t="s">
        <v>88</v>
      </c>
      <c r="AV882" s="14" t="s">
        <v>88</v>
      </c>
      <c r="AW882" s="14" t="s">
        <v>4</v>
      </c>
      <c r="AX882" s="14" t="s">
        <v>86</v>
      </c>
      <c r="AY882" s="253" t="s">
        <v>161</v>
      </c>
    </row>
    <row r="883" s="2" customFormat="1" ht="24.15" customHeight="1">
      <c r="A883" s="42"/>
      <c r="B883" s="43"/>
      <c r="C883" s="208" t="s">
        <v>950</v>
      </c>
      <c r="D883" s="208" t="s">
        <v>164</v>
      </c>
      <c r="E883" s="209" t="s">
        <v>951</v>
      </c>
      <c r="F883" s="210" t="s">
        <v>952</v>
      </c>
      <c r="G883" s="211" t="s">
        <v>311</v>
      </c>
      <c r="H883" s="212">
        <v>323.28300000000002</v>
      </c>
      <c r="I883" s="213"/>
      <c r="J883" s="214">
        <f>ROUND(I883*H883,2)</f>
        <v>0</v>
      </c>
      <c r="K883" s="210" t="s">
        <v>168</v>
      </c>
      <c r="L883" s="48"/>
      <c r="M883" s="215" t="s">
        <v>32</v>
      </c>
      <c r="N883" s="216" t="s">
        <v>49</v>
      </c>
      <c r="O883" s="88"/>
      <c r="P883" s="217">
        <f>O883*H883</f>
        <v>0</v>
      </c>
      <c r="Q883" s="217">
        <v>0</v>
      </c>
      <c r="R883" s="217">
        <f>Q883*H883</f>
        <v>0</v>
      </c>
      <c r="S883" s="217">
        <v>0</v>
      </c>
      <c r="T883" s="218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19" t="s">
        <v>379</v>
      </c>
      <c r="AT883" s="219" t="s">
        <v>164</v>
      </c>
      <c r="AU883" s="219" t="s">
        <v>88</v>
      </c>
      <c r="AY883" s="20" t="s">
        <v>161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86</v>
      </c>
      <c r="BK883" s="220">
        <f>ROUND(I883*H883,2)</f>
        <v>0</v>
      </c>
      <c r="BL883" s="20" t="s">
        <v>379</v>
      </c>
      <c r="BM883" s="219" t="s">
        <v>953</v>
      </c>
    </row>
    <row r="884" s="2" customFormat="1">
      <c r="A884" s="42"/>
      <c r="B884" s="43"/>
      <c r="C884" s="44"/>
      <c r="D884" s="221" t="s">
        <v>171</v>
      </c>
      <c r="E884" s="44"/>
      <c r="F884" s="222" t="s">
        <v>954</v>
      </c>
      <c r="G884" s="44"/>
      <c r="H884" s="44"/>
      <c r="I884" s="223"/>
      <c r="J884" s="44"/>
      <c r="K884" s="44"/>
      <c r="L884" s="48"/>
      <c r="M884" s="224"/>
      <c r="N884" s="225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171</v>
      </c>
      <c r="AU884" s="20" t="s">
        <v>88</v>
      </c>
    </row>
    <row r="885" s="2" customFormat="1">
      <c r="A885" s="42"/>
      <c r="B885" s="43"/>
      <c r="C885" s="44"/>
      <c r="D885" s="226" t="s">
        <v>172</v>
      </c>
      <c r="E885" s="44"/>
      <c r="F885" s="227" t="s">
        <v>955</v>
      </c>
      <c r="G885" s="44"/>
      <c r="H885" s="44"/>
      <c r="I885" s="223"/>
      <c r="J885" s="44"/>
      <c r="K885" s="44"/>
      <c r="L885" s="48"/>
      <c r="M885" s="224"/>
      <c r="N885" s="225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172</v>
      </c>
      <c r="AU885" s="20" t="s">
        <v>88</v>
      </c>
    </row>
    <row r="886" s="13" customFormat="1">
      <c r="A886" s="13"/>
      <c r="B886" s="233"/>
      <c r="C886" s="234"/>
      <c r="D886" s="221" t="s">
        <v>247</v>
      </c>
      <c r="E886" s="235" t="s">
        <v>32</v>
      </c>
      <c r="F886" s="236" t="s">
        <v>885</v>
      </c>
      <c r="G886" s="234"/>
      <c r="H886" s="235" t="s">
        <v>32</v>
      </c>
      <c r="I886" s="237"/>
      <c r="J886" s="234"/>
      <c r="K886" s="234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247</v>
      </c>
      <c r="AU886" s="242" t="s">
        <v>88</v>
      </c>
      <c r="AV886" s="13" t="s">
        <v>86</v>
      </c>
      <c r="AW886" s="13" t="s">
        <v>39</v>
      </c>
      <c r="AX886" s="13" t="s">
        <v>78</v>
      </c>
      <c r="AY886" s="242" t="s">
        <v>161</v>
      </c>
    </row>
    <row r="887" s="14" customFormat="1">
      <c r="A887" s="14"/>
      <c r="B887" s="243"/>
      <c r="C887" s="244"/>
      <c r="D887" s="221" t="s">
        <v>247</v>
      </c>
      <c r="E887" s="245" t="s">
        <v>32</v>
      </c>
      <c r="F887" s="246" t="s">
        <v>886</v>
      </c>
      <c r="G887" s="244"/>
      <c r="H887" s="247">
        <v>297.80399999999997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247</v>
      </c>
      <c r="AU887" s="253" t="s">
        <v>88</v>
      </c>
      <c r="AV887" s="14" t="s">
        <v>88</v>
      </c>
      <c r="AW887" s="14" t="s">
        <v>39</v>
      </c>
      <c r="AX887" s="14" t="s">
        <v>78</v>
      </c>
      <c r="AY887" s="253" t="s">
        <v>161</v>
      </c>
    </row>
    <row r="888" s="14" customFormat="1">
      <c r="A888" s="14"/>
      <c r="B888" s="243"/>
      <c r="C888" s="244"/>
      <c r="D888" s="221" t="s">
        <v>247</v>
      </c>
      <c r="E888" s="245" t="s">
        <v>32</v>
      </c>
      <c r="F888" s="246" t="s">
        <v>887</v>
      </c>
      <c r="G888" s="244"/>
      <c r="H888" s="247">
        <v>-9.1430000000000007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247</v>
      </c>
      <c r="AU888" s="253" t="s">
        <v>88</v>
      </c>
      <c r="AV888" s="14" t="s">
        <v>88</v>
      </c>
      <c r="AW888" s="14" t="s">
        <v>39</v>
      </c>
      <c r="AX888" s="14" t="s">
        <v>78</v>
      </c>
      <c r="AY888" s="253" t="s">
        <v>161</v>
      </c>
    </row>
    <row r="889" s="14" customFormat="1">
      <c r="A889" s="14"/>
      <c r="B889" s="243"/>
      <c r="C889" s="244"/>
      <c r="D889" s="221" t="s">
        <v>247</v>
      </c>
      <c r="E889" s="245" t="s">
        <v>32</v>
      </c>
      <c r="F889" s="246" t="s">
        <v>888</v>
      </c>
      <c r="G889" s="244"/>
      <c r="H889" s="247">
        <v>27.564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247</v>
      </c>
      <c r="AU889" s="253" t="s">
        <v>88</v>
      </c>
      <c r="AV889" s="14" t="s">
        <v>88</v>
      </c>
      <c r="AW889" s="14" t="s">
        <v>39</v>
      </c>
      <c r="AX889" s="14" t="s">
        <v>78</v>
      </c>
      <c r="AY889" s="253" t="s">
        <v>161</v>
      </c>
    </row>
    <row r="890" s="13" customFormat="1">
      <c r="A890" s="13"/>
      <c r="B890" s="233"/>
      <c r="C890" s="234"/>
      <c r="D890" s="221" t="s">
        <v>247</v>
      </c>
      <c r="E890" s="235" t="s">
        <v>32</v>
      </c>
      <c r="F890" s="236" t="s">
        <v>889</v>
      </c>
      <c r="G890" s="234"/>
      <c r="H890" s="235" t="s">
        <v>32</v>
      </c>
      <c r="I890" s="237"/>
      <c r="J890" s="234"/>
      <c r="K890" s="234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247</v>
      </c>
      <c r="AU890" s="242" t="s">
        <v>88</v>
      </c>
      <c r="AV890" s="13" t="s">
        <v>86</v>
      </c>
      <c r="AW890" s="13" t="s">
        <v>39</v>
      </c>
      <c r="AX890" s="13" t="s">
        <v>78</v>
      </c>
      <c r="AY890" s="242" t="s">
        <v>161</v>
      </c>
    </row>
    <row r="891" s="14" customFormat="1">
      <c r="A891" s="14"/>
      <c r="B891" s="243"/>
      <c r="C891" s="244"/>
      <c r="D891" s="221" t="s">
        <v>247</v>
      </c>
      <c r="E891" s="245" t="s">
        <v>32</v>
      </c>
      <c r="F891" s="246" t="s">
        <v>890</v>
      </c>
      <c r="G891" s="244"/>
      <c r="H891" s="247">
        <v>5.484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247</v>
      </c>
      <c r="AU891" s="253" t="s">
        <v>88</v>
      </c>
      <c r="AV891" s="14" t="s">
        <v>88</v>
      </c>
      <c r="AW891" s="14" t="s">
        <v>39</v>
      </c>
      <c r="AX891" s="14" t="s">
        <v>78</v>
      </c>
      <c r="AY891" s="253" t="s">
        <v>161</v>
      </c>
    </row>
    <row r="892" s="14" customFormat="1">
      <c r="A892" s="14"/>
      <c r="B892" s="243"/>
      <c r="C892" s="244"/>
      <c r="D892" s="221" t="s">
        <v>247</v>
      </c>
      <c r="E892" s="245" t="s">
        <v>32</v>
      </c>
      <c r="F892" s="246" t="s">
        <v>891</v>
      </c>
      <c r="G892" s="244"/>
      <c r="H892" s="247">
        <v>1.5740000000000001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247</v>
      </c>
      <c r="AU892" s="253" t="s">
        <v>88</v>
      </c>
      <c r="AV892" s="14" t="s">
        <v>88</v>
      </c>
      <c r="AW892" s="14" t="s">
        <v>39</v>
      </c>
      <c r="AX892" s="14" t="s">
        <v>78</v>
      </c>
      <c r="AY892" s="253" t="s">
        <v>161</v>
      </c>
    </row>
    <row r="893" s="15" customFormat="1">
      <c r="A893" s="15"/>
      <c r="B893" s="254"/>
      <c r="C893" s="255"/>
      <c r="D893" s="221" t="s">
        <v>247</v>
      </c>
      <c r="E893" s="256" t="s">
        <v>32</v>
      </c>
      <c r="F893" s="257" t="s">
        <v>273</v>
      </c>
      <c r="G893" s="255"/>
      <c r="H893" s="258">
        <v>323.28299999999996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64" t="s">
        <v>247</v>
      </c>
      <c r="AU893" s="264" t="s">
        <v>88</v>
      </c>
      <c r="AV893" s="15" t="s">
        <v>188</v>
      </c>
      <c r="AW893" s="15" t="s">
        <v>39</v>
      </c>
      <c r="AX893" s="15" t="s">
        <v>86</v>
      </c>
      <c r="AY893" s="264" t="s">
        <v>161</v>
      </c>
    </row>
    <row r="894" s="2" customFormat="1" ht="16.5" customHeight="1">
      <c r="A894" s="42"/>
      <c r="B894" s="43"/>
      <c r="C894" s="265" t="s">
        <v>956</v>
      </c>
      <c r="D894" s="265" t="s">
        <v>303</v>
      </c>
      <c r="E894" s="266" t="s">
        <v>957</v>
      </c>
      <c r="F894" s="267" t="s">
        <v>958</v>
      </c>
      <c r="G894" s="268" t="s">
        <v>282</v>
      </c>
      <c r="H894" s="269">
        <v>17.780000000000001</v>
      </c>
      <c r="I894" s="270"/>
      <c r="J894" s="271">
        <f>ROUND(I894*H894,2)</f>
        <v>0</v>
      </c>
      <c r="K894" s="267" t="s">
        <v>168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1</v>
      </c>
      <c r="R894" s="217">
        <f>Q894*H894</f>
        <v>17.780000000000001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555</v>
      </c>
      <c r="AT894" s="219" t="s">
        <v>303</v>
      </c>
      <c r="AU894" s="219" t="s">
        <v>88</v>
      </c>
      <c r="AY894" s="20" t="s">
        <v>161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379</v>
      </c>
      <c r="BM894" s="219" t="s">
        <v>959</v>
      </c>
    </row>
    <row r="895" s="2" customFormat="1">
      <c r="A895" s="42"/>
      <c r="B895" s="43"/>
      <c r="C895" s="44"/>
      <c r="D895" s="221" t="s">
        <v>171</v>
      </c>
      <c r="E895" s="44"/>
      <c r="F895" s="222" t="s">
        <v>958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171</v>
      </c>
      <c r="AU895" s="20" t="s">
        <v>88</v>
      </c>
    </row>
    <row r="896" s="14" customFormat="1">
      <c r="A896" s="14"/>
      <c r="B896" s="243"/>
      <c r="C896" s="244"/>
      <c r="D896" s="221" t="s">
        <v>247</v>
      </c>
      <c r="E896" s="245" t="s">
        <v>32</v>
      </c>
      <c r="F896" s="246" t="s">
        <v>960</v>
      </c>
      <c r="G896" s="244"/>
      <c r="H896" s="247">
        <v>16.164000000000001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247</v>
      </c>
      <c r="AU896" s="253" t="s">
        <v>88</v>
      </c>
      <c r="AV896" s="14" t="s">
        <v>88</v>
      </c>
      <c r="AW896" s="14" t="s">
        <v>39</v>
      </c>
      <c r="AX896" s="14" t="s">
        <v>86</v>
      </c>
      <c r="AY896" s="253" t="s">
        <v>161</v>
      </c>
    </row>
    <row r="897" s="14" customFormat="1">
      <c r="A897" s="14"/>
      <c r="B897" s="243"/>
      <c r="C897" s="244"/>
      <c r="D897" s="221" t="s">
        <v>247</v>
      </c>
      <c r="E897" s="244"/>
      <c r="F897" s="246" t="s">
        <v>961</v>
      </c>
      <c r="G897" s="244"/>
      <c r="H897" s="247">
        <v>17.780000000000001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247</v>
      </c>
      <c r="AU897" s="253" t="s">
        <v>88</v>
      </c>
      <c r="AV897" s="14" t="s">
        <v>88</v>
      </c>
      <c r="AW897" s="14" t="s">
        <v>4</v>
      </c>
      <c r="AX897" s="14" t="s">
        <v>86</v>
      </c>
      <c r="AY897" s="253" t="s">
        <v>161</v>
      </c>
    </row>
    <row r="898" s="2" customFormat="1" ht="33" customHeight="1">
      <c r="A898" s="42"/>
      <c r="B898" s="43"/>
      <c r="C898" s="208" t="s">
        <v>962</v>
      </c>
      <c r="D898" s="208" t="s">
        <v>164</v>
      </c>
      <c r="E898" s="209" t="s">
        <v>963</v>
      </c>
      <c r="F898" s="210" t="s">
        <v>964</v>
      </c>
      <c r="G898" s="211" t="s">
        <v>311</v>
      </c>
      <c r="H898" s="212">
        <v>78.159999999999997</v>
      </c>
      <c r="I898" s="213"/>
      <c r="J898" s="214">
        <f>ROUND(I898*H898,2)</f>
        <v>0</v>
      </c>
      <c r="K898" s="210" t="s">
        <v>168</v>
      </c>
      <c r="L898" s="48"/>
      <c r="M898" s="215" t="s">
        <v>32</v>
      </c>
      <c r="N898" s="216" t="s">
        <v>49</v>
      </c>
      <c r="O898" s="88"/>
      <c r="P898" s="217">
        <f>O898*H898</f>
        <v>0</v>
      </c>
      <c r="Q898" s="217">
        <v>0</v>
      </c>
      <c r="R898" s="217">
        <f>Q898*H898</f>
        <v>0</v>
      </c>
      <c r="S898" s="217">
        <v>0</v>
      </c>
      <c r="T898" s="218">
        <f>S898*H898</f>
        <v>0</v>
      </c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R898" s="219" t="s">
        <v>379</v>
      </c>
      <c r="AT898" s="219" t="s">
        <v>164</v>
      </c>
      <c r="AU898" s="219" t="s">
        <v>88</v>
      </c>
      <c r="AY898" s="20" t="s">
        <v>161</v>
      </c>
      <c r="BE898" s="220">
        <f>IF(N898="základní",J898,0)</f>
        <v>0</v>
      </c>
      <c r="BF898" s="220">
        <f>IF(N898="snížená",J898,0)</f>
        <v>0</v>
      </c>
      <c r="BG898" s="220">
        <f>IF(N898="zákl. přenesená",J898,0)</f>
        <v>0</v>
      </c>
      <c r="BH898" s="220">
        <f>IF(N898="sníž. přenesená",J898,0)</f>
        <v>0</v>
      </c>
      <c r="BI898" s="220">
        <f>IF(N898="nulová",J898,0)</f>
        <v>0</v>
      </c>
      <c r="BJ898" s="20" t="s">
        <v>86</v>
      </c>
      <c r="BK898" s="220">
        <f>ROUND(I898*H898,2)</f>
        <v>0</v>
      </c>
      <c r="BL898" s="20" t="s">
        <v>379</v>
      </c>
      <c r="BM898" s="219" t="s">
        <v>965</v>
      </c>
    </row>
    <row r="899" s="2" customFormat="1">
      <c r="A899" s="42"/>
      <c r="B899" s="43"/>
      <c r="C899" s="44"/>
      <c r="D899" s="221" t="s">
        <v>171</v>
      </c>
      <c r="E899" s="44"/>
      <c r="F899" s="222" t="s">
        <v>966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171</v>
      </c>
      <c r="AU899" s="20" t="s">
        <v>88</v>
      </c>
    </row>
    <row r="900" s="2" customFormat="1">
      <c r="A900" s="42"/>
      <c r="B900" s="43"/>
      <c r="C900" s="44"/>
      <c r="D900" s="226" t="s">
        <v>172</v>
      </c>
      <c r="E900" s="44"/>
      <c r="F900" s="227" t="s">
        <v>967</v>
      </c>
      <c r="G900" s="44"/>
      <c r="H900" s="44"/>
      <c r="I900" s="223"/>
      <c r="J900" s="44"/>
      <c r="K900" s="44"/>
      <c r="L900" s="48"/>
      <c r="M900" s="224"/>
      <c r="N900" s="225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0" t="s">
        <v>172</v>
      </c>
      <c r="AU900" s="20" t="s">
        <v>88</v>
      </c>
    </row>
    <row r="901" s="13" customFormat="1">
      <c r="A901" s="13"/>
      <c r="B901" s="233"/>
      <c r="C901" s="234"/>
      <c r="D901" s="221" t="s">
        <v>247</v>
      </c>
      <c r="E901" s="235" t="s">
        <v>32</v>
      </c>
      <c r="F901" s="236" t="s">
        <v>683</v>
      </c>
      <c r="G901" s="234"/>
      <c r="H901" s="235" t="s">
        <v>32</v>
      </c>
      <c r="I901" s="237"/>
      <c r="J901" s="234"/>
      <c r="K901" s="234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247</v>
      </c>
      <c r="AU901" s="242" t="s">
        <v>88</v>
      </c>
      <c r="AV901" s="13" t="s">
        <v>86</v>
      </c>
      <c r="AW901" s="13" t="s">
        <v>39</v>
      </c>
      <c r="AX901" s="13" t="s">
        <v>78</v>
      </c>
      <c r="AY901" s="242" t="s">
        <v>161</v>
      </c>
    </row>
    <row r="902" s="14" customFormat="1">
      <c r="A902" s="14"/>
      <c r="B902" s="243"/>
      <c r="C902" s="244"/>
      <c r="D902" s="221" t="s">
        <v>247</v>
      </c>
      <c r="E902" s="245" t="s">
        <v>32</v>
      </c>
      <c r="F902" s="246" t="s">
        <v>882</v>
      </c>
      <c r="G902" s="244"/>
      <c r="H902" s="247">
        <v>78.159999999999997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247</v>
      </c>
      <c r="AU902" s="253" t="s">
        <v>88</v>
      </c>
      <c r="AV902" s="14" t="s">
        <v>88</v>
      </c>
      <c r="AW902" s="14" t="s">
        <v>39</v>
      </c>
      <c r="AX902" s="14" t="s">
        <v>86</v>
      </c>
      <c r="AY902" s="253" t="s">
        <v>161</v>
      </c>
    </row>
    <row r="903" s="2" customFormat="1" ht="37.8" customHeight="1">
      <c r="A903" s="42"/>
      <c r="B903" s="43"/>
      <c r="C903" s="265" t="s">
        <v>968</v>
      </c>
      <c r="D903" s="265" t="s">
        <v>303</v>
      </c>
      <c r="E903" s="266" t="s">
        <v>969</v>
      </c>
      <c r="F903" s="267" t="s">
        <v>970</v>
      </c>
      <c r="G903" s="268" t="s">
        <v>311</v>
      </c>
      <c r="H903" s="269">
        <v>86.171000000000006</v>
      </c>
      <c r="I903" s="270"/>
      <c r="J903" s="271">
        <f>ROUND(I903*H903,2)</f>
        <v>0</v>
      </c>
      <c r="K903" s="267" t="s">
        <v>168</v>
      </c>
      <c r="L903" s="272"/>
      <c r="M903" s="273" t="s">
        <v>32</v>
      </c>
      <c r="N903" s="274" t="s">
        <v>49</v>
      </c>
      <c r="O903" s="88"/>
      <c r="P903" s="217">
        <f>O903*H903</f>
        <v>0</v>
      </c>
      <c r="Q903" s="217">
        <v>0.0018</v>
      </c>
      <c r="R903" s="217">
        <f>Q903*H903</f>
        <v>0.15510780000000002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555</v>
      </c>
      <c r="AT903" s="219" t="s">
        <v>303</v>
      </c>
      <c r="AU903" s="219" t="s">
        <v>88</v>
      </c>
      <c r="AY903" s="20" t="s">
        <v>161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379</v>
      </c>
      <c r="BM903" s="219" t="s">
        <v>971</v>
      </c>
    </row>
    <row r="904" s="2" customFormat="1">
      <c r="A904" s="42"/>
      <c r="B904" s="43"/>
      <c r="C904" s="44"/>
      <c r="D904" s="221" t="s">
        <v>171</v>
      </c>
      <c r="E904" s="44"/>
      <c r="F904" s="222" t="s">
        <v>970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171</v>
      </c>
      <c r="AU904" s="20" t="s">
        <v>88</v>
      </c>
    </row>
    <row r="905" s="14" customFormat="1">
      <c r="A905" s="14"/>
      <c r="B905" s="243"/>
      <c r="C905" s="244"/>
      <c r="D905" s="221" t="s">
        <v>247</v>
      </c>
      <c r="E905" s="244"/>
      <c r="F905" s="246" t="s">
        <v>972</v>
      </c>
      <c r="G905" s="244"/>
      <c r="H905" s="247">
        <v>86.171000000000006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247</v>
      </c>
      <c r="AU905" s="253" t="s">
        <v>88</v>
      </c>
      <c r="AV905" s="14" t="s">
        <v>88</v>
      </c>
      <c r="AW905" s="14" t="s">
        <v>4</v>
      </c>
      <c r="AX905" s="14" t="s">
        <v>86</v>
      </c>
      <c r="AY905" s="253" t="s">
        <v>161</v>
      </c>
    </row>
    <row r="906" s="2" customFormat="1" ht="24.15" customHeight="1">
      <c r="A906" s="42"/>
      <c r="B906" s="43"/>
      <c r="C906" s="208" t="s">
        <v>973</v>
      </c>
      <c r="D906" s="208" t="s">
        <v>164</v>
      </c>
      <c r="E906" s="209" t="s">
        <v>974</v>
      </c>
      <c r="F906" s="210" t="s">
        <v>975</v>
      </c>
      <c r="G906" s="211" t="s">
        <v>311</v>
      </c>
      <c r="H906" s="212">
        <v>78.159999999999997</v>
      </c>
      <c r="I906" s="213"/>
      <c r="J906" s="214">
        <f>ROUND(I906*H906,2)</f>
        <v>0</v>
      </c>
      <c r="K906" s="210" t="s">
        <v>168</v>
      </c>
      <c r="L906" s="48"/>
      <c r="M906" s="215" t="s">
        <v>32</v>
      </c>
      <c r="N906" s="216" t="s">
        <v>49</v>
      </c>
      <c r="O906" s="88"/>
      <c r="P906" s="217">
        <f>O906*H906</f>
        <v>0</v>
      </c>
      <c r="Q906" s="217">
        <v>0</v>
      </c>
      <c r="R906" s="217">
        <f>Q906*H906</f>
        <v>0</v>
      </c>
      <c r="S906" s="217">
        <v>0</v>
      </c>
      <c r="T906" s="218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19" t="s">
        <v>379</v>
      </c>
      <c r="AT906" s="219" t="s">
        <v>164</v>
      </c>
      <c r="AU906" s="219" t="s">
        <v>88</v>
      </c>
      <c r="AY906" s="20" t="s">
        <v>161</v>
      </c>
      <c r="BE906" s="220">
        <f>IF(N906="základní",J906,0)</f>
        <v>0</v>
      </c>
      <c r="BF906" s="220">
        <f>IF(N906="snížená",J906,0)</f>
        <v>0</v>
      </c>
      <c r="BG906" s="220">
        <f>IF(N906="zákl. přenesená",J906,0)</f>
        <v>0</v>
      </c>
      <c r="BH906" s="220">
        <f>IF(N906="sníž. přenesená",J906,0)</f>
        <v>0</v>
      </c>
      <c r="BI906" s="220">
        <f>IF(N906="nulová",J906,0)</f>
        <v>0</v>
      </c>
      <c r="BJ906" s="20" t="s">
        <v>86</v>
      </c>
      <c r="BK906" s="220">
        <f>ROUND(I906*H906,2)</f>
        <v>0</v>
      </c>
      <c r="BL906" s="20" t="s">
        <v>379</v>
      </c>
      <c r="BM906" s="219" t="s">
        <v>976</v>
      </c>
    </row>
    <row r="907" s="2" customFormat="1">
      <c r="A907" s="42"/>
      <c r="B907" s="43"/>
      <c r="C907" s="44"/>
      <c r="D907" s="221" t="s">
        <v>171</v>
      </c>
      <c r="E907" s="44"/>
      <c r="F907" s="222" t="s">
        <v>977</v>
      </c>
      <c r="G907" s="44"/>
      <c r="H907" s="44"/>
      <c r="I907" s="223"/>
      <c r="J907" s="44"/>
      <c r="K907" s="44"/>
      <c r="L907" s="48"/>
      <c r="M907" s="224"/>
      <c r="N907" s="225"/>
      <c r="O907" s="88"/>
      <c r="P907" s="88"/>
      <c r="Q907" s="88"/>
      <c r="R907" s="88"/>
      <c r="S907" s="88"/>
      <c r="T907" s="89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T907" s="20" t="s">
        <v>171</v>
      </c>
      <c r="AU907" s="20" t="s">
        <v>88</v>
      </c>
    </row>
    <row r="908" s="2" customFormat="1">
      <c r="A908" s="42"/>
      <c r="B908" s="43"/>
      <c r="C908" s="44"/>
      <c r="D908" s="226" t="s">
        <v>172</v>
      </c>
      <c r="E908" s="44"/>
      <c r="F908" s="227" t="s">
        <v>978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172</v>
      </c>
      <c r="AU908" s="20" t="s">
        <v>88</v>
      </c>
    </row>
    <row r="909" s="13" customFormat="1">
      <c r="A909" s="13"/>
      <c r="B909" s="233"/>
      <c r="C909" s="234"/>
      <c r="D909" s="221" t="s">
        <v>247</v>
      </c>
      <c r="E909" s="235" t="s">
        <v>32</v>
      </c>
      <c r="F909" s="236" t="s">
        <v>683</v>
      </c>
      <c r="G909" s="234"/>
      <c r="H909" s="235" t="s">
        <v>32</v>
      </c>
      <c r="I909" s="237"/>
      <c r="J909" s="234"/>
      <c r="K909" s="234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247</v>
      </c>
      <c r="AU909" s="242" t="s">
        <v>88</v>
      </c>
      <c r="AV909" s="13" t="s">
        <v>86</v>
      </c>
      <c r="AW909" s="13" t="s">
        <v>39</v>
      </c>
      <c r="AX909" s="13" t="s">
        <v>78</v>
      </c>
      <c r="AY909" s="242" t="s">
        <v>161</v>
      </c>
    </row>
    <row r="910" s="14" customFormat="1">
      <c r="A910" s="14"/>
      <c r="B910" s="243"/>
      <c r="C910" s="244"/>
      <c r="D910" s="221" t="s">
        <v>247</v>
      </c>
      <c r="E910" s="245" t="s">
        <v>32</v>
      </c>
      <c r="F910" s="246" t="s">
        <v>882</v>
      </c>
      <c r="G910" s="244"/>
      <c r="H910" s="247">
        <v>78.159999999999997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247</v>
      </c>
      <c r="AU910" s="253" t="s">
        <v>88</v>
      </c>
      <c r="AV910" s="14" t="s">
        <v>88</v>
      </c>
      <c r="AW910" s="14" t="s">
        <v>39</v>
      </c>
      <c r="AX910" s="14" t="s">
        <v>86</v>
      </c>
      <c r="AY910" s="253" t="s">
        <v>161</v>
      </c>
    </row>
    <row r="911" s="2" customFormat="1" ht="24.15" customHeight="1">
      <c r="A911" s="42"/>
      <c r="B911" s="43"/>
      <c r="C911" s="265" t="s">
        <v>979</v>
      </c>
      <c r="D911" s="265" t="s">
        <v>303</v>
      </c>
      <c r="E911" s="266" t="s">
        <v>980</v>
      </c>
      <c r="F911" s="267" t="s">
        <v>981</v>
      </c>
      <c r="G911" s="268" t="s">
        <v>243</v>
      </c>
      <c r="H911" s="269">
        <v>5.1589999999999998</v>
      </c>
      <c r="I911" s="270"/>
      <c r="J911" s="271">
        <f>ROUND(I911*H911,2)</f>
        <v>0</v>
      </c>
      <c r="K911" s="267" t="s">
        <v>168</v>
      </c>
      <c r="L911" s="272"/>
      <c r="M911" s="273" t="s">
        <v>32</v>
      </c>
      <c r="N911" s="274" t="s">
        <v>49</v>
      </c>
      <c r="O911" s="88"/>
      <c r="P911" s="217">
        <f>O911*H911</f>
        <v>0</v>
      </c>
      <c r="Q911" s="217">
        <v>0.65000000000000002</v>
      </c>
      <c r="R911" s="217">
        <f>Q911*H911</f>
        <v>3.3533499999999998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555</v>
      </c>
      <c r="AT911" s="219" t="s">
        <v>303</v>
      </c>
      <c r="AU911" s="219" t="s">
        <v>88</v>
      </c>
      <c r="AY911" s="20" t="s">
        <v>161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0" t="s">
        <v>86</v>
      </c>
      <c r="BK911" s="220">
        <f>ROUND(I911*H911,2)</f>
        <v>0</v>
      </c>
      <c r="BL911" s="20" t="s">
        <v>379</v>
      </c>
      <c r="BM911" s="219" t="s">
        <v>982</v>
      </c>
    </row>
    <row r="912" s="2" customFormat="1">
      <c r="A912" s="42"/>
      <c r="B912" s="43"/>
      <c r="C912" s="44"/>
      <c r="D912" s="221" t="s">
        <v>171</v>
      </c>
      <c r="E912" s="44"/>
      <c r="F912" s="222" t="s">
        <v>981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0" t="s">
        <v>171</v>
      </c>
      <c r="AU912" s="20" t="s">
        <v>88</v>
      </c>
    </row>
    <row r="913" s="14" customFormat="1">
      <c r="A913" s="14"/>
      <c r="B913" s="243"/>
      <c r="C913" s="244"/>
      <c r="D913" s="221" t="s">
        <v>247</v>
      </c>
      <c r="E913" s="245" t="s">
        <v>32</v>
      </c>
      <c r="F913" s="246" t="s">
        <v>983</v>
      </c>
      <c r="G913" s="244"/>
      <c r="H913" s="247">
        <v>4.6900000000000004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247</v>
      </c>
      <c r="AU913" s="253" t="s">
        <v>88</v>
      </c>
      <c r="AV913" s="14" t="s">
        <v>88</v>
      </c>
      <c r="AW913" s="14" t="s">
        <v>39</v>
      </c>
      <c r="AX913" s="14" t="s">
        <v>86</v>
      </c>
      <c r="AY913" s="253" t="s">
        <v>161</v>
      </c>
    </row>
    <row r="914" s="14" customFormat="1">
      <c r="A914" s="14"/>
      <c r="B914" s="243"/>
      <c r="C914" s="244"/>
      <c r="D914" s="221" t="s">
        <v>247</v>
      </c>
      <c r="E914" s="244"/>
      <c r="F914" s="246" t="s">
        <v>984</v>
      </c>
      <c r="G914" s="244"/>
      <c r="H914" s="247">
        <v>5.1589999999999998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247</v>
      </c>
      <c r="AU914" s="253" t="s">
        <v>88</v>
      </c>
      <c r="AV914" s="14" t="s">
        <v>88</v>
      </c>
      <c r="AW914" s="14" t="s">
        <v>4</v>
      </c>
      <c r="AX914" s="14" t="s">
        <v>86</v>
      </c>
      <c r="AY914" s="253" t="s">
        <v>161</v>
      </c>
    </row>
    <row r="915" s="2" customFormat="1" ht="24.15" customHeight="1">
      <c r="A915" s="42"/>
      <c r="B915" s="43"/>
      <c r="C915" s="208" t="s">
        <v>985</v>
      </c>
      <c r="D915" s="208" t="s">
        <v>164</v>
      </c>
      <c r="E915" s="209" t="s">
        <v>986</v>
      </c>
      <c r="F915" s="210" t="s">
        <v>987</v>
      </c>
      <c r="G915" s="211" t="s">
        <v>311</v>
      </c>
      <c r="H915" s="212">
        <v>78.159999999999997</v>
      </c>
      <c r="I915" s="213"/>
      <c r="J915" s="214">
        <f>ROUND(I915*H915,2)</f>
        <v>0</v>
      </c>
      <c r="K915" s="210" t="s">
        <v>168</v>
      </c>
      <c r="L915" s="48"/>
      <c r="M915" s="215" t="s">
        <v>32</v>
      </c>
      <c r="N915" s="216" t="s">
        <v>49</v>
      </c>
      <c r="O915" s="88"/>
      <c r="P915" s="217">
        <f>O915*H915</f>
        <v>0</v>
      </c>
      <c r="Q915" s="217">
        <v>0</v>
      </c>
      <c r="R915" s="217">
        <f>Q915*H915</f>
        <v>0</v>
      </c>
      <c r="S915" s="217">
        <v>0</v>
      </c>
      <c r="T915" s="218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19" t="s">
        <v>379</v>
      </c>
      <c r="AT915" s="219" t="s">
        <v>164</v>
      </c>
      <c r="AU915" s="219" t="s">
        <v>88</v>
      </c>
      <c r="AY915" s="20" t="s">
        <v>161</v>
      </c>
      <c r="BE915" s="220">
        <f>IF(N915="základní",J915,0)</f>
        <v>0</v>
      </c>
      <c r="BF915" s="220">
        <f>IF(N915="snížená",J915,0)</f>
        <v>0</v>
      </c>
      <c r="BG915" s="220">
        <f>IF(N915="zákl. přenesená",J915,0)</f>
        <v>0</v>
      </c>
      <c r="BH915" s="220">
        <f>IF(N915="sníž. přenesená",J915,0)</f>
        <v>0</v>
      </c>
      <c r="BI915" s="220">
        <f>IF(N915="nulová",J915,0)</f>
        <v>0</v>
      </c>
      <c r="BJ915" s="20" t="s">
        <v>86</v>
      </c>
      <c r="BK915" s="220">
        <f>ROUND(I915*H915,2)</f>
        <v>0</v>
      </c>
      <c r="BL915" s="20" t="s">
        <v>379</v>
      </c>
      <c r="BM915" s="219" t="s">
        <v>988</v>
      </c>
    </row>
    <row r="916" s="2" customFormat="1">
      <c r="A916" s="42"/>
      <c r="B916" s="43"/>
      <c r="C916" s="44"/>
      <c r="D916" s="221" t="s">
        <v>171</v>
      </c>
      <c r="E916" s="44"/>
      <c r="F916" s="222" t="s">
        <v>989</v>
      </c>
      <c r="G916" s="44"/>
      <c r="H916" s="44"/>
      <c r="I916" s="223"/>
      <c r="J916" s="44"/>
      <c r="K916" s="44"/>
      <c r="L916" s="48"/>
      <c r="M916" s="224"/>
      <c r="N916" s="225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0" t="s">
        <v>171</v>
      </c>
      <c r="AU916" s="20" t="s">
        <v>88</v>
      </c>
    </row>
    <row r="917" s="2" customFormat="1">
      <c r="A917" s="42"/>
      <c r="B917" s="43"/>
      <c r="C917" s="44"/>
      <c r="D917" s="226" t="s">
        <v>172</v>
      </c>
      <c r="E917" s="44"/>
      <c r="F917" s="227" t="s">
        <v>990</v>
      </c>
      <c r="G917" s="44"/>
      <c r="H917" s="44"/>
      <c r="I917" s="223"/>
      <c r="J917" s="44"/>
      <c r="K917" s="44"/>
      <c r="L917" s="48"/>
      <c r="M917" s="224"/>
      <c r="N917" s="225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172</v>
      </c>
      <c r="AU917" s="20" t="s">
        <v>88</v>
      </c>
    </row>
    <row r="918" s="13" customFormat="1">
      <c r="A918" s="13"/>
      <c r="B918" s="233"/>
      <c r="C918" s="234"/>
      <c r="D918" s="221" t="s">
        <v>247</v>
      </c>
      <c r="E918" s="235" t="s">
        <v>32</v>
      </c>
      <c r="F918" s="236" t="s">
        <v>683</v>
      </c>
      <c r="G918" s="234"/>
      <c r="H918" s="235" t="s">
        <v>32</v>
      </c>
      <c r="I918" s="237"/>
      <c r="J918" s="234"/>
      <c r="K918" s="234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247</v>
      </c>
      <c r="AU918" s="242" t="s">
        <v>88</v>
      </c>
      <c r="AV918" s="13" t="s">
        <v>86</v>
      </c>
      <c r="AW918" s="13" t="s">
        <v>39</v>
      </c>
      <c r="AX918" s="13" t="s">
        <v>78</v>
      </c>
      <c r="AY918" s="242" t="s">
        <v>161</v>
      </c>
    </row>
    <row r="919" s="14" customFormat="1">
      <c r="A919" s="14"/>
      <c r="B919" s="243"/>
      <c r="C919" s="244"/>
      <c r="D919" s="221" t="s">
        <v>247</v>
      </c>
      <c r="E919" s="245" t="s">
        <v>32</v>
      </c>
      <c r="F919" s="246" t="s">
        <v>882</v>
      </c>
      <c r="G919" s="244"/>
      <c r="H919" s="247">
        <v>78.159999999999997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247</v>
      </c>
      <c r="AU919" s="253" t="s">
        <v>88</v>
      </c>
      <c r="AV919" s="14" t="s">
        <v>88</v>
      </c>
      <c r="AW919" s="14" t="s">
        <v>39</v>
      </c>
      <c r="AX919" s="14" t="s">
        <v>86</v>
      </c>
      <c r="AY919" s="253" t="s">
        <v>161</v>
      </c>
    </row>
    <row r="920" s="2" customFormat="1" ht="16.5" customHeight="1">
      <c r="A920" s="42"/>
      <c r="B920" s="43"/>
      <c r="C920" s="265" t="s">
        <v>991</v>
      </c>
      <c r="D920" s="265" t="s">
        <v>303</v>
      </c>
      <c r="E920" s="266" t="s">
        <v>992</v>
      </c>
      <c r="F920" s="267" t="s">
        <v>993</v>
      </c>
      <c r="G920" s="268" t="s">
        <v>311</v>
      </c>
      <c r="H920" s="269">
        <v>85.975999999999999</v>
      </c>
      <c r="I920" s="270"/>
      <c r="J920" s="271">
        <f>ROUND(I920*H920,2)</f>
        <v>0</v>
      </c>
      <c r="K920" s="267" t="s">
        <v>168</v>
      </c>
      <c r="L920" s="272"/>
      <c r="M920" s="273" t="s">
        <v>32</v>
      </c>
      <c r="N920" s="274" t="s">
        <v>49</v>
      </c>
      <c r="O920" s="88"/>
      <c r="P920" s="217">
        <f>O920*H920</f>
        <v>0</v>
      </c>
      <c r="Q920" s="217">
        <v>0.010999999999999999</v>
      </c>
      <c r="R920" s="217">
        <f>Q920*H920</f>
        <v>0.94573599999999991</v>
      </c>
      <c r="S920" s="217">
        <v>0</v>
      </c>
      <c r="T920" s="218">
        <f>S920*H920</f>
        <v>0</v>
      </c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R920" s="219" t="s">
        <v>555</v>
      </c>
      <c r="AT920" s="219" t="s">
        <v>303</v>
      </c>
      <c r="AU920" s="219" t="s">
        <v>88</v>
      </c>
      <c r="AY920" s="20" t="s">
        <v>161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20" t="s">
        <v>86</v>
      </c>
      <c r="BK920" s="220">
        <f>ROUND(I920*H920,2)</f>
        <v>0</v>
      </c>
      <c r="BL920" s="20" t="s">
        <v>379</v>
      </c>
      <c r="BM920" s="219" t="s">
        <v>994</v>
      </c>
    </row>
    <row r="921" s="2" customFormat="1">
      <c r="A921" s="42"/>
      <c r="B921" s="43"/>
      <c r="C921" s="44"/>
      <c r="D921" s="221" t="s">
        <v>171</v>
      </c>
      <c r="E921" s="44"/>
      <c r="F921" s="222" t="s">
        <v>993</v>
      </c>
      <c r="G921" s="44"/>
      <c r="H921" s="44"/>
      <c r="I921" s="223"/>
      <c r="J921" s="44"/>
      <c r="K921" s="44"/>
      <c r="L921" s="48"/>
      <c r="M921" s="224"/>
      <c r="N921" s="225"/>
      <c r="O921" s="88"/>
      <c r="P921" s="88"/>
      <c r="Q921" s="88"/>
      <c r="R921" s="88"/>
      <c r="S921" s="88"/>
      <c r="T921" s="89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T921" s="20" t="s">
        <v>171</v>
      </c>
      <c r="AU921" s="20" t="s">
        <v>88</v>
      </c>
    </row>
    <row r="922" s="14" customFormat="1">
      <c r="A922" s="14"/>
      <c r="B922" s="243"/>
      <c r="C922" s="244"/>
      <c r="D922" s="221" t="s">
        <v>247</v>
      </c>
      <c r="E922" s="244"/>
      <c r="F922" s="246" t="s">
        <v>995</v>
      </c>
      <c r="G922" s="244"/>
      <c r="H922" s="247">
        <v>85.975999999999999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247</v>
      </c>
      <c r="AU922" s="253" t="s">
        <v>88</v>
      </c>
      <c r="AV922" s="14" t="s">
        <v>88</v>
      </c>
      <c r="AW922" s="14" t="s">
        <v>4</v>
      </c>
      <c r="AX922" s="14" t="s">
        <v>86</v>
      </c>
      <c r="AY922" s="253" t="s">
        <v>161</v>
      </c>
    </row>
    <row r="923" s="2" customFormat="1" ht="16.5" customHeight="1">
      <c r="A923" s="42"/>
      <c r="B923" s="43"/>
      <c r="C923" s="208" t="s">
        <v>996</v>
      </c>
      <c r="D923" s="208" t="s">
        <v>164</v>
      </c>
      <c r="E923" s="209" t="s">
        <v>997</v>
      </c>
      <c r="F923" s="210" t="s">
        <v>998</v>
      </c>
      <c r="G923" s="211" t="s">
        <v>775</v>
      </c>
      <c r="H923" s="212">
        <v>14</v>
      </c>
      <c r="I923" s="213"/>
      <c r="J923" s="214">
        <f>ROUND(I923*H923,2)</f>
        <v>0</v>
      </c>
      <c r="K923" s="210" t="s">
        <v>168</v>
      </c>
      <c r="L923" s="48"/>
      <c r="M923" s="215" t="s">
        <v>32</v>
      </c>
      <c r="N923" s="216" t="s">
        <v>49</v>
      </c>
      <c r="O923" s="88"/>
      <c r="P923" s="217">
        <f>O923*H923</f>
        <v>0</v>
      </c>
      <c r="Q923" s="217">
        <v>0.00010000000000000001</v>
      </c>
      <c r="R923" s="217">
        <f>Q923*H923</f>
        <v>0.0014</v>
      </c>
      <c r="S923" s="217">
        <v>0</v>
      </c>
      <c r="T923" s="218">
        <f>S923*H923</f>
        <v>0</v>
      </c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R923" s="219" t="s">
        <v>379</v>
      </c>
      <c r="AT923" s="219" t="s">
        <v>164</v>
      </c>
      <c r="AU923" s="219" t="s">
        <v>88</v>
      </c>
      <c r="AY923" s="20" t="s">
        <v>161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20" t="s">
        <v>86</v>
      </c>
      <c r="BK923" s="220">
        <f>ROUND(I923*H923,2)</f>
        <v>0</v>
      </c>
      <c r="BL923" s="20" t="s">
        <v>379</v>
      </c>
      <c r="BM923" s="219" t="s">
        <v>999</v>
      </c>
    </row>
    <row r="924" s="2" customFormat="1">
      <c r="A924" s="42"/>
      <c r="B924" s="43"/>
      <c r="C924" s="44"/>
      <c r="D924" s="221" t="s">
        <v>171</v>
      </c>
      <c r="E924" s="44"/>
      <c r="F924" s="222" t="s">
        <v>1000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171</v>
      </c>
      <c r="AU924" s="20" t="s">
        <v>88</v>
      </c>
    </row>
    <row r="925" s="2" customFormat="1">
      <c r="A925" s="42"/>
      <c r="B925" s="43"/>
      <c r="C925" s="44"/>
      <c r="D925" s="226" t="s">
        <v>172</v>
      </c>
      <c r="E925" s="44"/>
      <c r="F925" s="227" t="s">
        <v>1001</v>
      </c>
      <c r="G925" s="44"/>
      <c r="H925" s="44"/>
      <c r="I925" s="223"/>
      <c r="J925" s="44"/>
      <c r="K925" s="44"/>
      <c r="L925" s="48"/>
      <c r="M925" s="224"/>
      <c r="N925" s="225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0" t="s">
        <v>172</v>
      </c>
      <c r="AU925" s="20" t="s">
        <v>88</v>
      </c>
    </row>
    <row r="926" s="14" customFormat="1">
      <c r="A926" s="14"/>
      <c r="B926" s="243"/>
      <c r="C926" s="244"/>
      <c r="D926" s="221" t="s">
        <v>247</v>
      </c>
      <c r="E926" s="245" t="s">
        <v>32</v>
      </c>
      <c r="F926" s="246" t="s">
        <v>1002</v>
      </c>
      <c r="G926" s="244"/>
      <c r="H926" s="247">
        <v>14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247</v>
      </c>
      <c r="AU926" s="253" t="s">
        <v>88</v>
      </c>
      <c r="AV926" s="14" t="s">
        <v>88</v>
      </c>
      <c r="AW926" s="14" t="s">
        <v>39</v>
      </c>
      <c r="AX926" s="14" t="s">
        <v>86</v>
      </c>
      <c r="AY926" s="253" t="s">
        <v>161</v>
      </c>
    </row>
    <row r="927" s="2" customFormat="1" ht="24.15" customHeight="1">
      <c r="A927" s="42"/>
      <c r="B927" s="43"/>
      <c r="C927" s="265" t="s">
        <v>1003</v>
      </c>
      <c r="D927" s="265" t="s">
        <v>303</v>
      </c>
      <c r="E927" s="266" t="s">
        <v>1004</v>
      </c>
      <c r="F927" s="267" t="s">
        <v>1005</v>
      </c>
      <c r="G927" s="268" t="s">
        <v>775</v>
      </c>
      <c r="H927" s="269">
        <v>14</v>
      </c>
      <c r="I927" s="270"/>
      <c r="J927" s="271">
        <f>ROUND(I927*H927,2)</f>
        <v>0</v>
      </c>
      <c r="K927" s="267" t="s">
        <v>168</v>
      </c>
      <c r="L927" s="272"/>
      <c r="M927" s="273" t="s">
        <v>32</v>
      </c>
      <c r="N927" s="274" t="s">
        <v>49</v>
      </c>
      <c r="O927" s="88"/>
      <c r="P927" s="217">
        <f>O927*H927</f>
        <v>0</v>
      </c>
      <c r="Q927" s="217">
        <v>0.001</v>
      </c>
      <c r="R927" s="217">
        <f>Q927*H927</f>
        <v>0.014</v>
      </c>
      <c r="S927" s="217">
        <v>0</v>
      </c>
      <c r="T927" s="218">
        <f>S927*H927</f>
        <v>0</v>
      </c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R927" s="219" t="s">
        <v>555</v>
      </c>
      <c r="AT927" s="219" t="s">
        <v>303</v>
      </c>
      <c r="AU927" s="219" t="s">
        <v>88</v>
      </c>
      <c r="AY927" s="20" t="s">
        <v>161</v>
      </c>
      <c r="BE927" s="220">
        <f>IF(N927="základní",J927,0)</f>
        <v>0</v>
      </c>
      <c r="BF927" s="220">
        <f>IF(N927="snížená",J927,0)</f>
        <v>0</v>
      </c>
      <c r="BG927" s="220">
        <f>IF(N927="zákl. přenesená",J927,0)</f>
        <v>0</v>
      </c>
      <c r="BH927" s="220">
        <f>IF(N927="sníž. přenesená",J927,0)</f>
        <v>0</v>
      </c>
      <c r="BI927" s="220">
        <f>IF(N927="nulová",J927,0)</f>
        <v>0</v>
      </c>
      <c r="BJ927" s="20" t="s">
        <v>86</v>
      </c>
      <c r="BK927" s="220">
        <f>ROUND(I927*H927,2)</f>
        <v>0</v>
      </c>
      <c r="BL927" s="20" t="s">
        <v>379</v>
      </c>
      <c r="BM927" s="219" t="s">
        <v>1006</v>
      </c>
    </row>
    <row r="928" s="2" customFormat="1">
      <c r="A928" s="42"/>
      <c r="B928" s="43"/>
      <c r="C928" s="44"/>
      <c r="D928" s="221" t="s">
        <v>171</v>
      </c>
      <c r="E928" s="44"/>
      <c r="F928" s="222" t="s">
        <v>1005</v>
      </c>
      <c r="G928" s="44"/>
      <c r="H928" s="44"/>
      <c r="I928" s="223"/>
      <c r="J928" s="44"/>
      <c r="K928" s="44"/>
      <c r="L928" s="48"/>
      <c r="M928" s="224"/>
      <c r="N928" s="225"/>
      <c r="O928" s="88"/>
      <c r="P928" s="88"/>
      <c r="Q928" s="88"/>
      <c r="R928" s="88"/>
      <c r="S928" s="88"/>
      <c r="T928" s="89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T928" s="20" t="s">
        <v>171</v>
      </c>
      <c r="AU928" s="20" t="s">
        <v>88</v>
      </c>
    </row>
    <row r="929" s="2" customFormat="1" ht="24.15" customHeight="1">
      <c r="A929" s="42"/>
      <c r="B929" s="43"/>
      <c r="C929" s="208" t="s">
        <v>1007</v>
      </c>
      <c r="D929" s="208" t="s">
        <v>164</v>
      </c>
      <c r="E929" s="209" t="s">
        <v>1008</v>
      </c>
      <c r="F929" s="210" t="s">
        <v>1009</v>
      </c>
      <c r="G929" s="211" t="s">
        <v>282</v>
      </c>
      <c r="H929" s="212">
        <v>27.297000000000001</v>
      </c>
      <c r="I929" s="213"/>
      <c r="J929" s="214">
        <f>ROUND(I929*H929,2)</f>
        <v>0</v>
      </c>
      <c r="K929" s="210" t="s">
        <v>168</v>
      </c>
      <c r="L929" s="48"/>
      <c r="M929" s="215" t="s">
        <v>32</v>
      </c>
      <c r="N929" s="216" t="s">
        <v>49</v>
      </c>
      <c r="O929" s="88"/>
      <c r="P929" s="217">
        <f>O929*H929</f>
        <v>0</v>
      </c>
      <c r="Q929" s="217">
        <v>0</v>
      </c>
      <c r="R929" s="217">
        <f>Q929*H929</f>
        <v>0</v>
      </c>
      <c r="S929" s="217">
        <v>0</v>
      </c>
      <c r="T929" s="218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19" t="s">
        <v>379</v>
      </c>
      <c r="AT929" s="219" t="s">
        <v>164</v>
      </c>
      <c r="AU929" s="219" t="s">
        <v>88</v>
      </c>
      <c r="AY929" s="20" t="s">
        <v>161</v>
      </c>
      <c r="BE929" s="220">
        <f>IF(N929="základní",J929,0)</f>
        <v>0</v>
      </c>
      <c r="BF929" s="220">
        <f>IF(N929="snížená",J929,0)</f>
        <v>0</v>
      </c>
      <c r="BG929" s="220">
        <f>IF(N929="zákl. přenesená",J929,0)</f>
        <v>0</v>
      </c>
      <c r="BH929" s="220">
        <f>IF(N929="sníž. přenesená",J929,0)</f>
        <v>0</v>
      </c>
      <c r="BI929" s="220">
        <f>IF(N929="nulová",J929,0)</f>
        <v>0</v>
      </c>
      <c r="BJ929" s="20" t="s">
        <v>86</v>
      </c>
      <c r="BK929" s="220">
        <f>ROUND(I929*H929,2)</f>
        <v>0</v>
      </c>
      <c r="BL929" s="20" t="s">
        <v>379</v>
      </c>
      <c r="BM929" s="219" t="s">
        <v>1010</v>
      </c>
    </row>
    <row r="930" s="2" customFormat="1">
      <c r="A930" s="42"/>
      <c r="B930" s="43"/>
      <c r="C930" s="44"/>
      <c r="D930" s="221" t="s">
        <v>171</v>
      </c>
      <c r="E930" s="44"/>
      <c r="F930" s="222" t="s">
        <v>1011</v>
      </c>
      <c r="G930" s="44"/>
      <c r="H930" s="44"/>
      <c r="I930" s="223"/>
      <c r="J930" s="44"/>
      <c r="K930" s="44"/>
      <c r="L930" s="48"/>
      <c r="M930" s="224"/>
      <c r="N930" s="225"/>
      <c r="O930" s="88"/>
      <c r="P930" s="88"/>
      <c r="Q930" s="88"/>
      <c r="R930" s="88"/>
      <c r="S930" s="88"/>
      <c r="T930" s="89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T930" s="20" t="s">
        <v>171</v>
      </c>
      <c r="AU930" s="20" t="s">
        <v>88</v>
      </c>
    </row>
    <row r="931" s="2" customFormat="1">
      <c r="A931" s="42"/>
      <c r="B931" s="43"/>
      <c r="C931" s="44"/>
      <c r="D931" s="226" t="s">
        <v>172</v>
      </c>
      <c r="E931" s="44"/>
      <c r="F931" s="227" t="s">
        <v>1012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0" t="s">
        <v>172</v>
      </c>
      <c r="AU931" s="20" t="s">
        <v>88</v>
      </c>
    </row>
    <row r="932" s="12" customFormat="1" ht="22.8" customHeight="1">
      <c r="A932" s="12"/>
      <c r="B932" s="192"/>
      <c r="C932" s="193"/>
      <c r="D932" s="194" t="s">
        <v>77</v>
      </c>
      <c r="E932" s="206" t="s">
        <v>1013</v>
      </c>
      <c r="F932" s="206" t="s">
        <v>1014</v>
      </c>
      <c r="G932" s="193"/>
      <c r="H932" s="193"/>
      <c r="I932" s="196"/>
      <c r="J932" s="207">
        <f>BK932</f>
        <v>0</v>
      </c>
      <c r="K932" s="193"/>
      <c r="L932" s="198"/>
      <c r="M932" s="199"/>
      <c r="N932" s="200"/>
      <c r="O932" s="200"/>
      <c r="P932" s="201">
        <f>SUM(P933:P1128)</f>
        <v>0</v>
      </c>
      <c r="Q932" s="200"/>
      <c r="R932" s="201">
        <f>SUM(R933:R1128)</f>
        <v>14.99621376</v>
      </c>
      <c r="S932" s="200"/>
      <c r="T932" s="202">
        <f>SUM(T933:T1128)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03" t="s">
        <v>88</v>
      </c>
      <c r="AT932" s="204" t="s">
        <v>77</v>
      </c>
      <c r="AU932" s="204" t="s">
        <v>86</v>
      </c>
      <c r="AY932" s="203" t="s">
        <v>161</v>
      </c>
      <c r="BK932" s="205">
        <f>SUM(BK933:BK1128)</f>
        <v>0</v>
      </c>
    </row>
    <row r="933" s="2" customFormat="1" ht="24.15" customHeight="1">
      <c r="A933" s="42"/>
      <c r="B933" s="43"/>
      <c r="C933" s="208" t="s">
        <v>1015</v>
      </c>
      <c r="D933" s="208" t="s">
        <v>164</v>
      </c>
      <c r="E933" s="209" t="s">
        <v>1016</v>
      </c>
      <c r="F933" s="210" t="s">
        <v>1017</v>
      </c>
      <c r="G933" s="211" t="s">
        <v>311</v>
      </c>
      <c r="H933" s="212">
        <v>663.21199999999999</v>
      </c>
      <c r="I933" s="213"/>
      <c r="J933" s="214">
        <f>ROUND(I933*H933,2)</f>
        <v>0</v>
      </c>
      <c r="K933" s="210" t="s">
        <v>168</v>
      </c>
      <c r="L933" s="48"/>
      <c r="M933" s="215" t="s">
        <v>32</v>
      </c>
      <c r="N933" s="216" t="s">
        <v>49</v>
      </c>
      <c r="O933" s="88"/>
      <c r="P933" s="217">
        <f>O933*H933</f>
        <v>0</v>
      </c>
      <c r="Q933" s="217">
        <v>0.00029999999999999997</v>
      </c>
      <c r="R933" s="217">
        <f>Q933*H933</f>
        <v>0.19896359999999999</v>
      </c>
      <c r="S933" s="217">
        <v>0</v>
      </c>
      <c r="T933" s="218">
        <f>S933*H933</f>
        <v>0</v>
      </c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R933" s="219" t="s">
        <v>379</v>
      </c>
      <c r="AT933" s="219" t="s">
        <v>164</v>
      </c>
      <c r="AU933" s="219" t="s">
        <v>88</v>
      </c>
      <c r="AY933" s="20" t="s">
        <v>161</v>
      </c>
      <c r="BE933" s="220">
        <f>IF(N933="základní",J933,0)</f>
        <v>0</v>
      </c>
      <c r="BF933" s="220">
        <f>IF(N933="snížená",J933,0)</f>
        <v>0</v>
      </c>
      <c r="BG933" s="220">
        <f>IF(N933="zákl. přenesená",J933,0)</f>
        <v>0</v>
      </c>
      <c r="BH933" s="220">
        <f>IF(N933="sníž. přenesená",J933,0)</f>
        <v>0</v>
      </c>
      <c r="BI933" s="220">
        <f>IF(N933="nulová",J933,0)</f>
        <v>0</v>
      </c>
      <c r="BJ933" s="20" t="s">
        <v>86</v>
      </c>
      <c r="BK933" s="220">
        <f>ROUND(I933*H933,2)</f>
        <v>0</v>
      </c>
      <c r="BL933" s="20" t="s">
        <v>379</v>
      </c>
      <c r="BM933" s="219" t="s">
        <v>1018</v>
      </c>
    </row>
    <row r="934" s="2" customFormat="1">
      <c r="A934" s="42"/>
      <c r="B934" s="43"/>
      <c r="C934" s="44"/>
      <c r="D934" s="221" t="s">
        <v>171</v>
      </c>
      <c r="E934" s="44"/>
      <c r="F934" s="222" t="s">
        <v>1019</v>
      </c>
      <c r="G934" s="44"/>
      <c r="H934" s="44"/>
      <c r="I934" s="223"/>
      <c r="J934" s="44"/>
      <c r="K934" s="44"/>
      <c r="L934" s="48"/>
      <c r="M934" s="224"/>
      <c r="N934" s="225"/>
      <c r="O934" s="88"/>
      <c r="P934" s="88"/>
      <c r="Q934" s="88"/>
      <c r="R934" s="88"/>
      <c r="S934" s="88"/>
      <c r="T934" s="89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T934" s="20" t="s">
        <v>171</v>
      </c>
      <c r="AU934" s="20" t="s">
        <v>88</v>
      </c>
    </row>
    <row r="935" s="2" customFormat="1">
      <c r="A935" s="42"/>
      <c r="B935" s="43"/>
      <c r="C935" s="44"/>
      <c r="D935" s="226" t="s">
        <v>172</v>
      </c>
      <c r="E935" s="44"/>
      <c r="F935" s="227" t="s">
        <v>1020</v>
      </c>
      <c r="G935" s="44"/>
      <c r="H935" s="44"/>
      <c r="I935" s="223"/>
      <c r="J935" s="44"/>
      <c r="K935" s="44"/>
      <c r="L935" s="48"/>
      <c r="M935" s="224"/>
      <c r="N935" s="225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172</v>
      </c>
      <c r="AU935" s="20" t="s">
        <v>88</v>
      </c>
    </row>
    <row r="936" s="13" customFormat="1">
      <c r="A936" s="13"/>
      <c r="B936" s="233"/>
      <c r="C936" s="234"/>
      <c r="D936" s="221" t="s">
        <v>247</v>
      </c>
      <c r="E936" s="235" t="s">
        <v>32</v>
      </c>
      <c r="F936" s="236" t="s">
        <v>536</v>
      </c>
      <c r="G936" s="234"/>
      <c r="H936" s="235" t="s">
        <v>32</v>
      </c>
      <c r="I936" s="237"/>
      <c r="J936" s="234"/>
      <c r="K936" s="234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247</v>
      </c>
      <c r="AU936" s="242" t="s">
        <v>88</v>
      </c>
      <c r="AV936" s="13" t="s">
        <v>86</v>
      </c>
      <c r="AW936" s="13" t="s">
        <v>39</v>
      </c>
      <c r="AX936" s="13" t="s">
        <v>78</v>
      </c>
      <c r="AY936" s="242" t="s">
        <v>161</v>
      </c>
    </row>
    <row r="937" s="13" customFormat="1">
      <c r="A937" s="13"/>
      <c r="B937" s="233"/>
      <c r="C937" s="234"/>
      <c r="D937" s="221" t="s">
        <v>247</v>
      </c>
      <c r="E937" s="235" t="s">
        <v>32</v>
      </c>
      <c r="F937" s="236" t="s">
        <v>480</v>
      </c>
      <c r="G937" s="234"/>
      <c r="H937" s="235" t="s">
        <v>32</v>
      </c>
      <c r="I937" s="237"/>
      <c r="J937" s="234"/>
      <c r="K937" s="234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247</v>
      </c>
      <c r="AU937" s="242" t="s">
        <v>88</v>
      </c>
      <c r="AV937" s="13" t="s">
        <v>86</v>
      </c>
      <c r="AW937" s="13" t="s">
        <v>39</v>
      </c>
      <c r="AX937" s="13" t="s">
        <v>78</v>
      </c>
      <c r="AY937" s="242" t="s">
        <v>161</v>
      </c>
    </row>
    <row r="938" s="14" customFormat="1">
      <c r="A938" s="14"/>
      <c r="B938" s="243"/>
      <c r="C938" s="244"/>
      <c r="D938" s="221" t="s">
        <v>247</v>
      </c>
      <c r="E938" s="245" t="s">
        <v>32</v>
      </c>
      <c r="F938" s="246" t="s">
        <v>1021</v>
      </c>
      <c r="G938" s="244"/>
      <c r="H938" s="247">
        <v>404.25999999999999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247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161</v>
      </c>
    </row>
    <row r="939" s="14" customFormat="1">
      <c r="A939" s="14"/>
      <c r="B939" s="243"/>
      <c r="C939" s="244"/>
      <c r="D939" s="221" t="s">
        <v>247</v>
      </c>
      <c r="E939" s="245" t="s">
        <v>32</v>
      </c>
      <c r="F939" s="246" t="s">
        <v>1022</v>
      </c>
      <c r="G939" s="244"/>
      <c r="H939" s="247">
        <v>-25.687999999999999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247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161</v>
      </c>
    </row>
    <row r="940" s="14" customFormat="1">
      <c r="A940" s="14"/>
      <c r="B940" s="243"/>
      <c r="C940" s="244"/>
      <c r="D940" s="221" t="s">
        <v>247</v>
      </c>
      <c r="E940" s="245" t="s">
        <v>32</v>
      </c>
      <c r="F940" s="246" t="s">
        <v>1023</v>
      </c>
      <c r="G940" s="244"/>
      <c r="H940" s="247">
        <v>-3.1200000000000001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247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161</v>
      </c>
    </row>
    <row r="941" s="13" customFormat="1">
      <c r="A941" s="13"/>
      <c r="B941" s="233"/>
      <c r="C941" s="234"/>
      <c r="D941" s="221" t="s">
        <v>247</v>
      </c>
      <c r="E941" s="235" t="s">
        <v>32</v>
      </c>
      <c r="F941" s="236" t="s">
        <v>541</v>
      </c>
      <c r="G941" s="234"/>
      <c r="H941" s="235" t="s">
        <v>32</v>
      </c>
      <c r="I941" s="237"/>
      <c r="J941" s="234"/>
      <c r="K941" s="234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247</v>
      </c>
      <c r="AU941" s="242" t="s">
        <v>88</v>
      </c>
      <c r="AV941" s="13" t="s">
        <v>86</v>
      </c>
      <c r="AW941" s="13" t="s">
        <v>39</v>
      </c>
      <c r="AX941" s="13" t="s">
        <v>78</v>
      </c>
      <c r="AY941" s="242" t="s">
        <v>161</v>
      </c>
    </row>
    <row r="942" s="14" customFormat="1">
      <c r="A942" s="14"/>
      <c r="B942" s="243"/>
      <c r="C942" s="244"/>
      <c r="D942" s="221" t="s">
        <v>247</v>
      </c>
      <c r="E942" s="245" t="s">
        <v>32</v>
      </c>
      <c r="F942" s="246" t="s">
        <v>1024</v>
      </c>
      <c r="G942" s="244"/>
      <c r="H942" s="247">
        <v>290.88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247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161</v>
      </c>
    </row>
    <row r="943" s="14" customFormat="1">
      <c r="A943" s="14"/>
      <c r="B943" s="243"/>
      <c r="C943" s="244"/>
      <c r="D943" s="221" t="s">
        <v>247</v>
      </c>
      <c r="E943" s="245" t="s">
        <v>32</v>
      </c>
      <c r="F943" s="246" t="s">
        <v>1023</v>
      </c>
      <c r="G943" s="244"/>
      <c r="H943" s="247">
        <v>-3.1200000000000001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247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161</v>
      </c>
    </row>
    <row r="944" s="15" customFormat="1">
      <c r="A944" s="15"/>
      <c r="B944" s="254"/>
      <c r="C944" s="255"/>
      <c r="D944" s="221" t="s">
        <v>247</v>
      </c>
      <c r="E944" s="256" t="s">
        <v>32</v>
      </c>
      <c r="F944" s="257" t="s">
        <v>273</v>
      </c>
      <c r="G944" s="255"/>
      <c r="H944" s="258">
        <v>663.21199999999999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247</v>
      </c>
      <c r="AU944" s="264" t="s">
        <v>88</v>
      </c>
      <c r="AV944" s="15" t="s">
        <v>188</v>
      </c>
      <c r="AW944" s="15" t="s">
        <v>39</v>
      </c>
      <c r="AX944" s="15" t="s">
        <v>86</v>
      </c>
      <c r="AY944" s="264" t="s">
        <v>161</v>
      </c>
    </row>
    <row r="945" s="2" customFormat="1" ht="24.15" customHeight="1">
      <c r="A945" s="42"/>
      <c r="B945" s="43"/>
      <c r="C945" s="265" t="s">
        <v>1025</v>
      </c>
      <c r="D945" s="265" t="s">
        <v>303</v>
      </c>
      <c r="E945" s="266" t="s">
        <v>1026</v>
      </c>
      <c r="F945" s="267" t="s">
        <v>1027</v>
      </c>
      <c r="G945" s="268" t="s">
        <v>311</v>
      </c>
      <c r="H945" s="269">
        <v>696.37300000000005</v>
      </c>
      <c r="I945" s="270"/>
      <c r="J945" s="271">
        <f>ROUND(I945*H945,2)</f>
        <v>0</v>
      </c>
      <c r="K945" s="267" t="s">
        <v>168</v>
      </c>
      <c r="L945" s="272"/>
      <c r="M945" s="273" t="s">
        <v>32</v>
      </c>
      <c r="N945" s="274" t="s">
        <v>49</v>
      </c>
      <c r="O945" s="88"/>
      <c r="P945" s="217">
        <f>O945*H945</f>
        <v>0</v>
      </c>
      <c r="Q945" s="217">
        <v>0.0041999999999999997</v>
      </c>
      <c r="R945" s="217">
        <f>Q945*H945</f>
        <v>2.9247665999999999</v>
      </c>
      <c r="S945" s="217">
        <v>0</v>
      </c>
      <c r="T945" s="218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19" t="s">
        <v>555</v>
      </c>
      <c r="AT945" s="219" t="s">
        <v>303</v>
      </c>
      <c r="AU945" s="219" t="s">
        <v>88</v>
      </c>
      <c r="AY945" s="20" t="s">
        <v>161</v>
      </c>
      <c r="BE945" s="220">
        <f>IF(N945="základní",J945,0)</f>
        <v>0</v>
      </c>
      <c r="BF945" s="220">
        <f>IF(N945="snížená",J945,0)</f>
        <v>0</v>
      </c>
      <c r="BG945" s="220">
        <f>IF(N945="zákl. přenesená",J945,0)</f>
        <v>0</v>
      </c>
      <c r="BH945" s="220">
        <f>IF(N945="sníž. přenesená",J945,0)</f>
        <v>0</v>
      </c>
      <c r="BI945" s="220">
        <f>IF(N945="nulová",J945,0)</f>
        <v>0</v>
      </c>
      <c r="BJ945" s="20" t="s">
        <v>86</v>
      </c>
      <c r="BK945" s="220">
        <f>ROUND(I945*H945,2)</f>
        <v>0</v>
      </c>
      <c r="BL945" s="20" t="s">
        <v>379</v>
      </c>
      <c r="BM945" s="219" t="s">
        <v>1028</v>
      </c>
    </row>
    <row r="946" s="2" customFormat="1">
      <c r="A946" s="42"/>
      <c r="B946" s="43"/>
      <c r="C946" s="44"/>
      <c r="D946" s="221" t="s">
        <v>171</v>
      </c>
      <c r="E946" s="44"/>
      <c r="F946" s="222" t="s">
        <v>1027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171</v>
      </c>
      <c r="AU946" s="20" t="s">
        <v>88</v>
      </c>
    </row>
    <row r="947" s="14" customFormat="1">
      <c r="A947" s="14"/>
      <c r="B947" s="243"/>
      <c r="C947" s="244"/>
      <c r="D947" s="221" t="s">
        <v>247</v>
      </c>
      <c r="E947" s="244"/>
      <c r="F947" s="246" t="s">
        <v>1029</v>
      </c>
      <c r="G947" s="244"/>
      <c r="H947" s="247">
        <v>696.37300000000005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247</v>
      </c>
      <c r="AU947" s="253" t="s">
        <v>88</v>
      </c>
      <c r="AV947" s="14" t="s">
        <v>88</v>
      </c>
      <c r="AW947" s="14" t="s">
        <v>4</v>
      </c>
      <c r="AX947" s="14" t="s">
        <v>86</v>
      </c>
      <c r="AY947" s="253" t="s">
        <v>161</v>
      </c>
    </row>
    <row r="948" s="2" customFormat="1" ht="24.15" customHeight="1">
      <c r="A948" s="42"/>
      <c r="B948" s="43"/>
      <c r="C948" s="208" t="s">
        <v>1030</v>
      </c>
      <c r="D948" s="208" t="s">
        <v>164</v>
      </c>
      <c r="E948" s="209" t="s">
        <v>1016</v>
      </c>
      <c r="F948" s="210" t="s">
        <v>1017</v>
      </c>
      <c r="G948" s="211" t="s">
        <v>311</v>
      </c>
      <c r="H948" s="212">
        <v>19.969999999999999</v>
      </c>
      <c r="I948" s="213"/>
      <c r="J948" s="214">
        <f>ROUND(I948*H948,2)</f>
        <v>0</v>
      </c>
      <c r="K948" s="210" t="s">
        <v>168</v>
      </c>
      <c r="L948" s="48"/>
      <c r="M948" s="215" t="s">
        <v>32</v>
      </c>
      <c r="N948" s="216" t="s">
        <v>49</v>
      </c>
      <c r="O948" s="88"/>
      <c r="P948" s="217">
        <f>O948*H948</f>
        <v>0</v>
      </c>
      <c r="Q948" s="217">
        <v>0.00029999999999999997</v>
      </c>
      <c r="R948" s="217">
        <f>Q948*H948</f>
        <v>0.0059909999999999989</v>
      </c>
      <c r="S948" s="217">
        <v>0</v>
      </c>
      <c r="T948" s="218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19" t="s">
        <v>379</v>
      </c>
      <c r="AT948" s="219" t="s">
        <v>164</v>
      </c>
      <c r="AU948" s="219" t="s">
        <v>88</v>
      </c>
      <c r="AY948" s="20" t="s">
        <v>161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20" t="s">
        <v>86</v>
      </c>
      <c r="BK948" s="220">
        <f>ROUND(I948*H948,2)</f>
        <v>0</v>
      </c>
      <c r="BL948" s="20" t="s">
        <v>379</v>
      </c>
      <c r="BM948" s="219" t="s">
        <v>1031</v>
      </c>
    </row>
    <row r="949" s="2" customFormat="1">
      <c r="A949" s="42"/>
      <c r="B949" s="43"/>
      <c r="C949" s="44"/>
      <c r="D949" s="221" t="s">
        <v>171</v>
      </c>
      <c r="E949" s="44"/>
      <c r="F949" s="222" t="s">
        <v>1019</v>
      </c>
      <c r="G949" s="44"/>
      <c r="H949" s="44"/>
      <c r="I949" s="223"/>
      <c r="J949" s="44"/>
      <c r="K949" s="44"/>
      <c r="L949" s="48"/>
      <c r="M949" s="224"/>
      <c r="N949" s="225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171</v>
      </c>
      <c r="AU949" s="20" t="s">
        <v>88</v>
      </c>
    </row>
    <row r="950" s="2" customFormat="1">
      <c r="A950" s="42"/>
      <c r="B950" s="43"/>
      <c r="C950" s="44"/>
      <c r="D950" s="226" t="s">
        <v>172</v>
      </c>
      <c r="E950" s="44"/>
      <c r="F950" s="227" t="s">
        <v>1020</v>
      </c>
      <c r="G950" s="44"/>
      <c r="H950" s="44"/>
      <c r="I950" s="223"/>
      <c r="J950" s="44"/>
      <c r="K950" s="44"/>
      <c r="L950" s="48"/>
      <c r="M950" s="224"/>
      <c r="N950" s="225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172</v>
      </c>
      <c r="AU950" s="20" t="s">
        <v>88</v>
      </c>
    </row>
    <row r="951" s="14" customFormat="1">
      <c r="A951" s="14"/>
      <c r="B951" s="243"/>
      <c r="C951" s="244"/>
      <c r="D951" s="221" t="s">
        <v>247</v>
      </c>
      <c r="E951" s="245" t="s">
        <v>32</v>
      </c>
      <c r="F951" s="246" t="s">
        <v>593</v>
      </c>
      <c r="G951" s="244"/>
      <c r="H951" s="247">
        <v>6.7800000000000002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247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161</v>
      </c>
    </row>
    <row r="952" s="14" customFormat="1">
      <c r="A952" s="14"/>
      <c r="B952" s="243"/>
      <c r="C952" s="244"/>
      <c r="D952" s="221" t="s">
        <v>247</v>
      </c>
      <c r="E952" s="245" t="s">
        <v>32</v>
      </c>
      <c r="F952" s="246" t="s">
        <v>595</v>
      </c>
      <c r="G952" s="244"/>
      <c r="H952" s="247">
        <v>13.19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247</v>
      </c>
      <c r="AU952" s="253" t="s">
        <v>88</v>
      </c>
      <c r="AV952" s="14" t="s">
        <v>88</v>
      </c>
      <c r="AW952" s="14" t="s">
        <v>39</v>
      </c>
      <c r="AX952" s="14" t="s">
        <v>78</v>
      </c>
      <c r="AY952" s="253" t="s">
        <v>161</v>
      </c>
    </row>
    <row r="953" s="15" customFormat="1">
      <c r="A953" s="15"/>
      <c r="B953" s="254"/>
      <c r="C953" s="255"/>
      <c r="D953" s="221" t="s">
        <v>247</v>
      </c>
      <c r="E953" s="256" t="s">
        <v>32</v>
      </c>
      <c r="F953" s="257" t="s">
        <v>273</v>
      </c>
      <c r="G953" s="255"/>
      <c r="H953" s="258">
        <v>19.969999999999999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247</v>
      </c>
      <c r="AU953" s="264" t="s">
        <v>88</v>
      </c>
      <c r="AV953" s="15" t="s">
        <v>188</v>
      </c>
      <c r="AW953" s="15" t="s">
        <v>39</v>
      </c>
      <c r="AX953" s="15" t="s">
        <v>86</v>
      </c>
      <c r="AY953" s="264" t="s">
        <v>161</v>
      </c>
    </row>
    <row r="954" s="2" customFormat="1" ht="33" customHeight="1">
      <c r="A954" s="42"/>
      <c r="B954" s="43"/>
      <c r="C954" s="265" t="s">
        <v>1032</v>
      </c>
      <c r="D954" s="265" t="s">
        <v>303</v>
      </c>
      <c r="E954" s="266" t="s">
        <v>1033</v>
      </c>
      <c r="F954" s="267" t="s">
        <v>1034</v>
      </c>
      <c r="G954" s="268" t="s">
        <v>311</v>
      </c>
      <c r="H954" s="269">
        <v>20.969000000000001</v>
      </c>
      <c r="I954" s="270"/>
      <c r="J954" s="271">
        <f>ROUND(I954*H954,2)</f>
        <v>0</v>
      </c>
      <c r="K954" s="267" t="s">
        <v>168</v>
      </c>
      <c r="L954" s="272"/>
      <c r="M954" s="273" t="s">
        <v>32</v>
      </c>
      <c r="N954" s="274" t="s">
        <v>49</v>
      </c>
      <c r="O954" s="88"/>
      <c r="P954" s="217">
        <f>O954*H954</f>
        <v>0</v>
      </c>
      <c r="Q954" s="217">
        <v>0.00296</v>
      </c>
      <c r="R954" s="217">
        <f>Q954*H954</f>
        <v>0.062068240000000004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555</v>
      </c>
      <c r="AT954" s="219" t="s">
        <v>303</v>
      </c>
      <c r="AU954" s="219" t="s">
        <v>88</v>
      </c>
      <c r="AY954" s="20" t="s">
        <v>161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0" t="s">
        <v>86</v>
      </c>
      <c r="BK954" s="220">
        <f>ROUND(I954*H954,2)</f>
        <v>0</v>
      </c>
      <c r="BL954" s="20" t="s">
        <v>379</v>
      </c>
      <c r="BM954" s="219" t="s">
        <v>1035</v>
      </c>
    </row>
    <row r="955" s="2" customFormat="1">
      <c r="A955" s="42"/>
      <c r="B955" s="43"/>
      <c r="C955" s="44"/>
      <c r="D955" s="221" t="s">
        <v>171</v>
      </c>
      <c r="E955" s="44"/>
      <c r="F955" s="222" t="s">
        <v>1034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0" t="s">
        <v>171</v>
      </c>
      <c r="AU955" s="20" t="s">
        <v>88</v>
      </c>
    </row>
    <row r="956" s="14" customFormat="1">
      <c r="A956" s="14"/>
      <c r="B956" s="243"/>
      <c r="C956" s="244"/>
      <c r="D956" s="221" t="s">
        <v>247</v>
      </c>
      <c r="E956" s="244"/>
      <c r="F956" s="246" t="s">
        <v>1036</v>
      </c>
      <c r="G956" s="244"/>
      <c r="H956" s="247">
        <v>20.969000000000001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247</v>
      </c>
      <c r="AU956" s="253" t="s">
        <v>88</v>
      </c>
      <c r="AV956" s="14" t="s">
        <v>88</v>
      </c>
      <c r="AW956" s="14" t="s">
        <v>4</v>
      </c>
      <c r="AX956" s="14" t="s">
        <v>86</v>
      </c>
      <c r="AY956" s="253" t="s">
        <v>161</v>
      </c>
    </row>
    <row r="957" s="2" customFormat="1" ht="24.15" customHeight="1">
      <c r="A957" s="42"/>
      <c r="B957" s="43"/>
      <c r="C957" s="208" t="s">
        <v>1037</v>
      </c>
      <c r="D957" s="208" t="s">
        <v>164</v>
      </c>
      <c r="E957" s="209" t="s">
        <v>1038</v>
      </c>
      <c r="F957" s="210" t="s">
        <v>1039</v>
      </c>
      <c r="G957" s="211" t="s">
        <v>311</v>
      </c>
      <c r="H957" s="212">
        <v>606.52999999999997</v>
      </c>
      <c r="I957" s="213"/>
      <c r="J957" s="214">
        <f>ROUND(I957*H957,2)</f>
        <v>0</v>
      </c>
      <c r="K957" s="210" t="s">
        <v>168</v>
      </c>
      <c r="L957" s="48"/>
      <c r="M957" s="215" t="s">
        <v>32</v>
      </c>
      <c r="N957" s="216" t="s">
        <v>49</v>
      </c>
      <c r="O957" s="88"/>
      <c r="P957" s="217">
        <f>O957*H957</f>
        <v>0</v>
      </c>
      <c r="Q957" s="217">
        <v>0</v>
      </c>
      <c r="R957" s="217">
        <f>Q957*H957</f>
        <v>0</v>
      </c>
      <c r="S957" s="217">
        <v>0</v>
      </c>
      <c r="T957" s="218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19" t="s">
        <v>379</v>
      </c>
      <c r="AT957" s="219" t="s">
        <v>164</v>
      </c>
      <c r="AU957" s="219" t="s">
        <v>88</v>
      </c>
      <c r="AY957" s="20" t="s">
        <v>161</v>
      </c>
      <c r="BE957" s="220">
        <f>IF(N957="základní",J957,0)</f>
        <v>0</v>
      </c>
      <c r="BF957" s="220">
        <f>IF(N957="snížená",J957,0)</f>
        <v>0</v>
      </c>
      <c r="BG957" s="220">
        <f>IF(N957="zákl. přenesená",J957,0)</f>
        <v>0</v>
      </c>
      <c r="BH957" s="220">
        <f>IF(N957="sníž. přenesená",J957,0)</f>
        <v>0</v>
      </c>
      <c r="BI957" s="220">
        <f>IF(N957="nulová",J957,0)</f>
        <v>0</v>
      </c>
      <c r="BJ957" s="20" t="s">
        <v>86</v>
      </c>
      <c r="BK957" s="220">
        <f>ROUND(I957*H957,2)</f>
        <v>0</v>
      </c>
      <c r="BL957" s="20" t="s">
        <v>379</v>
      </c>
      <c r="BM957" s="219" t="s">
        <v>1040</v>
      </c>
    </row>
    <row r="958" s="2" customFormat="1">
      <c r="A958" s="42"/>
      <c r="B958" s="43"/>
      <c r="C958" s="44"/>
      <c r="D958" s="221" t="s">
        <v>171</v>
      </c>
      <c r="E958" s="44"/>
      <c r="F958" s="222" t="s">
        <v>1041</v>
      </c>
      <c r="G958" s="44"/>
      <c r="H958" s="44"/>
      <c r="I958" s="223"/>
      <c r="J958" s="44"/>
      <c r="K958" s="44"/>
      <c r="L958" s="48"/>
      <c r="M958" s="224"/>
      <c r="N958" s="225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171</v>
      </c>
      <c r="AU958" s="20" t="s">
        <v>88</v>
      </c>
    </row>
    <row r="959" s="2" customFormat="1">
      <c r="A959" s="42"/>
      <c r="B959" s="43"/>
      <c r="C959" s="44"/>
      <c r="D959" s="226" t="s">
        <v>172</v>
      </c>
      <c r="E959" s="44"/>
      <c r="F959" s="227" t="s">
        <v>1042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172</v>
      </c>
      <c r="AU959" s="20" t="s">
        <v>88</v>
      </c>
    </row>
    <row r="960" s="13" customFormat="1">
      <c r="A960" s="13"/>
      <c r="B960" s="233"/>
      <c r="C960" s="234"/>
      <c r="D960" s="221" t="s">
        <v>247</v>
      </c>
      <c r="E960" s="235" t="s">
        <v>32</v>
      </c>
      <c r="F960" s="236" t="s">
        <v>342</v>
      </c>
      <c r="G960" s="234"/>
      <c r="H960" s="235" t="s">
        <v>32</v>
      </c>
      <c r="I960" s="237"/>
      <c r="J960" s="234"/>
      <c r="K960" s="234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247</v>
      </c>
      <c r="AU960" s="242" t="s">
        <v>88</v>
      </c>
      <c r="AV960" s="13" t="s">
        <v>86</v>
      </c>
      <c r="AW960" s="13" t="s">
        <v>39</v>
      </c>
      <c r="AX960" s="13" t="s">
        <v>78</v>
      </c>
      <c r="AY960" s="242" t="s">
        <v>161</v>
      </c>
    </row>
    <row r="961" s="14" customFormat="1">
      <c r="A961" s="14"/>
      <c r="B961" s="243"/>
      <c r="C961" s="244"/>
      <c r="D961" s="221" t="s">
        <v>247</v>
      </c>
      <c r="E961" s="245" t="s">
        <v>32</v>
      </c>
      <c r="F961" s="246" t="s">
        <v>573</v>
      </c>
      <c r="G961" s="244"/>
      <c r="H961" s="247">
        <v>7.4100000000000001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247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161</v>
      </c>
    </row>
    <row r="962" s="14" customFormat="1">
      <c r="A962" s="14"/>
      <c r="B962" s="243"/>
      <c r="C962" s="244"/>
      <c r="D962" s="221" t="s">
        <v>247</v>
      </c>
      <c r="E962" s="245" t="s">
        <v>32</v>
      </c>
      <c r="F962" s="246" t="s">
        <v>574</v>
      </c>
      <c r="G962" s="244"/>
      <c r="H962" s="247">
        <v>5.8899999999999997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247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161</v>
      </c>
    </row>
    <row r="963" s="14" customFormat="1">
      <c r="A963" s="14"/>
      <c r="B963" s="243"/>
      <c r="C963" s="244"/>
      <c r="D963" s="221" t="s">
        <v>247</v>
      </c>
      <c r="E963" s="245" t="s">
        <v>32</v>
      </c>
      <c r="F963" s="246" t="s">
        <v>575</v>
      </c>
      <c r="G963" s="244"/>
      <c r="H963" s="247">
        <v>4.1100000000000003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247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161</v>
      </c>
    </row>
    <row r="964" s="14" customFormat="1">
      <c r="A964" s="14"/>
      <c r="B964" s="243"/>
      <c r="C964" s="244"/>
      <c r="D964" s="221" t="s">
        <v>247</v>
      </c>
      <c r="E964" s="245" t="s">
        <v>32</v>
      </c>
      <c r="F964" s="246" t="s">
        <v>576</v>
      </c>
      <c r="G964" s="244"/>
      <c r="H964" s="247">
        <v>2.98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247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161</v>
      </c>
    </row>
    <row r="965" s="14" customFormat="1">
      <c r="A965" s="14"/>
      <c r="B965" s="243"/>
      <c r="C965" s="244"/>
      <c r="D965" s="221" t="s">
        <v>247</v>
      </c>
      <c r="E965" s="245" t="s">
        <v>32</v>
      </c>
      <c r="F965" s="246" t="s">
        <v>577</v>
      </c>
      <c r="G965" s="244"/>
      <c r="H965" s="247">
        <v>15.68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247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161</v>
      </c>
    </row>
    <row r="966" s="14" customFormat="1">
      <c r="A966" s="14"/>
      <c r="B966" s="243"/>
      <c r="C966" s="244"/>
      <c r="D966" s="221" t="s">
        <v>247</v>
      </c>
      <c r="E966" s="245" t="s">
        <v>32</v>
      </c>
      <c r="F966" s="246" t="s">
        <v>578</v>
      </c>
      <c r="G966" s="244"/>
      <c r="H966" s="247">
        <v>15.41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247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161</v>
      </c>
    </row>
    <row r="967" s="14" customFormat="1">
      <c r="A967" s="14"/>
      <c r="B967" s="243"/>
      <c r="C967" s="244"/>
      <c r="D967" s="221" t="s">
        <v>247</v>
      </c>
      <c r="E967" s="245" t="s">
        <v>32</v>
      </c>
      <c r="F967" s="246" t="s">
        <v>579</v>
      </c>
      <c r="G967" s="244"/>
      <c r="H967" s="247">
        <v>86.730000000000004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247</v>
      </c>
      <c r="AU967" s="253" t="s">
        <v>88</v>
      </c>
      <c r="AV967" s="14" t="s">
        <v>88</v>
      </c>
      <c r="AW967" s="14" t="s">
        <v>39</v>
      </c>
      <c r="AX967" s="14" t="s">
        <v>78</v>
      </c>
      <c r="AY967" s="253" t="s">
        <v>161</v>
      </c>
    </row>
    <row r="968" s="14" customFormat="1">
      <c r="A968" s="14"/>
      <c r="B968" s="243"/>
      <c r="C968" s="244"/>
      <c r="D968" s="221" t="s">
        <v>247</v>
      </c>
      <c r="E968" s="245" t="s">
        <v>32</v>
      </c>
      <c r="F968" s="246" t="s">
        <v>580</v>
      </c>
      <c r="G968" s="244"/>
      <c r="H968" s="247">
        <v>41.850000000000001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247</v>
      </c>
      <c r="AU968" s="253" t="s">
        <v>88</v>
      </c>
      <c r="AV968" s="14" t="s">
        <v>88</v>
      </c>
      <c r="AW968" s="14" t="s">
        <v>39</v>
      </c>
      <c r="AX968" s="14" t="s">
        <v>78</v>
      </c>
      <c r="AY968" s="253" t="s">
        <v>161</v>
      </c>
    </row>
    <row r="969" s="14" customFormat="1">
      <c r="A969" s="14"/>
      <c r="B969" s="243"/>
      <c r="C969" s="244"/>
      <c r="D969" s="221" t="s">
        <v>247</v>
      </c>
      <c r="E969" s="245" t="s">
        <v>32</v>
      </c>
      <c r="F969" s="246" t="s">
        <v>581</v>
      </c>
      <c r="G969" s="244"/>
      <c r="H969" s="247">
        <v>21.530000000000001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247</v>
      </c>
      <c r="AU969" s="253" t="s">
        <v>88</v>
      </c>
      <c r="AV969" s="14" t="s">
        <v>88</v>
      </c>
      <c r="AW969" s="14" t="s">
        <v>39</v>
      </c>
      <c r="AX969" s="14" t="s">
        <v>78</v>
      </c>
      <c r="AY969" s="253" t="s">
        <v>161</v>
      </c>
    </row>
    <row r="970" s="14" customFormat="1">
      <c r="A970" s="14"/>
      <c r="B970" s="243"/>
      <c r="C970" s="244"/>
      <c r="D970" s="221" t="s">
        <v>247</v>
      </c>
      <c r="E970" s="245" t="s">
        <v>32</v>
      </c>
      <c r="F970" s="246" t="s">
        <v>582</v>
      </c>
      <c r="G970" s="244"/>
      <c r="H970" s="247">
        <v>14.130000000000001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247</v>
      </c>
      <c r="AU970" s="253" t="s">
        <v>88</v>
      </c>
      <c r="AV970" s="14" t="s">
        <v>88</v>
      </c>
      <c r="AW970" s="14" t="s">
        <v>39</v>
      </c>
      <c r="AX970" s="14" t="s">
        <v>78</v>
      </c>
      <c r="AY970" s="253" t="s">
        <v>161</v>
      </c>
    </row>
    <row r="971" s="14" customFormat="1">
      <c r="A971" s="14"/>
      <c r="B971" s="243"/>
      <c r="C971" s="244"/>
      <c r="D971" s="221" t="s">
        <v>247</v>
      </c>
      <c r="E971" s="245" t="s">
        <v>32</v>
      </c>
      <c r="F971" s="246" t="s">
        <v>583</v>
      </c>
      <c r="G971" s="244"/>
      <c r="H971" s="247">
        <v>14.130000000000001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247</v>
      </c>
      <c r="AU971" s="253" t="s">
        <v>88</v>
      </c>
      <c r="AV971" s="14" t="s">
        <v>88</v>
      </c>
      <c r="AW971" s="14" t="s">
        <v>39</v>
      </c>
      <c r="AX971" s="14" t="s">
        <v>78</v>
      </c>
      <c r="AY971" s="253" t="s">
        <v>161</v>
      </c>
    </row>
    <row r="972" s="14" customFormat="1">
      <c r="A972" s="14"/>
      <c r="B972" s="243"/>
      <c r="C972" s="244"/>
      <c r="D972" s="221" t="s">
        <v>247</v>
      </c>
      <c r="E972" s="245" t="s">
        <v>32</v>
      </c>
      <c r="F972" s="246" t="s">
        <v>584</v>
      </c>
      <c r="G972" s="244"/>
      <c r="H972" s="247">
        <v>7.7400000000000002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247</v>
      </c>
      <c r="AU972" s="253" t="s">
        <v>88</v>
      </c>
      <c r="AV972" s="14" t="s">
        <v>88</v>
      </c>
      <c r="AW972" s="14" t="s">
        <v>39</v>
      </c>
      <c r="AX972" s="14" t="s">
        <v>78</v>
      </c>
      <c r="AY972" s="253" t="s">
        <v>161</v>
      </c>
    </row>
    <row r="973" s="14" customFormat="1">
      <c r="A973" s="14"/>
      <c r="B973" s="243"/>
      <c r="C973" s="244"/>
      <c r="D973" s="221" t="s">
        <v>247</v>
      </c>
      <c r="E973" s="245" t="s">
        <v>32</v>
      </c>
      <c r="F973" s="246" t="s">
        <v>585</v>
      </c>
      <c r="G973" s="244"/>
      <c r="H973" s="247">
        <v>17.800000000000001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247</v>
      </c>
      <c r="AU973" s="253" t="s">
        <v>88</v>
      </c>
      <c r="AV973" s="14" t="s">
        <v>88</v>
      </c>
      <c r="AW973" s="14" t="s">
        <v>39</v>
      </c>
      <c r="AX973" s="14" t="s">
        <v>78</v>
      </c>
      <c r="AY973" s="253" t="s">
        <v>161</v>
      </c>
    </row>
    <row r="974" s="14" customFormat="1">
      <c r="A974" s="14"/>
      <c r="B974" s="243"/>
      <c r="C974" s="244"/>
      <c r="D974" s="221" t="s">
        <v>247</v>
      </c>
      <c r="E974" s="245" t="s">
        <v>32</v>
      </c>
      <c r="F974" s="246" t="s">
        <v>586</v>
      </c>
      <c r="G974" s="244"/>
      <c r="H974" s="247">
        <v>14.83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247</v>
      </c>
      <c r="AU974" s="253" t="s">
        <v>88</v>
      </c>
      <c r="AV974" s="14" t="s">
        <v>88</v>
      </c>
      <c r="AW974" s="14" t="s">
        <v>39</v>
      </c>
      <c r="AX974" s="14" t="s">
        <v>78</v>
      </c>
      <c r="AY974" s="253" t="s">
        <v>161</v>
      </c>
    </row>
    <row r="975" s="14" customFormat="1">
      <c r="A975" s="14"/>
      <c r="B975" s="243"/>
      <c r="C975" s="244"/>
      <c r="D975" s="221" t="s">
        <v>247</v>
      </c>
      <c r="E975" s="245" t="s">
        <v>32</v>
      </c>
      <c r="F975" s="246" t="s">
        <v>587</v>
      </c>
      <c r="G975" s="244"/>
      <c r="H975" s="247">
        <v>3.1000000000000001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247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161</v>
      </c>
    </row>
    <row r="976" s="14" customFormat="1">
      <c r="A976" s="14"/>
      <c r="B976" s="243"/>
      <c r="C976" s="244"/>
      <c r="D976" s="221" t="s">
        <v>247</v>
      </c>
      <c r="E976" s="245" t="s">
        <v>32</v>
      </c>
      <c r="F976" s="246" t="s">
        <v>588</v>
      </c>
      <c r="G976" s="244"/>
      <c r="H976" s="247">
        <v>66.120000000000005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247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161</v>
      </c>
    </row>
    <row r="977" s="14" customFormat="1">
      <c r="A977" s="14"/>
      <c r="B977" s="243"/>
      <c r="C977" s="244"/>
      <c r="D977" s="221" t="s">
        <v>247</v>
      </c>
      <c r="E977" s="245" t="s">
        <v>32</v>
      </c>
      <c r="F977" s="246" t="s">
        <v>589</v>
      </c>
      <c r="G977" s="244"/>
      <c r="H977" s="247">
        <v>42.799999999999997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247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161</v>
      </c>
    </row>
    <row r="978" s="13" customFormat="1">
      <c r="A978" s="13"/>
      <c r="B978" s="233"/>
      <c r="C978" s="234"/>
      <c r="D978" s="221" t="s">
        <v>247</v>
      </c>
      <c r="E978" s="235" t="s">
        <v>32</v>
      </c>
      <c r="F978" s="236" t="s">
        <v>590</v>
      </c>
      <c r="G978" s="234"/>
      <c r="H978" s="235" t="s">
        <v>32</v>
      </c>
      <c r="I978" s="237"/>
      <c r="J978" s="234"/>
      <c r="K978" s="234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247</v>
      </c>
      <c r="AU978" s="242" t="s">
        <v>88</v>
      </c>
      <c r="AV978" s="13" t="s">
        <v>86</v>
      </c>
      <c r="AW978" s="13" t="s">
        <v>39</v>
      </c>
      <c r="AX978" s="13" t="s">
        <v>78</v>
      </c>
      <c r="AY978" s="242" t="s">
        <v>161</v>
      </c>
    </row>
    <row r="979" s="14" customFormat="1">
      <c r="A979" s="14"/>
      <c r="B979" s="243"/>
      <c r="C979" s="244"/>
      <c r="D979" s="221" t="s">
        <v>247</v>
      </c>
      <c r="E979" s="245" t="s">
        <v>32</v>
      </c>
      <c r="F979" s="246" t="s">
        <v>591</v>
      </c>
      <c r="G979" s="244"/>
      <c r="H979" s="247">
        <v>5.0700000000000003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247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161</v>
      </c>
    </row>
    <row r="980" s="14" customFormat="1">
      <c r="A980" s="14"/>
      <c r="B980" s="243"/>
      <c r="C980" s="244"/>
      <c r="D980" s="221" t="s">
        <v>247</v>
      </c>
      <c r="E980" s="245" t="s">
        <v>32</v>
      </c>
      <c r="F980" s="246" t="s">
        <v>592</v>
      </c>
      <c r="G980" s="244"/>
      <c r="H980" s="247">
        <v>5.7199999999999998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247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161</v>
      </c>
    </row>
    <row r="981" s="14" customFormat="1">
      <c r="A981" s="14"/>
      <c r="B981" s="243"/>
      <c r="C981" s="244"/>
      <c r="D981" s="221" t="s">
        <v>247</v>
      </c>
      <c r="E981" s="245" t="s">
        <v>32</v>
      </c>
      <c r="F981" s="246" t="s">
        <v>593</v>
      </c>
      <c r="G981" s="244"/>
      <c r="H981" s="247">
        <v>6.7800000000000002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247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161</v>
      </c>
    </row>
    <row r="982" s="14" customFormat="1">
      <c r="A982" s="14"/>
      <c r="B982" s="243"/>
      <c r="C982" s="244"/>
      <c r="D982" s="221" t="s">
        <v>247</v>
      </c>
      <c r="E982" s="245" t="s">
        <v>32</v>
      </c>
      <c r="F982" s="246" t="s">
        <v>594</v>
      </c>
      <c r="G982" s="244"/>
      <c r="H982" s="247">
        <v>17.609999999999999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247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161</v>
      </c>
    </row>
    <row r="983" s="14" customFormat="1">
      <c r="A983" s="14"/>
      <c r="B983" s="243"/>
      <c r="C983" s="244"/>
      <c r="D983" s="221" t="s">
        <v>247</v>
      </c>
      <c r="E983" s="245" t="s">
        <v>32</v>
      </c>
      <c r="F983" s="246" t="s">
        <v>595</v>
      </c>
      <c r="G983" s="244"/>
      <c r="H983" s="247">
        <v>13.19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247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161</v>
      </c>
    </row>
    <row r="984" s="14" customFormat="1">
      <c r="A984" s="14"/>
      <c r="B984" s="243"/>
      <c r="C984" s="244"/>
      <c r="D984" s="221" t="s">
        <v>247</v>
      </c>
      <c r="E984" s="245" t="s">
        <v>32</v>
      </c>
      <c r="F984" s="246" t="s">
        <v>596</v>
      </c>
      <c r="G984" s="244"/>
      <c r="H984" s="247">
        <v>5.5099999999999998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247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161</v>
      </c>
    </row>
    <row r="985" s="14" customFormat="1">
      <c r="A985" s="14"/>
      <c r="B985" s="243"/>
      <c r="C985" s="244"/>
      <c r="D985" s="221" t="s">
        <v>247</v>
      </c>
      <c r="E985" s="245" t="s">
        <v>32</v>
      </c>
      <c r="F985" s="246" t="s">
        <v>597</v>
      </c>
      <c r="G985" s="244"/>
      <c r="H985" s="247">
        <v>13.76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247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161</v>
      </c>
    </row>
    <row r="986" s="14" customFormat="1">
      <c r="A986" s="14"/>
      <c r="B986" s="243"/>
      <c r="C986" s="244"/>
      <c r="D986" s="221" t="s">
        <v>247</v>
      </c>
      <c r="E986" s="245" t="s">
        <v>32</v>
      </c>
      <c r="F986" s="246" t="s">
        <v>598</v>
      </c>
      <c r="G986" s="244"/>
      <c r="H986" s="247">
        <v>3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247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161</v>
      </c>
    </row>
    <row r="987" s="14" customFormat="1">
      <c r="A987" s="14"/>
      <c r="B987" s="243"/>
      <c r="C987" s="244"/>
      <c r="D987" s="221" t="s">
        <v>247</v>
      </c>
      <c r="E987" s="245" t="s">
        <v>32</v>
      </c>
      <c r="F987" s="246" t="s">
        <v>599</v>
      </c>
      <c r="G987" s="244"/>
      <c r="H987" s="247">
        <v>7.7400000000000002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247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161</v>
      </c>
    </row>
    <row r="988" s="14" customFormat="1">
      <c r="A988" s="14"/>
      <c r="B988" s="243"/>
      <c r="C988" s="244"/>
      <c r="D988" s="221" t="s">
        <v>247</v>
      </c>
      <c r="E988" s="245" t="s">
        <v>32</v>
      </c>
      <c r="F988" s="246" t="s">
        <v>600</v>
      </c>
      <c r="G988" s="244"/>
      <c r="H988" s="247">
        <v>17.800000000000001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247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161</v>
      </c>
    </row>
    <row r="989" s="14" customFormat="1">
      <c r="A989" s="14"/>
      <c r="B989" s="243"/>
      <c r="C989" s="244"/>
      <c r="D989" s="221" t="s">
        <v>247</v>
      </c>
      <c r="E989" s="245" t="s">
        <v>32</v>
      </c>
      <c r="F989" s="246" t="s">
        <v>601</v>
      </c>
      <c r="G989" s="244"/>
      <c r="H989" s="247">
        <v>14.66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247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161</v>
      </c>
    </row>
    <row r="990" s="14" customFormat="1">
      <c r="A990" s="14"/>
      <c r="B990" s="243"/>
      <c r="C990" s="244"/>
      <c r="D990" s="221" t="s">
        <v>247</v>
      </c>
      <c r="E990" s="245" t="s">
        <v>32</v>
      </c>
      <c r="F990" s="246" t="s">
        <v>602</v>
      </c>
      <c r="G990" s="244"/>
      <c r="H990" s="247">
        <v>3.1000000000000001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247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161</v>
      </c>
    </row>
    <row r="991" s="14" customFormat="1">
      <c r="A991" s="14"/>
      <c r="B991" s="243"/>
      <c r="C991" s="244"/>
      <c r="D991" s="221" t="s">
        <v>247</v>
      </c>
      <c r="E991" s="245" t="s">
        <v>32</v>
      </c>
      <c r="F991" s="246" t="s">
        <v>603</v>
      </c>
      <c r="G991" s="244"/>
      <c r="H991" s="247">
        <v>67.25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247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161</v>
      </c>
    </row>
    <row r="992" s="14" customFormat="1">
      <c r="A992" s="14"/>
      <c r="B992" s="243"/>
      <c r="C992" s="244"/>
      <c r="D992" s="221" t="s">
        <v>247</v>
      </c>
      <c r="E992" s="245" t="s">
        <v>32</v>
      </c>
      <c r="F992" s="246" t="s">
        <v>604</v>
      </c>
      <c r="G992" s="244"/>
      <c r="H992" s="247">
        <v>43.100000000000001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247</v>
      </c>
      <c r="AU992" s="253" t="s">
        <v>88</v>
      </c>
      <c r="AV992" s="14" t="s">
        <v>88</v>
      </c>
      <c r="AW992" s="14" t="s">
        <v>39</v>
      </c>
      <c r="AX992" s="14" t="s">
        <v>78</v>
      </c>
      <c r="AY992" s="253" t="s">
        <v>161</v>
      </c>
    </row>
    <row r="993" s="15" customFormat="1">
      <c r="A993" s="15"/>
      <c r="B993" s="254"/>
      <c r="C993" s="255"/>
      <c r="D993" s="221" t="s">
        <v>247</v>
      </c>
      <c r="E993" s="256" t="s">
        <v>32</v>
      </c>
      <c r="F993" s="257" t="s">
        <v>273</v>
      </c>
      <c r="G993" s="255"/>
      <c r="H993" s="258">
        <v>606.53000000000009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247</v>
      </c>
      <c r="AU993" s="264" t="s">
        <v>88</v>
      </c>
      <c r="AV993" s="15" t="s">
        <v>188</v>
      </c>
      <c r="AW993" s="15" t="s">
        <v>39</v>
      </c>
      <c r="AX993" s="15" t="s">
        <v>86</v>
      </c>
      <c r="AY993" s="264" t="s">
        <v>161</v>
      </c>
    </row>
    <row r="994" s="2" customFormat="1" ht="24.15" customHeight="1">
      <c r="A994" s="42"/>
      <c r="B994" s="43"/>
      <c r="C994" s="265" t="s">
        <v>1043</v>
      </c>
      <c r="D994" s="265" t="s">
        <v>303</v>
      </c>
      <c r="E994" s="266" t="s">
        <v>1044</v>
      </c>
      <c r="F994" s="267" t="s">
        <v>1045</v>
      </c>
      <c r="G994" s="268" t="s">
        <v>311</v>
      </c>
      <c r="H994" s="269">
        <v>636.85699999999997</v>
      </c>
      <c r="I994" s="270"/>
      <c r="J994" s="271">
        <f>ROUND(I994*H994,2)</f>
        <v>0</v>
      </c>
      <c r="K994" s="267" t="s">
        <v>168</v>
      </c>
      <c r="L994" s="272"/>
      <c r="M994" s="273" t="s">
        <v>32</v>
      </c>
      <c r="N994" s="274" t="s">
        <v>49</v>
      </c>
      <c r="O994" s="88"/>
      <c r="P994" s="217">
        <f>O994*H994</f>
        <v>0</v>
      </c>
      <c r="Q994" s="217">
        <v>0.0020999999999999999</v>
      </c>
      <c r="R994" s="217">
        <f>Q994*H994</f>
        <v>1.3373996999999998</v>
      </c>
      <c r="S994" s="217">
        <v>0</v>
      </c>
      <c r="T994" s="218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19" t="s">
        <v>555</v>
      </c>
      <c r="AT994" s="219" t="s">
        <v>303</v>
      </c>
      <c r="AU994" s="219" t="s">
        <v>88</v>
      </c>
      <c r="AY994" s="20" t="s">
        <v>161</v>
      </c>
      <c r="BE994" s="220">
        <f>IF(N994="základní",J994,0)</f>
        <v>0</v>
      </c>
      <c r="BF994" s="220">
        <f>IF(N994="snížená",J994,0)</f>
        <v>0</v>
      </c>
      <c r="BG994" s="220">
        <f>IF(N994="zákl. přenesená",J994,0)</f>
        <v>0</v>
      </c>
      <c r="BH994" s="220">
        <f>IF(N994="sníž. přenesená",J994,0)</f>
        <v>0</v>
      </c>
      <c r="BI994" s="220">
        <f>IF(N994="nulová",J994,0)</f>
        <v>0</v>
      </c>
      <c r="BJ994" s="20" t="s">
        <v>86</v>
      </c>
      <c r="BK994" s="220">
        <f>ROUND(I994*H994,2)</f>
        <v>0</v>
      </c>
      <c r="BL994" s="20" t="s">
        <v>379</v>
      </c>
      <c r="BM994" s="219" t="s">
        <v>1046</v>
      </c>
    </row>
    <row r="995" s="2" customFormat="1">
      <c r="A995" s="42"/>
      <c r="B995" s="43"/>
      <c r="C995" s="44"/>
      <c r="D995" s="221" t="s">
        <v>171</v>
      </c>
      <c r="E995" s="44"/>
      <c r="F995" s="222" t="s">
        <v>1045</v>
      </c>
      <c r="G995" s="44"/>
      <c r="H995" s="44"/>
      <c r="I995" s="223"/>
      <c r="J995" s="44"/>
      <c r="K995" s="44"/>
      <c r="L995" s="48"/>
      <c r="M995" s="224"/>
      <c r="N995" s="225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171</v>
      </c>
      <c r="AU995" s="20" t="s">
        <v>88</v>
      </c>
    </row>
    <row r="996" s="14" customFormat="1">
      <c r="A996" s="14"/>
      <c r="B996" s="243"/>
      <c r="C996" s="244"/>
      <c r="D996" s="221" t="s">
        <v>247</v>
      </c>
      <c r="E996" s="244"/>
      <c r="F996" s="246" t="s">
        <v>1047</v>
      </c>
      <c r="G996" s="244"/>
      <c r="H996" s="247">
        <v>636.85699999999997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247</v>
      </c>
      <c r="AU996" s="253" t="s">
        <v>88</v>
      </c>
      <c r="AV996" s="14" t="s">
        <v>88</v>
      </c>
      <c r="AW996" s="14" t="s">
        <v>4</v>
      </c>
      <c r="AX996" s="14" t="s">
        <v>86</v>
      </c>
      <c r="AY996" s="253" t="s">
        <v>161</v>
      </c>
    </row>
    <row r="997" s="2" customFormat="1" ht="24.15" customHeight="1">
      <c r="A997" s="42"/>
      <c r="B997" s="43"/>
      <c r="C997" s="208" t="s">
        <v>1048</v>
      </c>
      <c r="D997" s="208" t="s">
        <v>164</v>
      </c>
      <c r="E997" s="209" t="s">
        <v>1038</v>
      </c>
      <c r="F997" s="210" t="s">
        <v>1039</v>
      </c>
      <c r="G997" s="211" t="s">
        <v>311</v>
      </c>
      <c r="H997" s="212">
        <v>606.52999999999997</v>
      </c>
      <c r="I997" s="213"/>
      <c r="J997" s="214">
        <f>ROUND(I997*H997,2)</f>
        <v>0</v>
      </c>
      <c r="K997" s="210" t="s">
        <v>168</v>
      </c>
      <c r="L997" s="48"/>
      <c r="M997" s="215" t="s">
        <v>32</v>
      </c>
      <c r="N997" s="216" t="s">
        <v>49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379</v>
      </c>
      <c r="AT997" s="219" t="s">
        <v>164</v>
      </c>
      <c r="AU997" s="219" t="s">
        <v>88</v>
      </c>
      <c r="AY997" s="20" t="s">
        <v>161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0" t="s">
        <v>86</v>
      </c>
      <c r="BK997" s="220">
        <f>ROUND(I997*H997,2)</f>
        <v>0</v>
      </c>
      <c r="BL997" s="20" t="s">
        <v>379</v>
      </c>
      <c r="BM997" s="219" t="s">
        <v>1049</v>
      </c>
    </row>
    <row r="998" s="2" customFormat="1">
      <c r="A998" s="42"/>
      <c r="B998" s="43"/>
      <c r="C998" s="44"/>
      <c r="D998" s="221" t="s">
        <v>171</v>
      </c>
      <c r="E998" s="44"/>
      <c r="F998" s="222" t="s">
        <v>1041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0" t="s">
        <v>171</v>
      </c>
      <c r="AU998" s="20" t="s">
        <v>88</v>
      </c>
    </row>
    <row r="999" s="2" customFormat="1">
      <c r="A999" s="42"/>
      <c r="B999" s="43"/>
      <c r="C999" s="44"/>
      <c r="D999" s="226" t="s">
        <v>172</v>
      </c>
      <c r="E999" s="44"/>
      <c r="F999" s="227" t="s">
        <v>1042</v>
      </c>
      <c r="G999" s="44"/>
      <c r="H999" s="44"/>
      <c r="I999" s="223"/>
      <c r="J999" s="44"/>
      <c r="K999" s="44"/>
      <c r="L999" s="48"/>
      <c r="M999" s="224"/>
      <c r="N999" s="225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172</v>
      </c>
      <c r="AU999" s="20" t="s">
        <v>88</v>
      </c>
    </row>
    <row r="1000" s="13" customFormat="1">
      <c r="A1000" s="13"/>
      <c r="B1000" s="233"/>
      <c r="C1000" s="234"/>
      <c r="D1000" s="221" t="s">
        <v>247</v>
      </c>
      <c r="E1000" s="235" t="s">
        <v>32</v>
      </c>
      <c r="F1000" s="236" t="s">
        <v>342</v>
      </c>
      <c r="G1000" s="234"/>
      <c r="H1000" s="235" t="s">
        <v>32</v>
      </c>
      <c r="I1000" s="237"/>
      <c r="J1000" s="234"/>
      <c r="K1000" s="234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247</v>
      </c>
      <c r="AU1000" s="242" t="s">
        <v>88</v>
      </c>
      <c r="AV1000" s="13" t="s">
        <v>86</v>
      </c>
      <c r="AW1000" s="13" t="s">
        <v>39</v>
      </c>
      <c r="AX1000" s="13" t="s">
        <v>78</v>
      </c>
      <c r="AY1000" s="242" t="s">
        <v>161</v>
      </c>
    </row>
    <row r="1001" s="14" customFormat="1">
      <c r="A1001" s="14"/>
      <c r="B1001" s="243"/>
      <c r="C1001" s="244"/>
      <c r="D1001" s="221" t="s">
        <v>247</v>
      </c>
      <c r="E1001" s="245" t="s">
        <v>32</v>
      </c>
      <c r="F1001" s="246" t="s">
        <v>573</v>
      </c>
      <c r="G1001" s="244"/>
      <c r="H1001" s="247">
        <v>7.4100000000000001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247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161</v>
      </c>
    </row>
    <row r="1002" s="14" customFormat="1">
      <c r="A1002" s="14"/>
      <c r="B1002" s="243"/>
      <c r="C1002" s="244"/>
      <c r="D1002" s="221" t="s">
        <v>247</v>
      </c>
      <c r="E1002" s="245" t="s">
        <v>32</v>
      </c>
      <c r="F1002" s="246" t="s">
        <v>574</v>
      </c>
      <c r="G1002" s="244"/>
      <c r="H1002" s="247">
        <v>5.8899999999999997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247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161</v>
      </c>
    </row>
    <row r="1003" s="14" customFormat="1">
      <c r="A1003" s="14"/>
      <c r="B1003" s="243"/>
      <c r="C1003" s="244"/>
      <c r="D1003" s="221" t="s">
        <v>247</v>
      </c>
      <c r="E1003" s="245" t="s">
        <v>32</v>
      </c>
      <c r="F1003" s="246" t="s">
        <v>575</v>
      </c>
      <c r="G1003" s="244"/>
      <c r="H1003" s="247">
        <v>4.1100000000000003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247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161</v>
      </c>
    </row>
    <row r="1004" s="14" customFormat="1">
      <c r="A1004" s="14"/>
      <c r="B1004" s="243"/>
      <c r="C1004" s="244"/>
      <c r="D1004" s="221" t="s">
        <v>247</v>
      </c>
      <c r="E1004" s="245" t="s">
        <v>32</v>
      </c>
      <c r="F1004" s="246" t="s">
        <v>576</v>
      </c>
      <c r="G1004" s="244"/>
      <c r="H1004" s="247">
        <v>2.98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247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161</v>
      </c>
    </row>
    <row r="1005" s="14" customFormat="1">
      <c r="A1005" s="14"/>
      <c r="B1005" s="243"/>
      <c r="C1005" s="244"/>
      <c r="D1005" s="221" t="s">
        <v>247</v>
      </c>
      <c r="E1005" s="245" t="s">
        <v>32</v>
      </c>
      <c r="F1005" s="246" t="s">
        <v>577</v>
      </c>
      <c r="G1005" s="244"/>
      <c r="H1005" s="247">
        <v>15.68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247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161</v>
      </c>
    </row>
    <row r="1006" s="14" customFormat="1">
      <c r="A1006" s="14"/>
      <c r="B1006" s="243"/>
      <c r="C1006" s="244"/>
      <c r="D1006" s="221" t="s">
        <v>247</v>
      </c>
      <c r="E1006" s="245" t="s">
        <v>32</v>
      </c>
      <c r="F1006" s="246" t="s">
        <v>578</v>
      </c>
      <c r="G1006" s="244"/>
      <c r="H1006" s="247">
        <v>15.41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247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161</v>
      </c>
    </row>
    <row r="1007" s="14" customFormat="1">
      <c r="A1007" s="14"/>
      <c r="B1007" s="243"/>
      <c r="C1007" s="244"/>
      <c r="D1007" s="221" t="s">
        <v>247</v>
      </c>
      <c r="E1007" s="245" t="s">
        <v>32</v>
      </c>
      <c r="F1007" s="246" t="s">
        <v>579</v>
      </c>
      <c r="G1007" s="244"/>
      <c r="H1007" s="247">
        <v>86.730000000000004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247</v>
      </c>
      <c r="AU1007" s="253" t="s">
        <v>88</v>
      </c>
      <c r="AV1007" s="14" t="s">
        <v>88</v>
      </c>
      <c r="AW1007" s="14" t="s">
        <v>39</v>
      </c>
      <c r="AX1007" s="14" t="s">
        <v>78</v>
      </c>
      <c r="AY1007" s="253" t="s">
        <v>161</v>
      </c>
    </row>
    <row r="1008" s="14" customFormat="1">
      <c r="A1008" s="14"/>
      <c r="B1008" s="243"/>
      <c r="C1008" s="244"/>
      <c r="D1008" s="221" t="s">
        <v>247</v>
      </c>
      <c r="E1008" s="245" t="s">
        <v>32</v>
      </c>
      <c r="F1008" s="246" t="s">
        <v>580</v>
      </c>
      <c r="G1008" s="244"/>
      <c r="H1008" s="247">
        <v>41.850000000000001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247</v>
      </c>
      <c r="AU1008" s="253" t="s">
        <v>88</v>
      </c>
      <c r="AV1008" s="14" t="s">
        <v>88</v>
      </c>
      <c r="AW1008" s="14" t="s">
        <v>39</v>
      </c>
      <c r="AX1008" s="14" t="s">
        <v>78</v>
      </c>
      <c r="AY1008" s="253" t="s">
        <v>161</v>
      </c>
    </row>
    <row r="1009" s="14" customFormat="1">
      <c r="A1009" s="14"/>
      <c r="B1009" s="243"/>
      <c r="C1009" s="244"/>
      <c r="D1009" s="221" t="s">
        <v>247</v>
      </c>
      <c r="E1009" s="245" t="s">
        <v>32</v>
      </c>
      <c r="F1009" s="246" t="s">
        <v>581</v>
      </c>
      <c r="G1009" s="244"/>
      <c r="H1009" s="247">
        <v>21.530000000000001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247</v>
      </c>
      <c r="AU1009" s="253" t="s">
        <v>88</v>
      </c>
      <c r="AV1009" s="14" t="s">
        <v>88</v>
      </c>
      <c r="AW1009" s="14" t="s">
        <v>39</v>
      </c>
      <c r="AX1009" s="14" t="s">
        <v>78</v>
      </c>
      <c r="AY1009" s="253" t="s">
        <v>161</v>
      </c>
    </row>
    <row r="1010" s="14" customFormat="1">
      <c r="A1010" s="14"/>
      <c r="B1010" s="243"/>
      <c r="C1010" s="244"/>
      <c r="D1010" s="221" t="s">
        <v>247</v>
      </c>
      <c r="E1010" s="245" t="s">
        <v>32</v>
      </c>
      <c r="F1010" s="246" t="s">
        <v>582</v>
      </c>
      <c r="G1010" s="244"/>
      <c r="H1010" s="247">
        <v>14.130000000000001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247</v>
      </c>
      <c r="AU1010" s="253" t="s">
        <v>88</v>
      </c>
      <c r="AV1010" s="14" t="s">
        <v>88</v>
      </c>
      <c r="AW1010" s="14" t="s">
        <v>39</v>
      </c>
      <c r="AX1010" s="14" t="s">
        <v>78</v>
      </c>
      <c r="AY1010" s="253" t="s">
        <v>161</v>
      </c>
    </row>
    <row r="1011" s="14" customFormat="1">
      <c r="A1011" s="14"/>
      <c r="B1011" s="243"/>
      <c r="C1011" s="244"/>
      <c r="D1011" s="221" t="s">
        <v>247</v>
      </c>
      <c r="E1011" s="245" t="s">
        <v>32</v>
      </c>
      <c r="F1011" s="246" t="s">
        <v>583</v>
      </c>
      <c r="G1011" s="244"/>
      <c r="H1011" s="247">
        <v>14.130000000000001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247</v>
      </c>
      <c r="AU1011" s="253" t="s">
        <v>88</v>
      </c>
      <c r="AV1011" s="14" t="s">
        <v>88</v>
      </c>
      <c r="AW1011" s="14" t="s">
        <v>39</v>
      </c>
      <c r="AX1011" s="14" t="s">
        <v>78</v>
      </c>
      <c r="AY1011" s="253" t="s">
        <v>161</v>
      </c>
    </row>
    <row r="1012" s="14" customFormat="1">
      <c r="A1012" s="14"/>
      <c r="B1012" s="243"/>
      <c r="C1012" s="244"/>
      <c r="D1012" s="221" t="s">
        <v>247</v>
      </c>
      <c r="E1012" s="245" t="s">
        <v>32</v>
      </c>
      <c r="F1012" s="246" t="s">
        <v>584</v>
      </c>
      <c r="G1012" s="244"/>
      <c r="H1012" s="247">
        <v>7.7400000000000002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247</v>
      </c>
      <c r="AU1012" s="253" t="s">
        <v>88</v>
      </c>
      <c r="AV1012" s="14" t="s">
        <v>88</v>
      </c>
      <c r="AW1012" s="14" t="s">
        <v>39</v>
      </c>
      <c r="AX1012" s="14" t="s">
        <v>78</v>
      </c>
      <c r="AY1012" s="253" t="s">
        <v>161</v>
      </c>
    </row>
    <row r="1013" s="14" customFormat="1">
      <c r="A1013" s="14"/>
      <c r="B1013" s="243"/>
      <c r="C1013" s="244"/>
      <c r="D1013" s="221" t="s">
        <v>247</v>
      </c>
      <c r="E1013" s="245" t="s">
        <v>32</v>
      </c>
      <c r="F1013" s="246" t="s">
        <v>585</v>
      </c>
      <c r="G1013" s="244"/>
      <c r="H1013" s="247">
        <v>17.800000000000001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247</v>
      </c>
      <c r="AU1013" s="253" t="s">
        <v>88</v>
      </c>
      <c r="AV1013" s="14" t="s">
        <v>88</v>
      </c>
      <c r="AW1013" s="14" t="s">
        <v>39</v>
      </c>
      <c r="AX1013" s="14" t="s">
        <v>78</v>
      </c>
      <c r="AY1013" s="253" t="s">
        <v>161</v>
      </c>
    </row>
    <row r="1014" s="14" customFormat="1">
      <c r="A1014" s="14"/>
      <c r="B1014" s="243"/>
      <c r="C1014" s="244"/>
      <c r="D1014" s="221" t="s">
        <v>247</v>
      </c>
      <c r="E1014" s="245" t="s">
        <v>32</v>
      </c>
      <c r="F1014" s="246" t="s">
        <v>586</v>
      </c>
      <c r="G1014" s="244"/>
      <c r="H1014" s="247">
        <v>14.83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247</v>
      </c>
      <c r="AU1014" s="253" t="s">
        <v>88</v>
      </c>
      <c r="AV1014" s="14" t="s">
        <v>88</v>
      </c>
      <c r="AW1014" s="14" t="s">
        <v>39</v>
      </c>
      <c r="AX1014" s="14" t="s">
        <v>78</v>
      </c>
      <c r="AY1014" s="253" t="s">
        <v>161</v>
      </c>
    </row>
    <row r="1015" s="14" customFormat="1">
      <c r="A1015" s="14"/>
      <c r="B1015" s="243"/>
      <c r="C1015" s="244"/>
      <c r="D1015" s="221" t="s">
        <v>247</v>
      </c>
      <c r="E1015" s="245" t="s">
        <v>32</v>
      </c>
      <c r="F1015" s="246" t="s">
        <v>587</v>
      </c>
      <c r="G1015" s="244"/>
      <c r="H1015" s="247">
        <v>3.1000000000000001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247</v>
      </c>
      <c r="AU1015" s="253" t="s">
        <v>88</v>
      </c>
      <c r="AV1015" s="14" t="s">
        <v>88</v>
      </c>
      <c r="AW1015" s="14" t="s">
        <v>39</v>
      </c>
      <c r="AX1015" s="14" t="s">
        <v>78</v>
      </c>
      <c r="AY1015" s="253" t="s">
        <v>161</v>
      </c>
    </row>
    <row r="1016" s="14" customFormat="1">
      <c r="A1016" s="14"/>
      <c r="B1016" s="243"/>
      <c r="C1016" s="244"/>
      <c r="D1016" s="221" t="s">
        <v>247</v>
      </c>
      <c r="E1016" s="245" t="s">
        <v>32</v>
      </c>
      <c r="F1016" s="246" t="s">
        <v>588</v>
      </c>
      <c r="G1016" s="244"/>
      <c r="H1016" s="247">
        <v>66.120000000000005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247</v>
      </c>
      <c r="AU1016" s="253" t="s">
        <v>88</v>
      </c>
      <c r="AV1016" s="14" t="s">
        <v>88</v>
      </c>
      <c r="AW1016" s="14" t="s">
        <v>39</v>
      </c>
      <c r="AX1016" s="14" t="s">
        <v>78</v>
      </c>
      <c r="AY1016" s="253" t="s">
        <v>161</v>
      </c>
    </row>
    <row r="1017" s="14" customFormat="1">
      <c r="A1017" s="14"/>
      <c r="B1017" s="243"/>
      <c r="C1017" s="244"/>
      <c r="D1017" s="221" t="s">
        <v>247</v>
      </c>
      <c r="E1017" s="245" t="s">
        <v>32</v>
      </c>
      <c r="F1017" s="246" t="s">
        <v>589</v>
      </c>
      <c r="G1017" s="244"/>
      <c r="H1017" s="247">
        <v>42.799999999999997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247</v>
      </c>
      <c r="AU1017" s="253" t="s">
        <v>88</v>
      </c>
      <c r="AV1017" s="14" t="s">
        <v>88</v>
      </c>
      <c r="AW1017" s="14" t="s">
        <v>39</v>
      </c>
      <c r="AX1017" s="14" t="s">
        <v>78</v>
      </c>
      <c r="AY1017" s="253" t="s">
        <v>161</v>
      </c>
    </row>
    <row r="1018" s="13" customFormat="1">
      <c r="A1018" s="13"/>
      <c r="B1018" s="233"/>
      <c r="C1018" s="234"/>
      <c r="D1018" s="221" t="s">
        <v>247</v>
      </c>
      <c r="E1018" s="235" t="s">
        <v>32</v>
      </c>
      <c r="F1018" s="236" t="s">
        <v>590</v>
      </c>
      <c r="G1018" s="234"/>
      <c r="H1018" s="235" t="s">
        <v>32</v>
      </c>
      <c r="I1018" s="237"/>
      <c r="J1018" s="234"/>
      <c r="K1018" s="234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247</v>
      </c>
      <c r="AU1018" s="242" t="s">
        <v>88</v>
      </c>
      <c r="AV1018" s="13" t="s">
        <v>86</v>
      </c>
      <c r="AW1018" s="13" t="s">
        <v>39</v>
      </c>
      <c r="AX1018" s="13" t="s">
        <v>78</v>
      </c>
      <c r="AY1018" s="242" t="s">
        <v>161</v>
      </c>
    </row>
    <row r="1019" s="14" customFormat="1">
      <c r="A1019" s="14"/>
      <c r="B1019" s="243"/>
      <c r="C1019" s="244"/>
      <c r="D1019" s="221" t="s">
        <v>247</v>
      </c>
      <c r="E1019" s="245" t="s">
        <v>32</v>
      </c>
      <c r="F1019" s="246" t="s">
        <v>591</v>
      </c>
      <c r="G1019" s="244"/>
      <c r="H1019" s="247">
        <v>5.0700000000000003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247</v>
      </c>
      <c r="AU1019" s="253" t="s">
        <v>88</v>
      </c>
      <c r="AV1019" s="14" t="s">
        <v>88</v>
      </c>
      <c r="AW1019" s="14" t="s">
        <v>39</v>
      </c>
      <c r="AX1019" s="14" t="s">
        <v>78</v>
      </c>
      <c r="AY1019" s="253" t="s">
        <v>161</v>
      </c>
    </row>
    <row r="1020" s="14" customFormat="1">
      <c r="A1020" s="14"/>
      <c r="B1020" s="243"/>
      <c r="C1020" s="244"/>
      <c r="D1020" s="221" t="s">
        <v>247</v>
      </c>
      <c r="E1020" s="245" t="s">
        <v>32</v>
      </c>
      <c r="F1020" s="246" t="s">
        <v>592</v>
      </c>
      <c r="G1020" s="244"/>
      <c r="H1020" s="247">
        <v>5.7199999999999998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247</v>
      </c>
      <c r="AU1020" s="253" t="s">
        <v>88</v>
      </c>
      <c r="AV1020" s="14" t="s">
        <v>88</v>
      </c>
      <c r="AW1020" s="14" t="s">
        <v>39</v>
      </c>
      <c r="AX1020" s="14" t="s">
        <v>78</v>
      </c>
      <c r="AY1020" s="253" t="s">
        <v>161</v>
      </c>
    </row>
    <row r="1021" s="14" customFormat="1">
      <c r="A1021" s="14"/>
      <c r="B1021" s="243"/>
      <c r="C1021" s="244"/>
      <c r="D1021" s="221" t="s">
        <v>247</v>
      </c>
      <c r="E1021" s="245" t="s">
        <v>32</v>
      </c>
      <c r="F1021" s="246" t="s">
        <v>593</v>
      </c>
      <c r="G1021" s="244"/>
      <c r="H1021" s="247">
        <v>6.7800000000000002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247</v>
      </c>
      <c r="AU1021" s="253" t="s">
        <v>88</v>
      </c>
      <c r="AV1021" s="14" t="s">
        <v>88</v>
      </c>
      <c r="AW1021" s="14" t="s">
        <v>39</v>
      </c>
      <c r="AX1021" s="14" t="s">
        <v>78</v>
      </c>
      <c r="AY1021" s="253" t="s">
        <v>161</v>
      </c>
    </row>
    <row r="1022" s="14" customFormat="1">
      <c r="A1022" s="14"/>
      <c r="B1022" s="243"/>
      <c r="C1022" s="244"/>
      <c r="D1022" s="221" t="s">
        <v>247</v>
      </c>
      <c r="E1022" s="245" t="s">
        <v>32</v>
      </c>
      <c r="F1022" s="246" t="s">
        <v>594</v>
      </c>
      <c r="G1022" s="244"/>
      <c r="H1022" s="247">
        <v>17.609999999999999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247</v>
      </c>
      <c r="AU1022" s="253" t="s">
        <v>88</v>
      </c>
      <c r="AV1022" s="14" t="s">
        <v>88</v>
      </c>
      <c r="AW1022" s="14" t="s">
        <v>39</v>
      </c>
      <c r="AX1022" s="14" t="s">
        <v>78</v>
      </c>
      <c r="AY1022" s="253" t="s">
        <v>161</v>
      </c>
    </row>
    <row r="1023" s="14" customFormat="1">
      <c r="A1023" s="14"/>
      <c r="B1023" s="243"/>
      <c r="C1023" s="244"/>
      <c r="D1023" s="221" t="s">
        <v>247</v>
      </c>
      <c r="E1023" s="245" t="s">
        <v>32</v>
      </c>
      <c r="F1023" s="246" t="s">
        <v>595</v>
      </c>
      <c r="G1023" s="244"/>
      <c r="H1023" s="247">
        <v>13.19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247</v>
      </c>
      <c r="AU1023" s="253" t="s">
        <v>88</v>
      </c>
      <c r="AV1023" s="14" t="s">
        <v>88</v>
      </c>
      <c r="AW1023" s="14" t="s">
        <v>39</v>
      </c>
      <c r="AX1023" s="14" t="s">
        <v>78</v>
      </c>
      <c r="AY1023" s="253" t="s">
        <v>161</v>
      </c>
    </row>
    <row r="1024" s="14" customFormat="1">
      <c r="A1024" s="14"/>
      <c r="B1024" s="243"/>
      <c r="C1024" s="244"/>
      <c r="D1024" s="221" t="s">
        <v>247</v>
      </c>
      <c r="E1024" s="245" t="s">
        <v>32</v>
      </c>
      <c r="F1024" s="246" t="s">
        <v>596</v>
      </c>
      <c r="G1024" s="244"/>
      <c r="H1024" s="247">
        <v>5.5099999999999998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247</v>
      </c>
      <c r="AU1024" s="253" t="s">
        <v>88</v>
      </c>
      <c r="AV1024" s="14" t="s">
        <v>88</v>
      </c>
      <c r="AW1024" s="14" t="s">
        <v>39</v>
      </c>
      <c r="AX1024" s="14" t="s">
        <v>78</v>
      </c>
      <c r="AY1024" s="253" t="s">
        <v>161</v>
      </c>
    </row>
    <row r="1025" s="14" customFormat="1">
      <c r="A1025" s="14"/>
      <c r="B1025" s="243"/>
      <c r="C1025" s="244"/>
      <c r="D1025" s="221" t="s">
        <v>247</v>
      </c>
      <c r="E1025" s="245" t="s">
        <v>32</v>
      </c>
      <c r="F1025" s="246" t="s">
        <v>597</v>
      </c>
      <c r="G1025" s="244"/>
      <c r="H1025" s="247">
        <v>13.76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247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161</v>
      </c>
    </row>
    <row r="1026" s="14" customFormat="1">
      <c r="A1026" s="14"/>
      <c r="B1026" s="243"/>
      <c r="C1026" s="244"/>
      <c r="D1026" s="221" t="s">
        <v>247</v>
      </c>
      <c r="E1026" s="245" t="s">
        <v>32</v>
      </c>
      <c r="F1026" s="246" t="s">
        <v>598</v>
      </c>
      <c r="G1026" s="244"/>
      <c r="H1026" s="247">
        <v>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247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161</v>
      </c>
    </row>
    <row r="1027" s="14" customFormat="1">
      <c r="A1027" s="14"/>
      <c r="B1027" s="243"/>
      <c r="C1027" s="244"/>
      <c r="D1027" s="221" t="s">
        <v>247</v>
      </c>
      <c r="E1027" s="245" t="s">
        <v>32</v>
      </c>
      <c r="F1027" s="246" t="s">
        <v>599</v>
      </c>
      <c r="G1027" s="244"/>
      <c r="H1027" s="247">
        <v>7.7400000000000002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247</v>
      </c>
      <c r="AU1027" s="253" t="s">
        <v>88</v>
      </c>
      <c r="AV1027" s="14" t="s">
        <v>88</v>
      </c>
      <c r="AW1027" s="14" t="s">
        <v>39</v>
      </c>
      <c r="AX1027" s="14" t="s">
        <v>78</v>
      </c>
      <c r="AY1027" s="253" t="s">
        <v>161</v>
      </c>
    </row>
    <row r="1028" s="14" customFormat="1">
      <c r="A1028" s="14"/>
      <c r="B1028" s="243"/>
      <c r="C1028" s="244"/>
      <c r="D1028" s="221" t="s">
        <v>247</v>
      </c>
      <c r="E1028" s="245" t="s">
        <v>32</v>
      </c>
      <c r="F1028" s="246" t="s">
        <v>600</v>
      </c>
      <c r="G1028" s="244"/>
      <c r="H1028" s="247">
        <v>17.800000000000001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247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161</v>
      </c>
    </row>
    <row r="1029" s="14" customFormat="1">
      <c r="A1029" s="14"/>
      <c r="B1029" s="243"/>
      <c r="C1029" s="244"/>
      <c r="D1029" s="221" t="s">
        <v>247</v>
      </c>
      <c r="E1029" s="245" t="s">
        <v>32</v>
      </c>
      <c r="F1029" s="246" t="s">
        <v>601</v>
      </c>
      <c r="G1029" s="244"/>
      <c r="H1029" s="247">
        <v>14.66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247</v>
      </c>
      <c r="AU1029" s="253" t="s">
        <v>88</v>
      </c>
      <c r="AV1029" s="14" t="s">
        <v>88</v>
      </c>
      <c r="AW1029" s="14" t="s">
        <v>39</v>
      </c>
      <c r="AX1029" s="14" t="s">
        <v>78</v>
      </c>
      <c r="AY1029" s="253" t="s">
        <v>161</v>
      </c>
    </row>
    <row r="1030" s="14" customFormat="1">
      <c r="A1030" s="14"/>
      <c r="B1030" s="243"/>
      <c r="C1030" s="244"/>
      <c r="D1030" s="221" t="s">
        <v>247</v>
      </c>
      <c r="E1030" s="245" t="s">
        <v>32</v>
      </c>
      <c r="F1030" s="246" t="s">
        <v>602</v>
      </c>
      <c r="G1030" s="244"/>
      <c r="H1030" s="247">
        <v>3.1000000000000001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247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161</v>
      </c>
    </row>
    <row r="1031" s="14" customFormat="1">
      <c r="A1031" s="14"/>
      <c r="B1031" s="243"/>
      <c r="C1031" s="244"/>
      <c r="D1031" s="221" t="s">
        <v>247</v>
      </c>
      <c r="E1031" s="245" t="s">
        <v>32</v>
      </c>
      <c r="F1031" s="246" t="s">
        <v>603</v>
      </c>
      <c r="G1031" s="244"/>
      <c r="H1031" s="247">
        <v>67.25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247</v>
      </c>
      <c r="AU1031" s="253" t="s">
        <v>88</v>
      </c>
      <c r="AV1031" s="14" t="s">
        <v>88</v>
      </c>
      <c r="AW1031" s="14" t="s">
        <v>39</v>
      </c>
      <c r="AX1031" s="14" t="s">
        <v>78</v>
      </c>
      <c r="AY1031" s="253" t="s">
        <v>161</v>
      </c>
    </row>
    <row r="1032" s="14" customFormat="1">
      <c r="A1032" s="14"/>
      <c r="B1032" s="243"/>
      <c r="C1032" s="244"/>
      <c r="D1032" s="221" t="s">
        <v>247</v>
      </c>
      <c r="E1032" s="245" t="s">
        <v>32</v>
      </c>
      <c r="F1032" s="246" t="s">
        <v>604</v>
      </c>
      <c r="G1032" s="244"/>
      <c r="H1032" s="247">
        <v>43.100000000000001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247</v>
      </c>
      <c r="AU1032" s="253" t="s">
        <v>88</v>
      </c>
      <c r="AV1032" s="14" t="s">
        <v>88</v>
      </c>
      <c r="AW1032" s="14" t="s">
        <v>39</v>
      </c>
      <c r="AX1032" s="14" t="s">
        <v>78</v>
      </c>
      <c r="AY1032" s="253" t="s">
        <v>161</v>
      </c>
    </row>
    <row r="1033" s="15" customFormat="1">
      <c r="A1033" s="15"/>
      <c r="B1033" s="254"/>
      <c r="C1033" s="255"/>
      <c r="D1033" s="221" t="s">
        <v>247</v>
      </c>
      <c r="E1033" s="256" t="s">
        <v>32</v>
      </c>
      <c r="F1033" s="257" t="s">
        <v>273</v>
      </c>
      <c r="G1033" s="255"/>
      <c r="H1033" s="258">
        <v>606.53000000000009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247</v>
      </c>
      <c r="AU1033" s="264" t="s">
        <v>88</v>
      </c>
      <c r="AV1033" s="15" t="s">
        <v>188</v>
      </c>
      <c r="AW1033" s="15" t="s">
        <v>39</v>
      </c>
      <c r="AX1033" s="15" t="s">
        <v>86</v>
      </c>
      <c r="AY1033" s="264" t="s">
        <v>161</v>
      </c>
    </row>
    <row r="1034" s="2" customFormat="1" ht="24.15" customHeight="1">
      <c r="A1034" s="42"/>
      <c r="B1034" s="43"/>
      <c r="C1034" s="265" t="s">
        <v>1050</v>
      </c>
      <c r="D1034" s="265" t="s">
        <v>303</v>
      </c>
      <c r="E1034" s="266" t="s">
        <v>1051</v>
      </c>
      <c r="F1034" s="267" t="s">
        <v>1052</v>
      </c>
      <c r="G1034" s="268" t="s">
        <v>311</v>
      </c>
      <c r="H1034" s="269">
        <v>636.85699999999997</v>
      </c>
      <c r="I1034" s="270"/>
      <c r="J1034" s="271">
        <f>ROUND(I1034*H1034,2)</f>
        <v>0</v>
      </c>
      <c r="K1034" s="267" t="s">
        <v>168</v>
      </c>
      <c r="L1034" s="272"/>
      <c r="M1034" s="273" t="s">
        <v>32</v>
      </c>
      <c r="N1034" s="274" t="s">
        <v>49</v>
      </c>
      <c r="O1034" s="88"/>
      <c r="P1034" s="217">
        <f>O1034*H1034</f>
        <v>0</v>
      </c>
      <c r="Q1034" s="217">
        <v>0.00069999999999999999</v>
      </c>
      <c r="R1034" s="217">
        <f>Q1034*H1034</f>
        <v>0.44579989999999997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555</v>
      </c>
      <c r="AT1034" s="219" t="s">
        <v>303</v>
      </c>
      <c r="AU1034" s="219" t="s">
        <v>88</v>
      </c>
      <c r="AY1034" s="20" t="s">
        <v>161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0" t="s">
        <v>86</v>
      </c>
      <c r="BK1034" s="220">
        <f>ROUND(I1034*H1034,2)</f>
        <v>0</v>
      </c>
      <c r="BL1034" s="20" t="s">
        <v>379</v>
      </c>
      <c r="BM1034" s="219" t="s">
        <v>1053</v>
      </c>
    </row>
    <row r="1035" s="2" customFormat="1">
      <c r="A1035" s="42"/>
      <c r="B1035" s="43"/>
      <c r="C1035" s="44"/>
      <c r="D1035" s="221" t="s">
        <v>171</v>
      </c>
      <c r="E1035" s="44"/>
      <c r="F1035" s="222" t="s">
        <v>1052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0" t="s">
        <v>171</v>
      </c>
      <c r="AU1035" s="20" t="s">
        <v>88</v>
      </c>
    </row>
    <row r="1036" s="14" customFormat="1">
      <c r="A1036" s="14"/>
      <c r="B1036" s="243"/>
      <c r="C1036" s="244"/>
      <c r="D1036" s="221" t="s">
        <v>247</v>
      </c>
      <c r="E1036" s="244"/>
      <c r="F1036" s="246" t="s">
        <v>1047</v>
      </c>
      <c r="G1036" s="244"/>
      <c r="H1036" s="247">
        <v>636.85699999999997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247</v>
      </c>
      <c r="AU1036" s="253" t="s">
        <v>88</v>
      </c>
      <c r="AV1036" s="14" t="s">
        <v>88</v>
      </c>
      <c r="AW1036" s="14" t="s">
        <v>4</v>
      </c>
      <c r="AX1036" s="14" t="s">
        <v>86</v>
      </c>
      <c r="AY1036" s="253" t="s">
        <v>161</v>
      </c>
    </row>
    <row r="1037" s="2" customFormat="1" ht="24.15" customHeight="1">
      <c r="A1037" s="42"/>
      <c r="B1037" s="43"/>
      <c r="C1037" s="208" t="s">
        <v>1054</v>
      </c>
      <c r="D1037" s="208" t="s">
        <v>164</v>
      </c>
      <c r="E1037" s="209" t="s">
        <v>1055</v>
      </c>
      <c r="F1037" s="210" t="s">
        <v>1056</v>
      </c>
      <c r="G1037" s="211" t="s">
        <v>311</v>
      </c>
      <c r="H1037" s="212">
        <v>433.28800000000001</v>
      </c>
      <c r="I1037" s="213"/>
      <c r="J1037" s="214">
        <f>ROUND(I1037*H1037,2)</f>
        <v>0</v>
      </c>
      <c r="K1037" s="210" t="s">
        <v>168</v>
      </c>
      <c r="L1037" s="48"/>
      <c r="M1037" s="215" t="s">
        <v>32</v>
      </c>
      <c r="N1037" s="216" t="s">
        <v>49</v>
      </c>
      <c r="O1037" s="88"/>
      <c r="P1037" s="217">
        <f>O1037*H1037</f>
        <v>0</v>
      </c>
      <c r="Q1037" s="217">
        <v>0</v>
      </c>
      <c r="R1037" s="217">
        <f>Q1037*H1037</f>
        <v>0</v>
      </c>
      <c r="S1037" s="217">
        <v>0</v>
      </c>
      <c r="T1037" s="218">
        <f>S1037*H1037</f>
        <v>0</v>
      </c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R1037" s="219" t="s">
        <v>379</v>
      </c>
      <c r="AT1037" s="219" t="s">
        <v>164</v>
      </c>
      <c r="AU1037" s="219" t="s">
        <v>88</v>
      </c>
      <c r="AY1037" s="20" t="s">
        <v>161</v>
      </c>
      <c r="BE1037" s="220">
        <f>IF(N1037="základní",J1037,0)</f>
        <v>0</v>
      </c>
      <c r="BF1037" s="220">
        <f>IF(N1037="snížená",J1037,0)</f>
        <v>0</v>
      </c>
      <c r="BG1037" s="220">
        <f>IF(N1037="zákl. přenesená",J1037,0)</f>
        <v>0</v>
      </c>
      <c r="BH1037" s="220">
        <f>IF(N1037="sníž. přenesená",J1037,0)</f>
        <v>0</v>
      </c>
      <c r="BI1037" s="220">
        <f>IF(N1037="nulová",J1037,0)</f>
        <v>0</v>
      </c>
      <c r="BJ1037" s="20" t="s">
        <v>86</v>
      </c>
      <c r="BK1037" s="220">
        <f>ROUND(I1037*H1037,2)</f>
        <v>0</v>
      </c>
      <c r="BL1037" s="20" t="s">
        <v>379</v>
      </c>
      <c r="BM1037" s="219" t="s">
        <v>1057</v>
      </c>
    </row>
    <row r="1038" s="2" customFormat="1">
      <c r="A1038" s="42"/>
      <c r="B1038" s="43"/>
      <c r="C1038" s="44"/>
      <c r="D1038" s="221" t="s">
        <v>171</v>
      </c>
      <c r="E1038" s="44"/>
      <c r="F1038" s="222" t="s">
        <v>1058</v>
      </c>
      <c r="G1038" s="44"/>
      <c r="H1038" s="44"/>
      <c r="I1038" s="223"/>
      <c r="J1038" s="44"/>
      <c r="K1038" s="44"/>
      <c r="L1038" s="48"/>
      <c r="M1038" s="224"/>
      <c r="N1038" s="225"/>
      <c r="O1038" s="88"/>
      <c r="P1038" s="88"/>
      <c r="Q1038" s="88"/>
      <c r="R1038" s="88"/>
      <c r="S1038" s="88"/>
      <c r="T1038" s="89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T1038" s="20" t="s">
        <v>171</v>
      </c>
      <c r="AU1038" s="20" t="s">
        <v>88</v>
      </c>
    </row>
    <row r="1039" s="2" customFormat="1">
      <c r="A1039" s="42"/>
      <c r="B1039" s="43"/>
      <c r="C1039" s="44"/>
      <c r="D1039" s="226" t="s">
        <v>172</v>
      </c>
      <c r="E1039" s="44"/>
      <c r="F1039" s="227" t="s">
        <v>1059</v>
      </c>
      <c r="G1039" s="44"/>
      <c r="H1039" s="44"/>
      <c r="I1039" s="223"/>
      <c r="J1039" s="44"/>
      <c r="K1039" s="44"/>
      <c r="L1039" s="48"/>
      <c r="M1039" s="224"/>
      <c r="N1039" s="225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0" t="s">
        <v>172</v>
      </c>
      <c r="AU1039" s="20" t="s">
        <v>88</v>
      </c>
    </row>
    <row r="1040" s="13" customFormat="1">
      <c r="A1040" s="13"/>
      <c r="B1040" s="233"/>
      <c r="C1040" s="234"/>
      <c r="D1040" s="221" t="s">
        <v>247</v>
      </c>
      <c r="E1040" s="235" t="s">
        <v>32</v>
      </c>
      <c r="F1040" s="236" t="s">
        <v>342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247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161</v>
      </c>
    </row>
    <row r="1041" s="14" customFormat="1">
      <c r="A1041" s="14"/>
      <c r="B1041" s="243"/>
      <c r="C1041" s="244"/>
      <c r="D1041" s="221" t="s">
        <v>247</v>
      </c>
      <c r="E1041" s="245" t="s">
        <v>32</v>
      </c>
      <c r="F1041" s="246" t="s">
        <v>849</v>
      </c>
      <c r="G1041" s="244"/>
      <c r="H1041" s="247">
        <v>433.28800000000001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247</v>
      </c>
      <c r="AU1041" s="253" t="s">
        <v>88</v>
      </c>
      <c r="AV1041" s="14" t="s">
        <v>88</v>
      </c>
      <c r="AW1041" s="14" t="s">
        <v>39</v>
      </c>
      <c r="AX1041" s="14" t="s">
        <v>86</v>
      </c>
      <c r="AY1041" s="253" t="s">
        <v>161</v>
      </c>
    </row>
    <row r="1042" s="2" customFormat="1" ht="24.15" customHeight="1">
      <c r="A1042" s="42"/>
      <c r="B1042" s="43"/>
      <c r="C1042" s="265" t="s">
        <v>1060</v>
      </c>
      <c r="D1042" s="265" t="s">
        <v>303</v>
      </c>
      <c r="E1042" s="266" t="s">
        <v>1061</v>
      </c>
      <c r="F1042" s="267" t="s">
        <v>1062</v>
      </c>
      <c r="G1042" s="268" t="s">
        <v>311</v>
      </c>
      <c r="H1042" s="269">
        <v>909.90499999999997</v>
      </c>
      <c r="I1042" s="270"/>
      <c r="J1042" s="271">
        <f>ROUND(I1042*H1042,2)</f>
        <v>0</v>
      </c>
      <c r="K1042" s="267" t="s">
        <v>168</v>
      </c>
      <c r="L1042" s="272"/>
      <c r="M1042" s="273" t="s">
        <v>32</v>
      </c>
      <c r="N1042" s="274" t="s">
        <v>49</v>
      </c>
      <c r="O1042" s="88"/>
      <c r="P1042" s="217">
        <f>O1042*H1042</f>
        <v>0</v>
      </c>
      <c r="Q1042" s="217">
        <v>0.0015</v>
      </c>
      <c r="R1042" s="217">
        <f>Q1042*H1042</f>
        <v>1.3648575000000001</v>
      </c>
      <c r="S1042" s="217">
        <v>0</v>
      </c>
      <c r="T1042" s="218">
        <f>S1042*H1042</f>
        <v>0</v>
      </c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R1042" s="219" t="s">
        <v>555</v>
      </c>
      <c r="AT1042" s="219" t="s">
        <v>303</v>
      </c>
      <c r="AU1042" s="219" t="s">
        <v>88</v>
      </c>
      <c r="AY1042" s="20" t="s">
        <v>161</v>
      </c>
      <c r="BE1042" s="220">
        <f>IF(N1042="základní",J1042,0)</f>
        <v>0</v>
      </c>
      <c r="BF1042" s="220">
        <f>IF(N1042="snížená",J1042,0)</f>
        <v>0</v>
      </c>
      <c r="BG1042" s="220">
        <f>IF(N1042="zákl. přenesená",J1042,0)</f>
        <v>0</v>
      </c>
      <c r="BH1042" s="220">
        <f>IF(N1042="sníž. přenesená",J1042,0)</f>
        <v>0</v>
      </c>
      <c r="BI1042" s="220">
        <f>IF(N1042="nulová",J1042,0)</f>
        <v>0</v>
      </c>
      <c r="BJ1042" s="20" t="s">
        <v>86</v>
      </c>
      <c r="BK1042" s="220">
        <f>ROUND(I1042*H1042,2)</f>
        <v>0</v>
      </c>
      <c r="BL1042" s="20" t="s">
        <v>379</v>
      </c>
      <c r="BM1042" s="219" t="s">
        <v>1063</v>
      </c>
    </row>
    <row r="1043" s="2" customFormat="1">
      <c r="A1043" s="42"/>
      <c r="B1043" s="43"/>
      <c r="C1043" s="44"/>
      <c r="D1043" s="221" t="s">
        <v>171</v>
      </c>
      <c r="E1043" s="44"/>
      <c r="F1043" s="222" t="s">
        <v>1062</v>
      </c>
      <c r="G1043" s="44"/>
      <c r="H1043" s="44"/>
      <c r="I1043" s="223"/>
      <c r="J1043" s="44"/>
      <c r="K1043" s="44"/>
      <c r="L1043" s="48"/>
      <c r="M1043" s="224"/>
      <c r="N1043" s="225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171</v>
      </c>
      <c r="AU1043" s="20" t="s">
        <v>88</v>
      </c>
    </row>
    <row r="1044" s="14" customFormat="1">
      <c r="A1044" s="14"/>
      <c r="B1044" s="243"/>
      <c r="C1044" s="244"/>
      <c r="D1044" s="221" t="s">
        <v>247</v>
      </c>
      <c r="E1044" s="244"/>
      <c r="F1044" s="246" t="s">
        <v>1064</v>
      </c>
      <c r="G1044" s="244"/>
      <c r="H1044" s="247">
        <v>909.90499999999997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247</v>
      </c>
      <c r="AU1044" s="253" t="s">
        <v>88</v>
      </c>
      <c r="AV1044" s="14" t="s">
        <v>88</v>
      </c>
      <c r="AW1044" s="14" t="s">
        <v>4</v>
      </c>
      <c r="AX1044" s="14" t="s">
        <v>86</v>
      </c>
      <c r="AY1044" s="253" t="s">
        <v>161</v>
      </c>
    </row>
    <row r="1045" s="2" customFormat="1" ht="24.15" customHeight="1">
      <c r="A1045" s="42"/>
      <c r="B1045" s="43"/>
      <c r="C1045" s="208" t="s">
        <v>1065</v>
      </c>
      <c r="D1045" s="208" t="s">
        <v>164</v>
      </c>
      <c r="E1045" s="209" t="s">
        <v>1066</v>
      </c>
      <c r="F1045" s="210" t="s">
        <v>1067</v>
      </c>
      <c r="G1045" s="211" t="s">
        <v>311</v>
      </c>
      <c r="H1045" s="212">
        <v>805.16600000000005</v>
      </c>
      <c r="I1045" s="213"/>
      <c r="J1045" s="214">
        <f>ROUND(I1045*H1045,2)</f>
        <v>0</v>
      </c>
      <c r="K1045" s="210" t="s">
        <v>168</v>
      </c>
      <c r="L1045" s="48"/>
      <c r="M1045" s="215" t="s">
        <v>32</v>
      </c>
      <c r="N1045" s="216" t="s">
        <v>49</v>
      </c>
      <c r="O1045" s="88"/>
      <c r="P1045" s="217">
        <f>O1045*H1045</f>
        <v>0</v>
      </c>
      <c r="Q1045" s="217">
        <v>2.0000000000000002E-05</v>
      </c>
      <c r="R1045" s="217">
        <f>Q1045*H1045</f>
        <v>0.016103320000000001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379</v>
      </c>
      <c r="AT1045" s="219" t="s">
        <v>164</v>
      </c>
      <c r="AU1045" s="219" t="s">
        <v>88</v>
      </c>
      <c r="AY1045" s="20" t="s">
        <v>161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0" t="s">
        <v>86</v>
      </c>
      <c r="BK1045" s="220">
        <f>ROUND(I1045*H1045,2)</f>
        <v>0</v>
      </c>
      <c r="BL1045" s="20" t="s">
        <v>379</v>
      </c>
      <c r="BM1045" s="219" t="s">
        <v>1068</v>
      </c>
    </row>
    <row r="1046" s="2" customFormat="1">
      <c r="A1046" s="42"/>
      <c r="B1046" s="43"/>
      <c r="C1046" s="44"/>
      <c r="D1046" s="221" t="s">
        <v>171</v>
      </c>
      <c r="E1046" s="44"/>
      <c r="F1046" s="222" t="s">
        <v>1069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171</v>
      </c>
      <c r="AU1046" s="20" t="s">
        <v>88</v>
      </c>
    </row>
    <row r="1047" s="2" customFormat="1">
      <c r="A1047" s="42"/>
      <c r="B1047" s="43"/>
      <c r="C1047" s="44"/>
      <c r="D1047" s="226" t="s">
        <v>172</v>
      </c>
      <c r="E1047" s="44"/>
      <c r="F1047" s="227" t="s">
        <v>1070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0" t="s">
        <v>172</v>
      </c>
      <c r="AU1047" s="20" t="s">
        <v>88</v>
      </c>
    </row>
    <row r="1048" s="13" customFormat="1">
      <c r="A1048" s="13"/>
      <c r="B1048" s="233"/>
      <c r="C1048" s="234"/>
      <c r="D1048" s="221" t="s">
        <v>247</v>
      </c>
      <c r="E1048" s="235" t="s">
        <v>32</v>
      </c>
      <c r="F1048" s="236" t="s">
        <v>1071</v>
      </c>
      <c r="G1048" s="234"/>
      <c r="H1048" s="235" t="s">
        <v>32</v>
      </c>
      <c r="I1048" s="237"/>
      <c r="J1048" s="234"/>
      <c r="K1048" s="234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2" t="s">
        <v>247</v>
      </c>
      <c r="AU1048" s="242" t="s">
        <v>88</v>
      </c>
      <c r="AV1048" s="13" t="s">
        <v>86</v>
      </c>
      <c r="AW1048" s="13" t="s">
        <v>39</v>
      </c>
      <c r="AX1048" s="13" t="s">
        <v>78</v>
      </c>
      <c r="AY1048" s="242" t="s">
        <v>161</v>
      </c>
    </row>
    <row r="1049" s="13" customFormat="1">
      <c r="A1049" s="13"/>
      <c r="B1049" s="233"/>
      <c r="C1049" s="234"/>
      <c r="D1049" s="221" t="s">
        <v>247</v>
      </c>
      <c r="E1049" s="235" t="s">
        <v>32</v>
      </c>
      <c r="F1049" s="236" t="s">
        <v>1072</v>
      </c>
      <c r="G1049" s="234"/>
      <c r="H1049" s="235" t="s">
        <v>32</v>
      </c>
      <c r="I1049" s="237"/>
      <c r="J1049" s="234"/>
      <c r="K1049" s="234"/>
      <c r="L1049" s="238"/>
      <c r="M1049" s="239"/>
      <c r="N1049" s="240"/>
      <c r="O1049" s="240"/>
      <c r="P1049" s="240"/>
      <c r="Q1049" s="240"/>
      <c r="R1049" s="240"/>
      <c r="S1049" s="240"/>
      <c r="T1049" s="24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2" t="s">
        <v>247</v>
      </c>
      <c r="AU1049" s="242" t="s">
        <v>88</v>
      </c>
      <c r="AV1049" s="13" t="s">
        <v>86</v>
      </c>
      <c r="AW1049" s="13" t="s">
        <v>39</v>
      </c>
      <c r="AX1049" s="13" t="s">
        <v>78</v>
      </c>
      <c r="AY1049" s="242" t="s">
        <v>161</v>
      </c>
    </row>
    <row r="1050" s="13" customFormat="1">
      <c r="A1050" s="13"/>
      <c r="B1050" s="233"/>
      <c r="C1050" s="234"/>
      <c r="D1050" s="221" t="s">
        <v>247</v>
      </c>
      <c r="E1050" s="235" t="s">
        <v>32</v>
      </c>
      <c r="F1050" s="236" t="s">
        <v>1073</v>
      </c>
      <c r="G1050" s="234"/>
      <c r="H1050" s="235" t="s">
        <v>32</v>
      </c>
      <c r="I1050" s="237"/>
      <c r="J1050" s="234"/>
      <c r="K1050" s="234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247</v>
      </c>
      <c r="AU1050" s="242" t="s">
        <v>88</v>
      </c>
      <c r="AV1050" s="13" t="s">
        <v>86</v>
      </c>
      <c r="AW1050" s="13" t="s">
        <v>39</v>
      </c>
      <c r="AX1050" s="13" t="s">
        <v>78</v>
      </c>
      <c r="AY1050" s="242" t="s">
        <v>161</v>
      </c>
    </row>
    <row r="1051" s="14" customFormat="1">
      <c r="A1051" s="14"/>
      <c r="B1051" s="243"/>
      <c r="C1051" s="244"/>
      <c r="D1051" s="221" t="s">
        <v>247</v>
      </c>
      <c r="E1051" s="245" t="s">
        <v>32</v>
      </c>
      <c r="F1051" s="246" t="s">
        <v>1074</v>
      </c>
      <c r="G1051" s="244"/>
      <c r="H1051" s="247">
        <v>150.63900000000001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247</v>
      </c>
      <c r="AU1051" s="253" t="s">
        <v>88</v>
      </c>
      <c r="AV1051" s="14" t="s">
        <v>88</v>
      </c>
      <c r="AW1051" s="14" t="s">
        <v>39</v>
      </c>
      <c r="AX1051" s="14" t="s">
        <v>78</v>
      </c>
      <c r="AY1051" s="253" t="s">
        <v>161</v>
      </c>
    </row>
    <row r="1052" s="14" customFormat="1">
      <c r="A1052" s="14"/>
      <c r="B1052" s="243"/>
      <c r="C1052" s="244"/>
      <c r="D1052" s="221" t="s">
        <v>247</v>
      </c>
      <c r="E1052" s="245" t="s">
        <v>32</v>
      </c>
      <c r="F1052" s="246" t="s">
        <v>1075</v>
      </c>
      <c r="G1052" s="244"/>
      <c r="H1052" s="247">
        <v>423.63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247</v>
      </c>
      <c r="AU1052" s="253" t="s">
        <v>88</v>
      </c>
      <c r="AV1052" s="14" t="s">
        <v>88</v>
      </c>
      <c r="AW1052" s="14" t="s">
        <v>39</v>
      </c>
      <c r="AX1052" s="14" t="s">
        <v>78</v>
      </c>
      <c r="AY1052" s="253" t="s">
        <v>161</v>
      </c>
    </row>
    <row r="1053" s="13" customFormat="1">
      <c r="A1053" s="13"/>
      <c r="B1053" s="233"/>
      <c r="C1053" s="234"/>
      <c r="D1053" s="221" t="s">
        <v>247</v>
      </c>
      <c r="E1053" s="235" t="s">
        <v>32</v>
      </c>
      <c r="F1053" s="236" t="s">
        <v>1076</v>
      </c>
      <c r="G1053" s="234"/>
      <c r="H1053" s="235" t="s">
        <v>32</v>
      </c>
      <c r="I1053" s="237"/>
      <c r="J1053" s="234"/>
      <c r="K1053" s="234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247</v>
      </c>
      <c r="AU1053" s="242" t="s">
        <v>88</v>
      </c>
      <c r="AV1053" s="13" t="s">
        <v>86</v>
      </c>
      <c r="AW1053" s="13" t="s">
        <v>39</v>
      </c>
      <c r="AX1053" s="13" t="s">
        <v>78</v>
      </c>
      <c r="AY1053" s="242" t="s">
        <v>161</v>
      </c>
    </row>
    <row r="1054" s="14" customFormat="1">
      <c r="A1054" s="14"/>
      <c r="B1054" s="243"/>
      <c r="C1054" s="244"/>
      <c r="D1054" s="221" t="s">
        <v>247</v>
      </c>
      <c r="E1054" s="245" t="s">
        <v>32</v>
      </c>
      <c r="F1054" s="246" t="s">
        <v>1077</v>
      </c>
      <c r="G1054" s="244"/>
      <c r="H1054" s="247">
        <v>45.719999999999999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247</v>
      </c>
      <c r="AU1054" s="253" t="s">
        <v>88</v>
      </c>
      <c r="AV1054" s="14" t="s">
        <v>88</v>
      </c>
      <c r="AW1054" s="14" t="s">
        <v>39</v>
      </c>
      <c r="AX1054" s="14" t="s">
        <v>78</v>
      </c>
      <c r="AY1054" s="253" t="s">
        <v>161</v>
      </c>
    </row>
    <row r="1055" s="13" customFormat="1">
      <c r="A1055" s="13"/>
      <c r="B1055" s="233"/>
      <c r="C1055" s="234"/>
      <c r="D1055" s="221" t="s">
        <v>247</v>
      </c>
      <c r="E1055" s="235" t="s">
        <v>32</v>
      </c>
      <c r="F1055" s="236" t="s">
        <v>1078</v>
      </c>
      <c r="G1055" s="234"/>
      <c r="H1055" s="235" t="s">
        <v>32</v>
      </c>
      <c r="I1055" s="237"/>
      <c r="J1055" s="234"/>
      <c r="K1055" s="234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247</v>
      </c>
      <c r="AU1055" s="242" t="s">
        <v>88</v>
      </c>
      <c r="AV1055" s="13" t="s">
        <v>86</v>
      </c>
      <c r="AW1055" s="13" t="s">
        <v>39</v>
      </c>
      <c r="AX1055" s="13" t="s">
        <v>78</v>
      </c>
      <c r="AY1055" s="242" t="s">
        <v>161</v>
      </c>
    </row>
    <row r="1056" s="14" customFormat="1">
      <c r="A1056" s="14"/>
      <c r="B1056" s="243"/>
      <c r="C1056" s="244"/>
      <c r="D1056" s="221" t="s">
        <v>247</v>
      </c>
      <c r="E1056" s="245" t="s">
        <v>32</v>
      </c>
      <c r="F1056" s="246" t="s">
        <v>1079</v>
      </c>
      <c r="G1056" s="244"/>
      <c r="H1056" s="247">
        <v>185.17699999999999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247</v>
      </c>
      <c r="AU1056" s="253" t="s">
        <v>88</v>
      </c>
      <c r="AV1056" s="14" t="s">
        <v>88</v>
      </c>
      <c r="AW1056" s="14" t="s">
        <v>39</v>
      </c>
      <c r="AX1056" s="14" t="s">
        <v>78</v>
      </c>
      <c r="AY1056" s="253" t="s">
        <v>161</v>
      </c>
    </row>
    <row r="1057" s="15" customFormat="1">
      <c r="A1057" s="15"/>
      <c r="B1057" s="254"/>
      <c r="C1057" s="255"/>
      <c r="D1057" s="221" t="s">
        <v>247</v>
      </c>
      <c r="E1057" s="256" t="s">
        <v>32</v>
      </c>
      <c r="F1057" s="257" t="s">
        <v>273</v>
      </c>
      <c r="G1057" s="255"/>
      <c r="H1057" s="258">
        <v>805.16600000000005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247</v>
      </c>
      <c r="AU1057" s="264" t="s">
        <v>88</v>
      </c>
      <c r="AV1057" s="15" t="s">
        <v>188</v>
      </c>
      <c r="AW1057" s="15" t="s">
        <v>39</v>
      </c>
      <c r="AX1057" s="15" t="s">
        <v>86</v>
      </c>
      <c r="AY1057" s="264" t="s">
        <v>161</v>
      </c>
    </row>
    <row r="1058" s="2" customFormat="1" ht="24.15" customHeight="1">
      <c r="A1058" s="42"/>
      <c r="B1058" s="43"/>
      <c r="C1058" s="265" t="s">
        <v>1080</v>
      </c>
      <c r="D1058" s="265" t="s">
        <v>303</v>
      </c>
      <c r="E1058" s="266" t="s">
        <v>1081</v>
      </c>
      <c r="F1058" s="267" t="s">
        <v>1082</v>
      </c>
      <c r="G1058" s="268" t="s">
        <v>311</v>
      </c>
      <c r="H1058" s="269">
        <v>845.42399999999998</v>
      </c>
      <c r="I1058" s="270"/>
      <c r="J1058" s="271">
        <f>ROUND(I1058*H1058,2)</f>
        <v>0</v>
      </c>
      <c r="K1058" s="267" t="s">
        <v>168</v>
      </c>
      <c r="L1058" s="272"/>
      <c r="M1058" s="273" t="s">
        <v>32</v>
      </c>
      <c r="N1058" s="274" t="s">
        <v>49</v>
      </c>
      <c r="O1058" s="88"/>
      <c r="P1058" s="217">
        <f>O1058*H1058</f>
        <v>0</v>
      </c>
      <c r="Q1058" s="217">
        <v>8.0000000000000007E-05</v>
      </c>
      <c r="R1058" s="217">
        <f>Q1058*H1058</f>
        <v>0.06763392</v>
      </c>
      <c r="S1058" s="217">
        <v>0</v>
      </c>
      <c r="T1058" s="218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19" t="s">
        <v>555</v>
      </c>
      <c r="AT1058" s="219" t="s">
        <v>303</v>
      </c>
      <c r="AU1058" s="219" t="s">
        <v>88</v>
      </c>
      <c r="AY1058" s="20" t="s">
        <v>161</v>
      </c>
      <c r="BE1058" s="220">
        <f>IF(N1058="základní",J1058,0)</f>
        <v>0</v>
      </c>
      <c r="BF1058" s="220">
        <f>IF(N1058="snížená",J1058,0)</f>
        <v>0</v>
      </c>
      <c r="BG1058" s="220">
        <f>IF(N1058="zákl. přenesená",J1058,0)</f>
        <v>0</v>
      </c>
      <c r="BH1058" s="220">
        <f>IF(N1058="sníž. přenesená",J1058,0)</f>
        <v>0</v>
      </c>
      <c r="BI1058" s="220">
        <f>IF(N1058="nulová",J1058,0)</f>
        <v>0</v>
      </c>
      <c r="BJ1058" s="20" t="s">
        <v>86</v>
      </c>
      <c r="BK1058" s="220">
        <f>ROUND(I1058*H1058,2)</f>
        <v>0</v>
      </c>
      <c r="BL1058" s="20" t="s">
        <v>379</v>
      </c>
      <c r="BM1058" s="219" t="s">
        <v>1083</v>
      </c>
    </row>
    <row r="1059" s="2" customFormat="1">
      <c r="A1059" s="42"/>
      <c r="B1059" s="43"/>
      <c r="C1059" s="44"/>
      <c r="D1059" s="221" t="s">
        <v>171</v>
      </c>
      <c r="E1059" s="44"/>
      <c r="F1059" s="222" t="s">
        <v>1082</v>
      </c>
      <c r="G1059" s="44"/>
      <c r="H1059" s="44"/>
      <c r="I1059" s="223"/>
      <c r="J1059" s="44"/>
      <c r="K1059" s="44"/>
      <c r="L1059" s="48"/>
      <c r="M1059" s="224"/>
      <c r="N1059" s="225"/>
      <c r="O1059" s="88"/>
      <c r="P1059" s="88"/>
      <c r="Q1059" s="88"/>
      <c r="R1059" s="88"/>
      <c r="S1059" s="88"/>
      <c r="T1059" s="89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T1059" s="20" t="s">
        <v>171</v>
      </c>
      <c r="AU1059" s="20" t="s">
        <v>88</v>
      </c>
    </row>
    <row r="1060" s="14" customFormat="1">
      <c r="A1060" s="14"/>
      <c r="B1060" s="243"/>
      <c r="C1060" s="244"/>
      <c r="D1060" s="221" t="s">
        <v>247</v>
      </c>
      <c r="E1060" s="244"/>
      <c r="F1060" s="246" t="s">
        <v>1084</v>
      </c>
      <c r="G1060" s="244"/>
      <c r="H1060" s="247">
        <v>845.42399999999998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247</v>
      </c>
      <c r="AU1060" s="253" t="s">
        <v>88</v>
      </c>
      <c r="AV1060" s="14" t="s">
        <v>88</v>
      </c>
      <c r="AW1060" s="14" t="s">
        <v>4</v>
      </c>
      <c r="AX1060" s="14" t="s">
        <v>86</v>
      </c>
      <c r="AY1060" s="253" t="s">
        <v>161</v>
      </c>
    </row>
    <row r="1061" s="2" customFormat="1" ht="24.15" customHeight="1">
      <c r="A1061" s="42"/>
      <c r="B1061" s="43"/>
      <c r="C1061" s="208" t="s">
        <v>1085</v>
      </c>
      <c r="D1061" s="208" t="s">
        <v>164</v>
      </c>
      <c r="E1061" s="209" t="s">
        <v>1086</v>
      </c>
      <c r="F1061" s="210" t="s">
        <v>1087</v>
      </c>
      <c r="G1061" s="211" t="s">
        <v>311</v>
      </c>
      <c r="H1061" s="212">
        <v>644.85199999999998</v>
      </c>
      <c r="I1061" s="213"/>
      <c r="J1061" s="214">
        <f>ROUND(I1061*H1061,2)</f>
        <v>0</v>
      </c>
      <c r="K1061" s="210" t="s">
        <v>168</v>
      </c>
      <c r="L1061" s="48"/>
      <c r="M1061" s="215" t="s">
        <v>32</v>
      </c>
      <c r="N1061" s="216" t="s">
        <v>49</v>
      </c>
      <c r="O1061" s="88"/>
      <c r="P1061" s="217">
        <f>O1061*H1061</f>
        <v>0</v>
      </c>
      <c r="Q1061" s="217">
        <v>0.00024000000000000001</v>
      </c>
      <c r="R1061" s="217">
        <f>Q1061*H1061</f>
        <v>0.15476448000000001</v>
      </c>
      <c r="S1061" s="217">
        <v>0</v>
      </c>
      <c r="T1061" s="218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19" t="s">
        <v>379</v>
      </c>
      <c r="AT1061" s="219" t="s">
        <v>164</v>
      </c>
      <c r="AU1061" s="219" t="s">
        <v>88</v>
      </c>
      <c r="AY1061" s="20" t="s">
        <v>161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86</v>
      </c>
      <c r="BK1061" s="220">
        <f>ROUND(I1061*H1061,2)</f>
        <v>0</v>
      </c>
      <c r="BL1061" s="20" t="s">
        <v>379</v>
      </c>
      <c r="BM1061" s="219" t="s">
        <v>1088</v>
      </c>
    </row>
    <row r="1062" s="2" customFormat="1">
      <c r="A1062" s="42"/>
      <c r="B1062" s="43"/>
      <c r="C1062" s="44"/>
      <c r="D1062" s="221" t="s">
        <v>171</v>
      </c>
      <c r="E1062" s="44"/>
      <c r="F1062" s="222" t="s">
        <v>1089</v>
      </c>
      <c r="G1062" s="44"/>
      <c r="H1062" s="44"/>
      <c r="I1062" s="223"/>
      <c r="J1062" s="44"/>
      <c r="K1062" s="44"/>
      <c r="L1062" s="48"/>
      <c r="M1062" s="224"/>
      <c r="N1062" s="225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171</v>
      </c>
      <c r="AU1062" s="20" t="s">
        <v>88</v>
      </c>
    </row>
    <row r="1063" s="2" customFormat="1">
      <c r="A1063" s="42"/>
      <c r="B1063" s="43"/>
      <c r="C1063" s="44"/>
      <c r="D1063" s="226" t="s">
        <v>172</v>
      </c>
      <c r="E1063" s="44"/>
      <c r="F1063" s="227" t="s">
        <v>1090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0" t="s">
        <v>172</v>
      </c>
      <c r="AU1063" s="20" t="s">
        <v>88</v>
      </c>
    </row>
    <row r="1064" s="13" customFormat="1">
      <c r="A1064" s="13"/>
      <c r="B1064" s="233"/>
      <c r="C1064" s="234"/>
      <c r="D1064" s="221" t="s">
        <v>247</v>
      </c>
      <c r="E1064" s="235" t="s">
        <v>32</v>
      </c>
      <c r="F1064" s="236" t="s">
        <v>1071</v>
      </c>
      <c r="G1064" s="234"/>
      <c r="H1064" s="235" t="s">
        <v>32</v>
      </c>
      <c r="I1064" s="237"/>
      <c r="J1064" s="234"/>
      <c r="K1064" s="234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2" t="s">
        <v>247</v>
      </c>
      <c r="AU1064" s="242" t="s">
        <v>88</v>
      </c>
      <c r="AV1064" s="13" t="s">
        <v>86</v>
      </c>
      <c r="AW1064" s="13" t="s">
        <v>39</v>
      </c>
      <c r="AX1064" s="13" t="s">
        <v>78</v>
      </c>
      <c r="AY1064" s="242" t="s">
        <v>161</v>
      </c>
    </row>
    <row r="1065" s="13" customFormat="1">
      <c r="A1065" s="13"/>
      <c r="B1065" s="233"/>
      <c r="C1065" s="234"/>
      <c r="D1065" s="221" t="s">
        <v>247</v>
      </c>
      <c r="E1065" s="235" t="s">
        <v>32</v>
      </c>
      <c r="F1065" s="236" t="s">
        <v>1072</v>
      </c>
      <c r="G1065" s="234"/>
      <c r="H1065" s="235" t="s">
        <v>32</v>
      </c>
      <c r="I1065" s="237"/>
      <c r="J1065" s="234"/>
      <c r="K1065" s="234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247</v>
      </c>
      <c r="AU1065" s="242" t="s">
        <v>88</v>
      </c>
      <c r="AV1065" s="13" t="s">
        <v>86</v>
      </c>
      <c r="AW1065" s="13" t="s">
        <v>39</v>
      </c>
      <c r="AX1065" s="13" t="s">
        <v>78</v>
      </c>
      <c r="AY1065" s="242" t="s">
        <v>161</v>
      </c>
    </row>
    <row r="1066" s="13" customFormat="1">
      <c r="A1066" s="13"/>
      <c r="B1066" s="233"/>
      <c r="C1066" s="234"/>
      <c r="D1066" s="221" t="s">
        <v>247</v>
      </c>
      <c r="E1066" s="235" t="s">
        <v>32</v>
      </c>
      <c r="F1066" s="236" t="s">
        <v>1073</v>
      </c>
      <c r="G1066" s="234"/>
      <c r="H1066" s="235" t="s">
        <v>32</v>
      </c>
      <c r="I1066" s="237"/>
      <c r="J1066" s="234"/>
      <c r="K1066" s="234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2" t="s">
        <v>247</v>
      </c>
      <c r="AU1066" s="242" t="s">
        <v>88</v>
      </c>
      <c r="AV1066" s="13" t="s">
        <v>86</v>
      </c>
      <c r="AW1066" s="13" t="s">
        <v>39</v>
      </c>
      <c r="AX1066" s="13" t="s">
        <v>78</v>
      </c>
      <c r="AY1066" s="242" t="s">
        <v>161</v>
      </c>
    </row>
    <row r="1067" s="14" customFormat="1">
      <c r="A1067" s="14"/>
      <c r="B1067" s="243"/>
      <c r="C1067" s="244"/>
      <c r="D1067" s="221" t="s">
        <v>247</v>
      </c>
      <c r="E1067" s="245" t="s">
        <v>32</v>
      </c>
      <c r="F1067" s="246" t="s">
        <v>1074</v>
      </c>
      <c r="G1067" s="244"/>
      <c r="H1067" s="247">
        <v>150.63900000000001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247</v>
      </c>
      <c r="AU1067" s="253" t="s">
        <v>88</v>
      </c>
      <c r="AV1067" s="14" t="s">
        <v>88</v>
      </c>
      <c r="AW1067" s="14" t="s">
        <v>39</v>
      </c>
      <c r="AX1067" s="14" t="s">
        <v>78</v>
      </c>
      <c r="AY1067" s="253" t="s">
        <v>161</v>
      </c>
    </row>
    <row r="1068" s="14" customFormat="1">
      <c r="A1068" s="14"/>
      <c r="B1068" s="243"/>
      <c r="C1068" s="244"/>
      <c r="D1068" s="221" t="s">
        <v>247</v>
      </c>
      <c r="E1068" s="245" t="s">
        <v>32</v>
      </c>
      <c r="F1068" s="246" t="s">
        <v>1075</v>
      </c>
      <c r="G1068" s="244"/>
      <c r="H1068" s="247">
        <v>423.63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247</v>
      </c>
      <c r="AU1068" s="253" t="s">
        <v>88</v>
      </c>
      <c r="AV1068" s="14" t="s">
        <v>88</v>
      </c>
      <c r="AW1068" s="14" t="s">
        <v>39</v>
      </c>
      <c r="AX1068" s="14" t="s">
        <v>78</v>
      </c>
      <c r="AY1068" s="253" t="s">
        <v>161</v>
      </c>
    </row>
    <row r="1069" s="13" customFormat="1">
      <c r="A1069" s="13"/>
      <c r="B1069" s="233"/>
      <c r="C1069" s="234"/>
      <c r="D1069" s="221" t="s">
        <v>247</v>
      </c>
      <c r="E1069" s="235" t="s">
        <v>32</v>
      </c>
      <c r="F1069" s="236" t="s">
        <v>1076</v>
      </c>
      <c r="G1069" s="234"/>
      <c r="H1069" s="235" t="s">
        <v>32</v>
      </c>
      <c r="I1069" s="237"/>
      <c r="J1069" s="234"/>
      <c r="K1069" s="234"/>
      <c r="L1069" s="238"/>
      <c r="M1069" s="239"/>
      <c r="N1069" s="240"/>
      <c r="O1069" s="240"/>
      <c r="P1069" s="240"/>
      <c r="Q1069" s="240"/>
      <c r="R1069" s="240"/>
      <c r="S1069" s="240"/>
      <c r="T1069" s="24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2" t="s">
        <v>247</v>
      </c>
      <c r="AU1069" s="242" t="s">
        <v>88</v>
      </c>
      <c r="AV1069" s="13" t="s">
        <v>86</v>
      </c>
      <c r="AW1069" s="13" t="s">
        <v>39</v>
      </c>
      <c r="AX1069" s="13" t="s">
        <v>78</v>
      </c>
      <c r="AY1069" s="242" t="s">
        <v>161</v>
      </c>
    </row>
    <row r="1070" s="14" customFormat="1">
      <c r="A1070" s="14"/>
      <c r="B1070" s="243"/>
      <c r="C1070" s="244"/>
      <c r="D1070" s="221" t="s">
        <v>247</v>
      </c>
      <c r="E1070" s="245" t="s">
        <v>32</v>
      </c>
      <c r="F1070" s="246" t="s">
        <v>1077</v>
      </c>
      <c r="G1070" s="244"/>
      <c r="H1070" s="247">
        <v>45.719999999999999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247</v>
      </c>
      <c r="AU1070" s="253" t="s">
        <v>88</v>
      </c>
      <c r="AV1070" s="14" t="s">
        <v>88</v>
      </c>
      <c r="AW1070" s="14" t="s">
        <v>39</v>
      </c>
      <c r="AX1070" s="14" t="s">
        <v>78</v>
      </c>
      <c r="AY1070" s="253" t="s">
        <v>161</v>
      </c>
    </row>
    <row r="1071" s="13" customFormat="1">
      <c r="A1071" s="13"/>
      <c r="B1071" s="233"/>
      <c r="C1071" s="234"/>
      <c r="D1071" s="221" t="s">
        <v>247</v>
      </c>
      <c r="E1071" s="235" t="s">
        <v>32</v>
      </c>
      <c r="F1071" s="236" t="s">
        <v>1078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247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161</v>
      </c>
    </row>
    <row r="1072" s="14" customFormat="1">
      <c r="A1072" s="14"/>
      <c r="B1072" s="243"/>
      <c r="C1072" s="244"/>
      <c r="D1072" s="221" t="s">
        <v>247</v>
      </c>
      <c r="E1072" s="245" t="s">
        <v>32</v>
      </c>
      <c r="F1072" s="246" t="s">
        <v>1079</v>
      </c>
      <c r="G1072" s="244"/>
      <c r="H1072" s="247">
        <v>185.17699999999999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247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161</v>
      </c>
    </row>
    <row r="1073" s="13" customFormat="1">
      <c r="A1073" s="13"/>
      <c r="B1073" s="233"/>
      <c r="C1073" s="234"/>
      <c r="D1073" s="221" t="s">
        <v>247</v>
      </c>
      <c r="E1073" s="235" t="s">
        <v>32</v>
      </c>
      <c r="F1073" s="236" t="s">
        <v>1091</v>
      </c>
      <c r="G1073" s="234"/>
      <c r="H1073" s="235" t="s">
        <v>32</v>
      </c>
      <c r="I1073" s="237"/>
      <c r="J1073" s="234"/>
      <c r="K1073" s="234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247</v>
      </c>
      <c r="AU1073" s="242" t="s">
        <v>88</v>
      </c>
      <c r="AV1073" s="13" t="s">
        <v>86</v>
      </c>
      <c r="AW1073" s="13" t="s">
        <v>39</v>
      </c>
      <c r="AX1073" s="13" t="s">
        <v>78</v>
      </c>
      <c r="AY1073" s="242" t="s">
        <v>161</v>
      </c>
    </row>
    <row r="1074" s="14" customFormat="1">
      <c r="A1074" s="14"/>
      <c r="B1074" s="243"/>
      <c r="C1074" s="244"/>
      <c r="D1074" s="221" t="s">
        <v>247</v>
      </c>
      <c r="E1074" s="245" t="s">
        <v>32</v>
      </c>
      <c r="F1074" s="246" t="s">
        <v>1092</v>
      </c>
      <c r="G1074" s="244"/>
      <c r="H1074" s="247">
        <v>-160.31399999999999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247</v>
      </c>
      <c r="AU1074" s="253" t="s">
        <v>88</v>
      </c>
      <c r="AV1074" s="14" t="s">
        <v>88</v>
      </c>
      <c r="AW1074" s="14" t="s">
        <v>39</v>
      </c>
      <c r="AX1074" s="14" t="s">
        <v>78</v>
      </c>
      <c r="AY1074" s="253" t="s">
        <v>161</v>
      </c>
    </row>
    <row r="1075" s="15" customFormat="1">
      <c r="A1075" s="15"/>
      <c r="B1075" s="254"/>
      <c r="C1075" s="255"/>
      <c r="D1075" s="221" t="s">
        <v>247</v>
      </c>
      <c r="E1075" s="256" t="s">
        <v>32</v>
      </c>
      <c r="F1075" s="257" t="s">
        <v>273</v>
      </c>
      <c r="G1075" s="255"/>
      <c r="H1075" s="258">
        <v>644.85200000000009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4" t="s">
        <v>247</v>
      </c>
      <c r="AU1075" s="264" t="s">
        <v>88</v>
      </c>
      <c r="AV1075" s="15" t="s">
        <v>188</v>
      </c>
      <c r="AW1075" s="15" t="s">
        <v>39</v>
      </c>
      <c r="AX1075" s="15" t="s">
        <v>86</v>
      </c>
      <c r="AY1075" s="264" t="s">
        <v>161</v>
      </c>
    </row>
    <row r="1076" s="2" customFormat="1" ht="24.15" customHeight="1">
      <c r="A1076" s="42"/>
      <c r="B1076" s="43"/>
      <c r="C1076" s="265" t="s">
        <v>1093</v>
      </c>
      <c r="D1076" s="265" t="s">
        <v>303</v>
      </c>
      <c r="E1076" s="266" t="s">
        <v>1094</v>
      </c>
      <c r="F1076" s="267" t="s">
        <v>1095</v>
      </c>
      <c r="G1076" s="268" t="s">
        <v>311</v>
      </c>
      <c r="H1076" s="269">
        <v>677.09500000000003</v>
      </c>
      <c r="I1076" s="270"/>
      <c r="J1076" s="271">
        <f>ROUND(I1076*H1076,2)</f>
        <v>0</v>
      </c>
      <c r="K1076" s="267" t="s">
        <v>168</v>
      </c>
      <c r="L1076" s="272"/>
      <c r="M1076" s="273" t="s">
        <v>32</v>
      </c>
      <c r="N1076" s="274" t="s">
        <v>49</v>
      </c>
      <c r="O1076" s="88"/>
      <c r="P1076" s="217">
        <f>O1076*H1076</f>
        <v>0</v>
      </c>
      <c r="Q1076" s="217">
        <v>0.0050000000000000001</v>
      </c>
      <c r="R1076" s="217">
        <f>Q1076*H1076</f>
        <v>3.385475</v>
      </c>
      <c r="S1076" s="217">
        <v>0</v>
      </c>
      <c r="T1076" s="218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19" t="s">
        <v>555</v>
      </c>
      <c r="AT1076" s="219" t="s">
        <v>303</v>
      </c>
      <c r="AU1076" s="219" t="s">
        <v>88</v>
      </c>
      <c r="AY1076" s="20" t="s">
        <v>161</v>
      </c>
      <c r="BE1076" s="220">
        <f>IF(N1076="základní",J1076,0)</f>
        <v>0</v>
      </c>
      <c r="BF1076" s="220">
        <f>IF(N1076="snížená",J1076,0)</f>
        <v>0</v>
      </c>
      <c r="BG1076" s="220">
        <f>IF(N1076="zákl. přenesená",J1076,0)</f>
        <v>0</v>
      </c>
      <c r="BH1076" s="220">
        <f>IF(N1076="sníž. přenesená",J1076,0)</f>
        <v>0</v>
      </c>
      <c r="BI1076" s="220">
        <f>IF(N1076="nulová",J1076,0)</f>
        <v>0</v>
      </c>
      <c r="BJ1076" s="20" t="s">
        <v>86</v>
      </c>
      <c r="BK1076" s="220">
        <f>ROUND(I1076*H1076,2)</f>
        <v>0</v>
      </c>
      <c r="BL1076" s="20" t="s">
        <v>379</v>
      </c>
      <c r="BM1076" s="219" t="s">
        <v>1096</v>
      </c>
    </row>
    <row r="1077" s="2" customFormat="1">
      <c r="A1077" s="42"/>
      <c r="B1077" s="43"/>
      <c r="C1077" s="44"/>
      <c r="D1077" s="221" t="s">
        <v>171</v>
      </c>
      <c r="E1077" s="44"/>
      <c r="F1077" s="222" t="s">
        <v>1095</v>
      </c>
      <c r="G1077" s="44"/>
      <c r="H1077" s="44"/>
      <c r="I1077" s="223"/>
      <c r="J1077" s="44"/>
      <c r="K1077" s="44"/>
      <c r="L1077" s="48"/>
      <c r="M1077" s="224"/>
      <c r="N1077" s="225"/>
      <c r="O1077" s="88"/>
      <c r="P1077" s="88"/>
      <c r="Q1077" s="88"/>
      <c r="R1077" s="88"/>
      <c r="S1077" s="88"/>
      <c r="T1077" s="89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T1077" s="20" t="s">
        <v>171</v>
      </c>
      <c r="AU1077" s="20" t="s">
        <v>88</v>
      </c>
    </row>
    <row r="1078" s="14" customFormat="1">
      <c r="A1078" s="14"/>
      <c r="B1078" s="243"/>
      <c r="C1078" s="244"/>
      <c r="D1078" s="221" t="s">
        <v>247</v>
      </c>
      <c r="E1078" s="244"/>
      <c r="F1078" s="246" t="s">
        <v>1097</v>
      </c>
      <c r="G1078" s="244"/>
      <c r="H1078" s="247">
        <v>677.09500000000003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247</v>
      </c>
      <c r="AU1078" s="253" t="s">
        <v>88</v>
      </c>
      <c r="AV1078" s="14" t="s">
        <v>88</v>
      </c>
      <c r="AW1078" s="14" t="s">
        <v>4</v>
      </c>
      <c r="AX1078" s="14" t="s">
        <v>86</v>
      </c>
      <c r="AY1078" s="253" t="s">
        <v>161</v>
      </c>
    </row>
    <row r="1079" s="2" customFormat="1" ht="33" customHeight="1">
      <c r="A1079" s="42"/>
      <c r="B1079" s="43"/>
      <c r="C1079" s="208" t="s">
        <v>1098</v>
      </c>
      <c r="D1079" s="208" t="s">
        <v>164</v>
      </c>
      <c r="E1079" s="209" t="s">
        <v>1099</v>
      </c>
      <c r="F1079" s="210" t="s">
        <v>1100</v>
      </c>
      <c r="G1079" s="211" t="s">
        <v>311</v>
      </c>
      <c r="H1079" s="212">
        <v>403.125</v>
      </c>
      <c r="I1079" s="213"/>
      <c r="J1079" s="214">
        <f>ROUND(I1079*H1079,2)</f>
        <v>0</v>
      </c>
      <c r="K1079" s="210" t="s">
        <v>168</v>
      </c>
      <c r="L1079" s="48"/>
      <c r="M1079" s="215" t="s">
        <v>32</v>
      </c>
      <c r="N1079" s="216" t="s">
        <v>49</v>
      </c>
      <c r="O1079" s="88"/>
      <c r="P1079" s="217">
        <f>O1079*H1079</f>
        <v>0</v>
      </c>
      <c r="Q1079" s="217">
        <v>0.00116</v>
      </c>
      <c r="R1079" s="217">
        <f>Q1079*H1079</f>
        <v>0.46762500000000001</v>
      </c>
      <c r="S1079" s="217">
        <v>0</v>
      </c>
      <c r="T1079" s="218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19" t="s">
        <v>379</v>
      </c>
      <c r="AT1079" s="219" t="s">
        <v>164</v>
      </c>
      <c r="AU1079" s="219" t="s">
        <v>88</v>
      </c>
      <c r="AY1079" s="20" t="s">
        <v>161</v>
      </c>
      <c r="BE1079" s="220">
        <f>IF(N1079="základní",J1079,0)</f>
        <v>0</v>
      </c>
      <c r="BF1079" s="220">
        <f>IF(N1079="snížená",J1079,0)</f>
        <v>0</v>
      </c>
      <c r="BG1079" s="220">
        <f>IF(N1079="zákl. přenesená",J1079,0)</f>
        <v>0</v>
      </c>
      <c r="BH1079" s="220">
        <f>IF(N1079="sníž. přenesená",J1079,0)</f>
        <v>0</v>
      </c>
      <c r="BI1079" s="220">
        <f>IF(N1079="nulová",J1079,0)</f>
        <v>0</v>
      </c>
      <c r="BJ1079" s="20" t="s">
        <v>86</v>
      </c>
      <c r="BK1079" s="220">
        <f>ROUND(I1079*H1079,2)</f>
        <v>0</v>
      </c>
      <c r="BL1079" s="20" t="s">
        <v>379</v>
      </c>
      <c r="BM1079" s="219" t="s">
        <v>1101</v>
      </c>
    </row>
    <row r="1080" s="2" customFormat="1">
      <c r="A1080" s="42"/>
      <c r="B1080" s="43"/>
      <c r="C1080" s="44"/>
      <c r="D1080" s="221" t="s">
        <v>171</v>
      </c>
      <c r="E1080" s="44"/>
      <c r="F1080" s="222" t="s">
        <v>1102</v>
      </c>
      <c r="G1080" s="44"/>
      <c r="H1080" s="44"/>
      <c r="I1080" s="223"/>
      <c r="J1080" s="44"/>
      <c r="K1080" s="44"/>
      <c r="L1080" s="48"/>
      <c r="M1080" s="224"/>
      <c r="N1080" s="225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171</v>
      </c>
      <c r="AU1080" s="20" t="s">
        <v>88</v>
      </c>
    </row>
    <row r="1081" s="2" customFormat="1">
      <c r="A1081" s="42"/>
      <c r="B1081" s="43"/>
      <c r="C1081" s="44"/>
      <c r="D1081" s="226" t="s">
        <v>172</v>
      </c>
      <c r="E1081" s="44"/>
      <c r="F1081" s="227" t="s">
        <v>1103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172</v>
      </c>
      <c r="AU1081" s="20" t="s">
        <v>88</v>
      </c>
    </row>
    <row r="1082" s="13" customFormat="1">
      <c r="A1082" s="13"/>
      <c r="B1082" s="233"/>
      <c r="C1082" s="234"/>
      <c r="D1082" s="221" t="s">
        <v>247</v>
      </c>
      <c r="E1082" s="235" t="s">
        <v>32</v>
      </c>
      <c r="F1082" s="236" t="s">
        <v>683</v>
      </c>
      <c r="G1082" s="234"/>
      <c r="H1082" s="235" t="s">
        <v>32</v>
      </c>
      <c r="I1082" s="237"/>
      <c r="J1082" s="234"/>
      <c r="K1082" s="234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247</v>
      </c>
      <c r="AU1082" s="242" t="s">
        <v>88</v>
      </c>
      <c r="AV1082" s="13" t="s">
        <v>86</v>
      </c>
      <c r="AW1082" s="13" t="s">
        <v>39</v>
      </c>
      <c r="AX1082" s="13" t="s">
        <v>78</v>
      </c>
      <c r="AY1082" s="242" t="s">
        <v>161</v>
      </c>
    </row>
    <row r="1083" s="14" customFormat="1">
      <c r="A1083" s="14"/>
      <c r="B1083" s="243"/>
      <c r="C1083" s="244"/>
      <c r="D1083" s="221" t="s">
        <v>247</v>
      </c>
      <c r="E1083" s="245" t="s">
        <v>32</v>
      </c>
      <c r="F1083" s="246" t="s">
        <v>882</v>
      </c>
      <c r="G1083" s="244"/>
      <c r="H1083" s="247">
        <v>78.159999999999997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247</v>
      </c>
      <c r="AU1083" s="253" t="s">
        <v>88</v>
      </c>
      <c r="AV1083" s="14" t="s">
        <v>88</v>
      </c>
      <c r="AW1083" s="14" t="s">
        <v>39</v>
      </c>
      <c r="AX1083" s="14" t="s">
        <v>78</v>
      </c>
      <c r="AY1083" s="253" t="s">
        <v>161</v>
      </c>
    </row>
    <row r="1084" s="14" customFormat="1">
      <c r="A1084" s="14"/>
      <c r="B1084" s="243"/>
      <c r="C1084" s="244"/>
      <c r="D1084" s="221" t="s">
        <v>247</v>
      </c>
      <c r="E1084" s="245" t="s">
        <v>32</v>
      </c>
      <c r="F1084" s="246" t="s">
        <v>883</v>
      </c>
      <c r="G1084" s="244"/>
      <c r="H1084" s="247">
        <v>30.82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247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161</v>
      </c>
    </row>
    <row r="1085" s="13" customFormat="1">
      <c r="A1085" s="13"/>
      <c r="B1085" s="233"/>
      <c r="C1085" s="234"/>
      <c r="D1085" s="221" t="s">
        <v>247</v>
      </c>
      <c r="E1085" s="235" t="s">
        <v>32</v>
      </c>
      <c r="F1085" s="236" t="s">
        <v>885</v>
      </c>
      <c r="G1085" s="234"/>
      <c r="H1085" s="235" t="s">
        <v>32</v>
      </c>
      <c r="I1085" s="237"/>
      <c r="J1085" s="234"/>
      <c r="K1085" s="234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247</v>
      </c>
      <c r="AU1085" s="242" t="s">
        <v>88</v>
      </c>
      <c r="AV1085" s="13" t="s">
        <v>86</v>
      </c>
      <c r="AW1085" s="13" t="s">
        <v>39</v>
      </c>
      <c r="AX1085" s="13" t="s">
        <v>78</v>
      </c>
      <c r="AY1085" s="242" t="s">
        <v>161</v>
      </c>
    </row>
    <row r="1086" s="14" customFormat="1">
      <c r="A1086" s="14"/>
      <c r="B1086" s="243"/>
      <c r="C1086" s="244"/>
      <c r="D1086" s="221" t="s">
        <v>247</v>
      </c>
      <c r="E1086" s="245" t="s">
        <v>32</v>
      </c>
      <c r="F1086" s="246" t="s">
        <v>886</v>
      </c>
      <c r="G1086" s="244"/>
      <c r="H1086" s="247">
        <v>297.80399999999997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247</v>
      </c>
      <c r="AU1086" s="253" t="s">
        <v>88</v>
      </c>
      <c r="AV1086" s="14" t="s">
        <v>88</v>
      </c>
      <c r="AW1086" s="14" t="s">
        <v>39</v>
      </c>
      <c r="AX1086" s="14" t="s">
        <v>78</v>
      </c>
      <c r="AY1086" s="253" t="s">
        <v>161</v>
      </c>
    </row>
    <row r="1087" s="14" customFormat="1">
      <c r="A1087" s="14"/>
      <c r="B1087" s="243"/>
      <c r="C1087" s="244"/>
      <c r="D1087" s="221" t="s">
        <v>247</v>
      </c>
      <c r="E1087" s="245" t="s">
        <v>32</v>
      </c>
      <c r="F1087" s="246" t="s">
        <v>887</v>
      </c>
      <c r="G1087" s="244"/>
      <c r="H1087" s="247">
        <v>-9.1430000000000007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247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161</v>
      </c>
    </row>
    <row r="1088" s="13" customFormat="1">
      <c r="A1088" s="13"/>
      <c r="B1088" s="233"/>
      <c r="C1088" s="234"/>
      <c r="D1088" s="221" t="s">
        <v>247</v>
      </c>
      <c r="E1088" s="235" t="s">
        <v>32</v>
      </c>
      <c r="F1088" s="236" t="s">
        <v>889</v>
      </c>
      <c r="G1088" s="234"/>
      <c r="H1088" s="235" t="s">
        <v>32</v>
      </c>
      <c r="I1088" s="237"/>
      <c r="J1088" s="234"/>
      <c r="K1088" s="234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247</v>
      </c>
      <c r="AU1088" s="242" t="s">
        <v>88</v>
      </c>
      <c r="AV1088" s="13" t="s">
        <v>86</v>
      </c>
      <c r="AW1088" s="13" t="s">
        <v>39</v>
      </c>
      <c r="AX1088" s="13" t="s">
        <v>78</v>
      </c>
      <c r="AY1088" s="242" t="s">
        <v>161</v>
      </c>
    </row>
    <row r="1089" s="14" customFormat="1">
      <c r="A1089" s="14"/>
      <c r="B1089" s="243"/>
      <c r="C1089" s="244"/>
      <c r="D1089" s="221" t="s">
        <v>247</v>
      </c>
      <c r="E1089" s="245" t="s">
        <v>32</v>
      </c>
      <c r="F1089" s="246" t="s">
        <v>890</v>
      </c>
      <c r="G1089" s="244"/>
      <c r="H1089" s="247">
        <v>5.484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247</v>
      </c>
      <c r="AU1089" s="253" t="s">
        <v>88</v>
      </c>
      <c r="AV1089" s="14" t="s">
        <v>88</v>
      </c>
      <c r="AW1089" s="14" t="s">
        <v>39</v>
      </c>
      <c r="AX1089" s="14" t="s">
        <v>78</v>
      </c>
      <c r="AY1089" s="253" t="s">
        <v>161</v>
      </c>
    </row>
    <row r="1090" s="15" customFormat="1">
      <c r="A1090" s="15"/>
      <c r="B1090" s="254"/>
      <c r="C1090" s="255"/>
      <c r="D1090" s="221" t="s">
        <v>247</v>
      </c>
      <c r="E1090" s="256" t="s">
        <v>32</v>
      </c>
      <c r="F1090" s="257" t="s">
        <v>273</v>
      </c>
      <c r="G1090" s="255"/>
      <c r="H1090" s="258">
        <v>403.12499999999994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247</v>
      </c>
      <c r="AU1090" s="264" t="s">
        <v>88</v>
      </c>
      <c r="AV1090" s="15" t="s">
        <v>188</v>
      </c>
      <c r="AW1090" s="15" t="s">
        <v>39</v>
      </c>
      <c r="AX1090" s="15" t="s">
        <v>86</v>
      </c>
      <c r="AY1090" s="264" t="s">
        <v>161</v>
      </c>
    </row>
    <row r="1091" s="2" customFormat="1" ht="24.15" customHeight="1">
      <c r="A1091" s="42"/>
      <c r="B1091" s="43"/>
      <c r="C1091" s="265" t="s">
        <v>1104</v>
      </c>
      <c r="D1091" s="265" t="s">
        <v>303</v>
      </c>
      <c r="E1091" s="266" t="s">
        <v>1105</v>
      </c>
      <c r="F1091" s="267" t="s">
        <v>1106</v>
      </c>
      <c r="G1091" s="268" t="s">
        <v>311</v>
      </c>
      <c r="H1091" s="269">
        <v>846.56299999999999</v>
      </c>
      <c r="I1091" s="270"/>
      <c r="J1091" s="271">
        <f>ROUND(I1091*H1091,2)</f>
        <v>0</v>
      </c>
      <c r="K1091" s="267" t="s">
        <v>168</v>
      </c>
      <c r="L1091" s="272"/>
      <c r="M1091" s="273" t="s">
        <v>32</v>
      </c>
      <c r="N1091" s="274" t="s">
        <v>49</v>
      </c>
      <c r="O1091" s="88"/>
      <c r="P1091" s="217">
        <f>O1091*H1091</f>
        <v>0</v>
      </c>
      <c r="Q1091" s="217">
        <v>0.0035000000000000001</v>
      </c>
      <c r="R1091" s="217">
        <f>Q1091*H1091</f>
        <v>2.9629705</v>
      </c>
      <c r="S1091" s="217">
        <v>0</v>
      </c>
      <c r="T1091" s="218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19" t="s">
        <v>555</v>
      </c>
      <c r="AT1091" s="219" t="s">
        <v>303</v>
      </c>
      <c r="AU1091" s="219" t="s">
        <v>88</v>
      </c>
      <c r="AY1091" s="20" t="s">
        <v>161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86</v>
      </c>
      <c r="BK1091" s="220">
        <f>ROUND(I1091*H1091,2)</f>
        <v>0</v>
      </c>
      <c r="BL1091" s="20" t="s">
        <v>379</v>
      </c>
      <c r="BM1091" s="219" t="s">
        <v>1107</v>
      </c>
    </row>
    <row r="1092" s="2" customFormat="1">
      <c r="A1092" s="42"/>
      <c r="B1092" s="43"/>
      <c r="C1092" s="44"/>
      <c r="D1092" s="221" t="s">
        <v>171</v>
      </c>
      <c r="E1092" s="44"/>
      <c r="F1092" s="222" t="s">
        <v>1106</v>
      </c>
      <c r="G1092" s="44"/>
      <c r="H1092" s="44"/>
      <c r="I1092" s="223"/>
      <c r="J1092" s="44"/>
      <c r="K1092" s="44"/>
      <c r="L1092" s="48"/>
      <c r="M1092" s="224"/>
      <c r="N1092" s="225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0" t="s">
        <v>171</v>
      </c>
      <c r="AU1092" s="20" t="s">
        <v>88</v>
      </c>
    </row>
    <row r="1093" s="14" customFormat="1">
      <c r="A1093" s="14"/>
      <c r="B1093" s="243"/>
      <c r="C1093" s="244"/>
      <c r="D1093" s="221" t="s">
        <v>247</v>
      </c>
      <c r="E1093" s="244"/>
      <c r="F1093" s="246" t="s">
        <v>1108</v>
      </c>
      <c r="G1093" s="244"/>
      <c r="H1093" s="247">
        <v>846.56299999999999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247</v>
      </c>
      <c r="AU1093" s="253" t="s">
        <v>88</v>
      </c>
      <c r="AV1093" s="14" t="s">
        <v>88</v>
      </c>
      <c r="AW1093" s="14" t="s">
        <v>4</v>
      </c>
      <c r="AX1093" s="14" t="s">
        <v>86</v>
      </c>
      <c r="AY1093" s="253" t="s">
        <v>161</v>
      </c>
    </row>
    <row r="1094" s="2" customFormat="1" ht="37.8" customHeight="1">
      <c r="A1094" s="42"/>
      <c r="B1094" s="43"/>
      <c r="C1094" s="208" t="s">
        <v>1109</v>
      </c>
      <c r="D1094" s="208" t="s">
        <v>164</v>
      </c>
      <c r="E1094" s="209" t="s">
        <v>1110</v>
      </c>
      <c r="F1094" s="210" t="s">
        <v>1111</v>
      </c>
      <c r="G1094" s="211" t="s">
        <v>311</v>
      </c>
      <c r="H1094" s="212">
        <v>403.125</v>
      </c>
      <c r="I1094" s="213"/>
      <c r="J1094" s="214">
        <f>ROUND(I1094*H1094,2)</f>
        <v>0</v>
      </c>
      <c r="K1094" s="210" t="s">
        <v>168</v>
      </c>
      <c r="L1094" s="48"/>
      <c r="M1094" s="215" t="s">
        <v>32</v>
      </c>
      <c r="N1094" s="216" t="s">
        <v>49</v>
      </c>
      <c r="O1094" s="88"/>
      <c r="P1094" s="217">
        <f>O1094*H1094</f>
        <v>0</v>
      </c>
      <c r="Q1094" s="217">
        <v>8.0000000000000007E-05</v>
      </c>
      <c r="R1094" s="217">
        <f>Q1094*H1094</f>
        <v>0.032250000000000001</v>
      </c>
      <c r="S1094" s="217">
        <v>0</v>
      </c>
      <c r="T1094" s="218">
        <f>S1094*H1094</f>
        <v>0</v>
      </c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R1094" s="219" t="s">
        <v>379</v>
      </c>
      <c r="AT1094" s="219" t="s">
        <v>164</v>
      </c>
      <c r="AU1094" s="219" t="s">
        <v>88</v>
      </c>
      <c r="AY1094" s="20" t="s">
        <v>161</v>
      </c>
      <c r="BE1094" s="220">
        <f>IF(N1094="základní",J1094,0)</f>
        <v>0</v>
      </c>
      <c r="BF1094" s="220">
        <f>IF(N1094="snížená",J1094,0)</f>
        <v>0</v>
      </c>
      <c r="BG1094" s="220">
        <f>IF(N1094="zákl. přenesená",J1094,0)</f>
        <v>0</v>
      </c>
      <c r="BH1094" s="220">
        <f>IF(N1094="sníž. přenesená",J1094,0)</f>
        <v>0</v>
      </c>
      <c r="BI1094" s="220">
        <f>IF(N1094="nulová",J1094,0)</f>
        <v>0</v>
      </c>
      <c r="BJ1094" s="20" t="s">
        <v>86</v>
      </c>
      <c r="BK1094" s="220">
        <f>ROUND(I1094*H1094,2)</f>
        <v>0</v>
      </c>
      <c r="BL1094" s="20" t="s">
        <v>379</v>
      </c>
      <c r="BM1094" s="219" t="s">
        <v>1112</v>
      </c>
    </row>
    <row r="1095" s="2" customFormat="1">
      <c r="A1095" s="42"/>
      <c r="B1095" s="43"/>
      <c r="C1095" s="44"/>
      <c r="D1095" s="221" t="s">
        <v>171</v>
      </c>
      <c r="E1095" s="44"/>
      <c r="F1095" s="222" t="s">
        <v>1113</v>
      </c>
      <c r="G1095" s="44"/>
      <c r="H1095" s="44"/>
      <c r="I1095" s="223"/>
      <c r="J1095" s="44"/>
      <c r="K1095" s="44"/>
      <c r="L1095" s="48"/>
      <c r="M1095" s="224"/>
      <c r="N1095" s="225"/>
      <c r="O1095" s="88"/>
      <c r="P1095" s="88"/>
      <c r="Q1095" s="88"/>
      <c r="R1095" s="88"/>
      <c r="S1095" s="88"/>
      <c r="T1095" s="89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T1095" s="20" t="s">
        <v>171</v>
      </c>
      <c r="AU1095" s="20" t="s">
        <v>88</v>
      </c>
    </row>
    <row r="1096" s="2" customFormat="1">
      <c r="A1096" s="42"/>
      <c r="B1096" s="43"/>
      <c r="C1096" s="44"/>
      <c r="D1096" s="226" t="s">
        <v>172</v>
      </c>
      <c r="E1096" s="44"/>
      <c r="F1096" s="227" t="s">
        <v>1114</v>
      </c>
      <c r="G1096" s="44"/>
      <c r="H1096" s="44"/>
      <c r="I1096" s="223"/>
      <c r="J1096" s="44"/>
      <c r="K1096" s="44"/>
      <c r="L1096" s="48"/>
      <c r="M1096" s="224"/>
      <c r="N1096" s="225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172</v>
      </c>
      <c r="AU1096" s="20" t="s">
        <v>88</v>
      </c>
    </row>
    <row r="1097" s="13" customFormat="1">
      <c r="A1097" s="13"/>
      <c r="B1097" s="233"/>
      <c r="C1097" s="234"/>
      <c r="D1097" s="221" t="s">
        <v>247</v>
      </c>
      <c r="E1097" s="235" t="s">
        <v>32</v>
      </c>
      <c r="F1097" s="236" t="s">
        <v>683</v>
      </c>
      <c r="G1097" s="234"/>
      <c r="H1097" s="235" t="s">
        <v>32</v>
      </c>
      <c r="I1097" s="237"/>
      <c r="J1097" s="234"/>
      <c r="K1097" s="234"/>
      <c r="L1097" s="238"/>
      <c r="M1097" s="239"/>
      <c r="N1097" s="240"/>
      <c r="O1097" s="240"/>
      <c r="P1097" s="240"/>
      <c r="Q1097" s="240"/>
      <c r="R1097" s="240"/>
      <c r="S1097" s="240"/>
      <c r="T1097" s="24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2" t="s">
        <v>247</v>
      </c>
      <c r="AU1097" s="242" t="s">
        <v>88</v>
      </c>
      <c r="AV1097" s="13" t="s">
        <v>86</v>
      </c>
      <c r="AW1097" s="13" t="s">
        <v>39</v>
      </c>
      <c r="AX1097" s="13" t="s">
        <v>78</v>
      </c>
      <c r="AY1097" s="242" t="s">
        <v>161</v>
      </c>
    </row>
    <row r="1098" s="14" customFormat="1">
      <c r="A1098" s="14"/>
      <c r="B1098" s="243"/>
      <c r="C1098" s="244"/>
      <c r="D1098" s="221" t="s">
        <v>247</v>
      </c>
      <c r="E1098" s="245" t="s">
        <v>32</v>
      </c>
      <c r="F1098" s="246" t="s">
        <v>882</v>
      </c>
      <c r="G1098" s="244"/>
      <c r="H1098" s="247">
        <v>78.159999999999997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247</v>
      </c>
      <c r="AU1098" s="253" t="s">
        <v>88</v>
      </c>
      <c r="AV1098" s="14" t="s">
        <v>88</v>
      </c>
      <c r="AW1098" s="14" t="s">
        <v>39</v>
      </c>
      <c r="AX1098" s="14" t="s">
        <v>78</v>
      </c>
      <c r="AY1098" s="253" t="s">
        <v>161</v>
      </c>
    </row>
    <row r="1099" s="14" customFormat="1">
      <c r="A1099" s="14"/>
      <c r="B1099" s="243"/>
      <c r="C1099" s="244"/>
      <c r="D1099" s="221" t="s">
        <v>247</v>
      </c>
      <c r="E1099" s="245" t="s">
        <v>32</v>
      </c>
      <c r="F1099" s="246" t="s">
        <v>883</v>
      </c>
      <c r="G1099" s="244"/>
      <c r="H1099" s="247">
        <v>30.82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247</v>
      </c>
      <c r="AU1099" s="253" t="s">
        <v>88</v>
      </c>
      <c r="AV1099" s="14" t="s">
        <v>88</v>
      </c>
      <c r="AW1099" s="14" t="s">
        <v>39</v>
      </c>
      <c r="AX1099" s="14" t="s">
        <v>78</v>
      </c>
      <c r="AY1099" s="253" t="s">
        <v>161</v>
      </c>
    </row>
    <row r="1100" s="13" customFormat="1">
      <c r="A1100" s="13"/>
      <c r="B1100" s="233"/>
      <c r="C1100" s="234"/>
      <c r="D1100" s="221" t="s">
        <v>247</v>
      </c>
      <c r="E1100" s="235" t="s">
        <v>32</v>
      </c>
      <c r="F1100" s="236" t="s">
        <v>885</v>
      </c>
      <c r="G1100" s="234"/>
      <c r="H1100" s="235" t="s">
        <v>32</v>
      </c>
      <c r="I1100" s="237"/>
      <c r="J1100" s="234"/>
      <c r="K1100" s="234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247</v>
      </c>
      <c r="AU1100" s="242" t="s">
        <v>88</v>
      </c>
      <c r="AV1100" s="13" t="s">
        <v>86</v>
      </c>
      <c r="AW1100" s="13" t="s">
        <v>39</v>
      </c>
      <c r="AX1100" s="13" t="s">
        <v>78</v>
      </c>
      <c r="AY1100" s="242" t="s">
        <v>161</v>
      </c>
    </row>
    <row r="1101" s="14" customFormat="1">
      <c r="A1101" s="14"/>
      <c r="B1101" s="243"/>
      <c r="C1101" s="244"/>
      <c r="D1101" s="221" t="s">
        <v>247</v>
      </c>
      <c r="E1101" s="245" t="s">
        <v>32</v>
      </c>
      <c r="F1101" s="246" t="s">
        <v>886</v>
      </c>
      <c r="G1101" s="244"/>
      <c r="H1101" s="247">
        <v>297.80399999999997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247</v>
      </c>
      <c r="AU1101" s="253" t="s">
        <v>88</v>
      </c>
      <c r="AV1101" s="14" t="s">
        <v>88</v>
      </c>
      <c r="AW1101" s="14" t="s">
        <v>39</v>
      </c>
      <c r="AX1101" s="14" t="s">
        <v>78</v>
      </c>
      <c r="AY1101" s="253" t="s">
        <v>161</v>
      </c>
    </row>
    <row r="1102" s="14" customFormat="1">
      <c r="A1102" s="14"/>
      <c r="B1102" s="243"/>
      <c r="C1102" s="244"/>
      <c r="D1102" s="221" t="s">
        <v>247</v>
      </c>
      <c r="E1102" s="245" t="s">
        <v>32</v>
      </c>
      <c r="F1102" s="246" t="s">
        <v>887</v>
      </c>
      <c r="G1102" s="244"/>
      <c r="H1102" s="247">
        <v>-9.1430000000000007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247</v>
      </c>
      <c r="AU1102" s="253" t="s">
        <v>88</v>
      </c>
      <c r="AV1102" s="14" t="s">
        <v>88</v>
      </c>
      <c r="AW1102" s="14" t="s">
        <v>39</v>
      </c>
      <c r="AX1102" s="14" t="s">
        <v>78</v>
      </c>
      <c r="AY1102" s="253" t="s">
        <v>161</v>
      </c>
    </row>
    <row r="1103" s="13" customFormat="1">
      <c r="A1103" s="13"/>
      <c r="B1103" s="233"/>
      <c r="C1103" s="234"/>
      <c r="D1103" s="221" t="s">
        <v>247</v>
      </c>
      <c r="E1103" s="235" t="s">
        <v>32</v>
      </c>
      <c r="F1103" s="236" t="s">
        <v>889</v>
      </c>
      <c r="G1103" s="234"/>
      <c r="H1103" s="235" t="s">
        <v>32</v>
      </c>
      <c r="I1103" s="237"/>
      <c r="J1103" s="234"/>
      <c r="K1103" s="234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247</v>
      </c>
      <c r="AU1103" s="242" t="s">
        <v>88</v>
      </c>
      <c r="AV1103" s="13" t="s">
        <v>86</v>
      </c>
      <c r="AW1103" s="13" t="s">
        <v>39</v>
      </c>
      <c r="AX1103" s="13" t="s">
        <v>78</v>
      </c>
      <c r="AY1103" s="242" t="s">
        <v>161</v>
      </c>
    </row>
    <row r="1104" s="14" customFormat="1">
      <c r="A1104" s="14"/>
      <c r="B1104" s="243"/>
      <c r="C1104" s="244"/>
      <c r="D1104" s="221" t="s">
        <v>247</v>
      </c>
      <c r="E1104" s="245" t="s">
        <v>32</v>
      </c>
      <c r="F1104" s="246" t="s">
        <v>890</v>
      </c>
      <c r="G1104" s="244"/>
      <c r="H1104" s="247">
        <v>5.484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247</v>
      </c>
      <c r="AU1104" s="253" t="s">
        <v>88</v>
      </c>
      <c r="AV1104" s="14" t="s">
        <v>88</v>
      </c>
      <c r="AW1104" s="14" t="s">
        <v>39</v>
      </c>
      <c r="AX1104" s="14" t="s">
        <v>78</v>
      </c>
      <c r="AY1104" s="253" t="s">
        <v>161</v>
      </c>
    </row>
    <row r="1105" s="15" customFormat="1">
      <c r="A1105" s="15"/>
      <c r="B1105" s="254"/>
      <c r="C1105" s="255"/>
      <c r="D1105" s="221" t="s">
        <v>247</v>
      </c>
      <c r="E1105" s="256" t="s">
        <v>32</v>
      </c>
      <c r="F1105" s="257" t="s">
        <v>273</v>
      </c>
      <c r="G1105" s="255"/>
      <c r="H1105" s="258">
        <v>403.12499999999994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247</v>
      </c>
      <c r="AU1105" s="264" t="s">
        <v>88</v>
      </c>
      <c r="AV1105" s="15" t="s">
        <v>188</v>
      </c>
      <c r="AW1105" s="15" t="s">
        <v>39</v>
      </c>
      <c r="AX1105" s="15" t="s">
        <v>86</v>
      </c>
      <c r="AY1105" s="264" t="s">
        <v>161</v>
      </c>
    </row>
    <row r="1106" s="2" customFormat="1" ht="24.15" customHeight="1">
      <c r="A1106" s="42"/>
      <c r="B1106" s="43"/>
      <c r="C1106" s="208" t="s">
        <v>1115</v>
      </c>
      <c r="D1106" s="208" t="s">
        <v>164</v>
      </c>
      <c r="E1106" s="209" t="s">
        <v>1116</v>
      </c>
      <c r="F1106" s="210" t="s">
        <v>1117</v>
      </c>
      <c r="G1106" s="211" t="s">
        <v>311</v>
      </c>
      <c r="H1106" s="212">
        <v>403.125</v>
      </c>
      <c r="I1106" s="213"/>
      <c r="J1106" s="214">
        <f>ROUND(I1106*H1106,2)</f>
        <v>0</v>
      </c>
      <c r="K1106" s="210" t="s">
        <v>168</v>
      </c>
      <c r="L1106" s="48"/>
      <c r="M1106" s="215" t="s">
        <v>32</v>
      </c>
      <c r="N1106" s="216" t="s">
        <v>49</v>
      </c>
      <c r="O1106" s="88"/>
      <c r="P1106" s="217">
        <f>O1106*H1106</f>
        <v>0</v>
      </c>
      <c r="Q1106" s="217">
        <v>0.00116</v>
      </c>
      <c r="R1106" s="217">
        <f>Q1106*H1106</f>
        <v>0.46762500000000001</v>
      </c>
      <c r="S1106" s="217">
        <v>0</v>
      </c>
      <c r="T1106" s="218">
        <f>S1106*H1106</f>
        <v>0</v>
      </c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R1106" s="219" t="s">
        <v>379</v>
      </c>
      <c r="AT1106" s="219" t="s">
        <v>164</v>
      </c>
      <c r="AU1106" s="219" t="s">
        <v>88</v>
      </c>
      <c r="AY1106" s="20" t="s">
        <v>161</v>
      </c>
      <c r="BE1106" s="220">
        <f>IF(N1106="základní",J1106,0)</f>
        <v>0</v>
      </c>
      <c r="BF1106" s="220">
        <f>IF(N1106="snížená",J1106,0)</f>
        <v>0</v>
      </c>
      <c r="BG1106" s="220">
        <f>IF(N1106="zákl. přenesená",J1106,0)</f>
        <v>0</v>
      </c>
      <c r="BH1106" s="220">
        <f>IF(N1106="sníž. přenesená",J1106,0)</f>
        <v>0</v>
      </c>
      <c r="BI1106" s="220">
        <f>IF(N1106="nulová",J1106,0)</f>
        <v>0</v>
      </c>
      <c r="BJ1106" s="20" t="s">
        <v>86</v>
      </c>
      <c r="BK1106" s="220">
        <f>ROUND(I1106*H1106,2)</f>
        <v>0</v>
      </c>
      <c r="BL1106" s="20" t="s">
        <v>379</v>
      </c>
      <c r="BM1106" s="219" t="s">
        <v>1118</v>
      </c>
    </row>
    <row r="1107" s="2" customFormat="1">
      <c r="A1107" s="42"/>
      <c r="B1107" s="43"/>
      <c r="C1107" s="44"/>
      <c r="D1107" s="221" t="s">
        <v>171</v>
      </c>
      <c r="E1107" s="44"/>
      <c r="F1107" s="222" t="s">
        <v>1119</v>
      </c>
      <c r="G1107" s="44"/>
      <c r="H1107" s="44"/>
      <c r="I1107" s="223"/>
      <c r="J1107" s="44"/>
      <c r="K1107" s="44"/>
      <c r="L1107" s="48"/>
      <c r="M1107" s="224"/>
      <c r="N1107" s="225"/>
      <c r="O1107" s="88"/>
      <c r="P1107" s="88"/>
      <c r="Q1107" s="88"/>
      <c r="R1107" s="88"/>
      <c r="S1107" s="88"/>
      <c r="T1107" s="89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T1107" s="20" t="s">
        <v>171</v>
      </c>
      <c r="AU1107" s="20" t="s">
        <v>88</v>
      </c>
    </row>
    <row r="1108" s="2" customFormat="1">
      <c r="A1108" s="42"/>
      <c r="B1108" s="43"/>
      <c r="C1108" s="44"/>
      <c r="D1108" s="226" t="s">
        <v>172</v>
      </c>
      <c r="E1108" s="44"/>
      <c r="F1108" s="227" t="s">
        <v>1120</v>
      </c>
      <c r="G1108" s="44"/>
      <c r="H1108" s="44"/>
      <c r="I1108" s="223"/>
      <c r="J1108" s="44"/>
      <c r="K1108" s="44"/>
      <c r="L1108" s="48"/>
      <c r="M1108" s="224"/>
      <c r="N1108" s="225"/>
      <c r="O1108" s="88"/>
      <c r="P1108" s="88"/>
      <c r="Q1108" s="88"/>
      <c r="R1108" s="88"/>
      <c r="S1108" s="88"/>
      <c r="T1108" s="89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T1108" s="20" t="s">
        <v>172</v>
      </c>
      <c r="AU1108" s="20" t="s">
        <v>88</v>
      </c>
    </row>
    <row r="1109" s="13" customFormat="1">
      <c r="A1109" s="13"/>
      <c r="B1109" s="233"/>
      <c r="C1109" s="234"/>
      <c r="D1109" s="221" t="s">
        <v>247</v>
      </c>
      <c r="E1109" s="235" t="s">
        <v>32</v>
      </c>
      <c r="F1109" s="236" t="s">
        <v>683</v>
      </c>
      <c r="G1109" s="234"/>
      <c r="H1109" s="235" t="s">
        <v>32</v>
      </c>
      <c r="I1109" s="237"/>
      <c r="J1109" s="234"/>
      <c r="K1109" s="234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247</v>
      </c>
      <c r="AU1109" s="242" t="s">
        <v>88</v>
      </c>
      <c r="AV1109" s="13" t="s">
        <v>86</v>
      </c>
      <c r="AW1109" s="13" t="s">
        <v>39</v>
      </c>
      <c r="AX1109" s="13" t="s">
        <v>78</v>
      </c>
      <c r="AY1109" s="242" t="s">
        <v>161</v>
      </c>
    </row>
    <row r="1110" s="14" customFormat="1">
      <c r="A1110" s="14"/>
      <c r="B1110" s="243"/>
      <c r="C1110" s="244"/>
      <c r="D1110" s="221" t="s">
        <v>247</v>
      </c>
      <c r="E1110" s="245" t="s">
        <v>32</v>
      </c>
      <c r="F1110" s="246" t="s">
        <v>882</v>
      </c>
      <c r="G1110" s="244"/>
      <c r="H1110" s="247">
        <v>78.159999999999997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247</v>
      </c>
      <c r="AU1110" s="253" t="s">
        <v>88</v>
      </c>
      <c r="AV1110" s="14" t="s">
        <v>88</v>
      </c>
      <c r="AW1110" s="14" t="s">
        <v>39</v>
      </c>
      <c r="AX1110" s="14" t="s">
        <v>78</v>
      </c>
      <c r="AY1110" s="253" t="s">
        <v>161</v>
      </c>
    </row>
    <row r="1111" s="14" customFormat="1">
      <c r="A1111" s="14"/>
      <c r="B1111" s="243"/>
      <c r="C1111" s="244"/>
      <c r="D1111" s="221" t="s">
        <v>247</v>
      </c>
      <c r="E1111" s="245" t="s">
        <v>32</v>
      </c>
      <c r="F1111" s="246" t="s">
        <v>883</v>
      </c>
      <c r="G1111" s="244"/>
      <c r="H1111" s="247">
        <v>30.82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247</v>
      </c>
      <c r="AU1111" s="253" t="s">
        <v>88</v>
      </c>
      <c r="AV1111" s="14" t="s">
        <v>88</v>
      </c>
      <c r="AW1111" s="14" t="s">
        <v>39</v>
      </c>
      <c r="AX1111" s="14" t="s">
        <v>78</v>
      </c>
      <c r="AY1111" s="253" t="s">
        <v>161</v>
      </c>
    </row>
    <row r="1112" s="13" customFormat="1">
      <c r="A1112" s="13"/>
      <c r="B1112" s="233"/>
      <c r="C1112" s="234"/>
      <c r="D1112" s="221" t="s">
        <v>247</v>
      </c>
      <c r="E1112" s="235" t="s">
        <v>32</v>
      </c>
      <c r="F1112" s="236" t="s">
        <v>885</v>
      </c>
      <c r="G1112" s="234"/>
      <c r="H1112" s="235" t="s">
        <v>32</v>
      </c>
      <c r="I1112" s="237"/>
      <c r="J1112" s="234"/>
      <c r="K1112" s="234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2" t="s">
        <v>247</v>
      </c>
      <c r="AU1112" s="242" t="s">
        <v>88</v>
      </c>
      <c r="AV1112" s="13" t="s">
        <v>86</v>
      </c>
      <c r="AW1112" s="13" t="s">
        <v>39</v>
      </c>
      <c r="AX1112" s="13" t="s">
        <v>78</v>
      </c>
      <c r="AY1112" s="242" t="s">
        <v>161</v>
      </c>
    </row>
    <row r="1113" s="14" customFormat="1">
      <c r="A1113" s="14"/>
      <c r="B1113" s="243"/>
      <c r="C1113" s="244"/>
      <c r="D1113" s="221" t="s">
        <v>247</v>
      </c>
      <c r="E1113" s="245" t="s">
        <v>32</v>
      </c>
      <c r="F1113" s="246" t="s">
        <v>886</v>
      </c>
      <c r="G1113" s="244"/>
      <c r="H1113" s="247">
        <v>297.80399999999997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247</v>
      </c>
      <c r="AU1113" s="253" t="s">
        <v>88</v>
      </c>
      <c r="AV1113" s="14" t="s">
        <v>88</v>
      </c>
      <c r="AW1113" s="14" t="s">
        <v>39</v>
      </c>
      <c r="AX1113" s="14" t="s">
        <v>78</v>
      </c>
      <c r="AY1113" s="253" t="s">
        <v>161</v>
      </c>
    </row>
    <row r="1114" s="14" customFormat="1">
      <c r="A1114" s="14"/>
      <c r="B1114" s="243"/>
      <c r="C1114" s="244"/>
      <c r="D1114" s="221" t="s">
        <v>247</v>
      </c>
      <c r="E1114" s="245" t="s">
        <v>32</v>
      </c>
      <c r="F1114" s="246" t="s">
        <v>887</v>
      </c>
      <c r="G1114" s="244"/>
      <c r="H1114" s="247">
        <v>-9.1430000000000007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247</v>
      </c>
      <c r="AU1114" s="253" t="s">
        <v>88</v>
      </c>
      <c r="AV1114" s="14" t="s">
        <v>88</v>
      </c>
      <c r="AW1114" s="14" t="s">
        <v>39</v>
      </c>
      <c r="AX1114" s="14" t="s">
        <v>78</v>
      </c>
      <c r="AY1114" s="253" t="s">
        <v>161</v>
      </c>
    </row>
    <row r="1115" s="13" customFormat="1">
      <c r="A1115" s="13"/>
      <c r="B1115" s="233"/>
      <c r="C1115" s="234"/>
      <c r="D1115" s="221" t="s">
        <v>247</v>
      </c>
      <c r="E1115" s="235" t="s">
        <v>32</v>
      </c>
      <c r="F1115" s="236" t="s">
        <v>889</v>
      </c>
      <c r="G1115" s="234"/>
      <c r="H1115" s="235" t="s">
        <v>32</v>
      </c>
      <c r="I1115" s="237"/>
      <c r="J1115" s="234"/>
      <c r="K1115" s="234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247</v>
      </c>
      <c r="AU1115" s="242" t="s">
        <v>88</v>
      </c>
      <c r="AV1115" s="13" t="s">
        <v>86</v>
      </c>
      <c r="AW1115" s="13" t="s">
        <v>39</v>
      </c>
      <c r="AX1115" s="13" t="s">
        <v>78</v>
      </c>
      <c r="AY1115" s="242" t="s">
        <v>161</v>
      </c>
    </row>
    <row r="1116" s="14" customFormat="1">
      <c r="A1116" s="14"/>
      <c r="B1116" s="243"/>
      <c r="C1116" s="244"/>
      <c r="D1116" s="221" t="s">
        <v>247</v>
      </c>
      <c r="E1116" s="245" t="s">
        <v>32</v>
      </c>
      <c r="F1116" s="246" t="s">
        <v>890</v>
      </c>
      <c r="G1116" s="244"/>
      <c r="H1116" s="247">
        <v>5.484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247</v>
      </c>
      <c r="AU1116" s="253" t="s">
        <v>88</v>
      </c>
      <c r="AV1116" s="14" t="s">
        <v>88</v>
      </c>
      <c r="AW1116" s="14" t="s">
        <v>39</v>
      </c>
      <c r="AX1116" s="14" t="s">
        <v>78</v>
      </c>
      <c r="AY1116" s="253" t="s">
        <v>161</v>
      </c>
    </row>
    <row r="1117" s="15" customFormat="1">
      <c r="A1117" s="15"/>
      <c r="B1117" s="254"/>
      <c r="C1117" s="255"/>
      <c r="D1117" s="221" t="s">
        <v>247</v>
      </c>
      <c r="E1117" s="256" t="s">
        <v>32</v>
      </c>
      <c r="F1117" s="257" t="s">
        <v>273</v>
      </c>
      <c r="G1117" s="255"/>
      <c r="H1117" s="258">
        <v>403.12499999999994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247</v>
      </c>
      <c r="AU1117" s="264" t="s">
        <v>88</v>
      </c>
      <c r="AV1117" s="15" t="s">
        <v>188</v>
      </c>
      <c r="AW1117" s="15" t="s">
        <v>39</v>
      </c>
      <c r="AX1117" s="15" t="s">
        <v>86</v>
      </c>
      <c r="AY1117" s="264" t="s">
        <v>161</v>
      </c>
    </row>
    <row r="1118" s="2" customFormat="1" ht="16.5" customHeight="1">
      <c r="A1118" s="42"/>
      <c r="B1118" s="43"/>
      <c r="C1118" s="265" t="s">
        <v>1121</v>
      </c>
      <c r="D1118" s="265" t="s">
        <v>303</v>
      </c>
      <c r="E1118" s="266" t="s">
        <v>1122</v>
      </c>
      <c r="F1118" s="267" t="s">
        <v>1123</v>
      </c>
      <c r="G1118" s="268" t="s">
        <v>243</v>
      </c>
      <c r="H1118" s="269">
        <v>55.095999999999997</v>
      </c>
      <c r="I1118" s="270"/>
      <c r="J1118" s="271">
        <f>ROUND(I1118*H1118,2)</f>
        <v>0</v>
      </c>
      <c r="K1118" s="267" t="s">
        <v>168</v>
      </c>
      <c r="L1118" s="272"/>
      <c r="M1118" s="273" t="s">
        <v>32</v>
      </c>
      <c r="N1118" s="274" t="s">
        <v>49</v>
      </c>
      <c r="O1118" s="88"/>
      <c r="P1118" s="217">
        <f>O1118*H1118</f>
        <v>0</v>
      </c>
      <c r="Q1118" s="217">
        <v>0.02</v>
      </c>
      <c r="R1118" s="217">
        <f>Q1118*H1118</f>
        <v>1.10192</v>
      </c>
      <c r="S1118" s="217">
        <v>0</v>
      </c>
      <c r="T1118" s="218">
        <f>S1118*H1118</f>
        <v>0</v>
      </c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R1118" s="219" t="s">
        <v>555</v>
      </c>
      <c r="AT1118" s="219" t="s">
        <v>303</v>
      </c>
      <c r="AU1118" s="219" t="s">
        <v>88</v>
      </c>
      <c r="AY1118" s="20" t="s">
        <v>161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86</v>
      </c>
      <c r="BK1118" s="220">
        <f>ROUND(I1118*H1118,2)</f>
        <v>0</v>
      </c>
      <c r="BL1118" s="20" t="s">
        <v>379</v>
      </c>
      <c r="BM1118" s="219" t="s">
        <v>1124</v>
      </c>
    </row>
    <row r="1119" s="2" customFormat="1">
      <c r="A1119" s="42"/>
      <c r="B1119" s="43"/>
      <c r="C1119" s="44"/>
      <c r="D1119" s="221" t="s">
        <v>171</v>
      </c>
      <c r="E1119" s="44"/>
      <c r="F1119" s="222" t="s">
        <v>1123</v>
      </c>
      <c r="G1119" s="44"/>
      <c r="H1119" s="44"/>
      <c r="I1119" s="223"/>
      <c r="J1119" s="44"/>
      <c r="K1119" s="44"/>
      <c r="L1119" s="48"/>
      <c r="M1119" s="224"/>
      <c r="N1119" s="225"/>
      <c r="O1119" s="88"/>
      <c r="P1119" s="88"/>
      <c r="Q1119" s="88"/>
      <c r="R1119" s="88"/>
      <c r="S1119" s="88"/>
      <c r="T1119" s="89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T1119" s="20" t="s">
        <v>171</v>
      </c>
      <c r="AU1119" s="20" t="s">
        <v>88</v>
      </c>
    </row>
    <row r="1120" s="13" customFormat="1">
      <c r="A1120" s="13"/>
      <c r="B1120" s="233"/>
      <c r="C1120" s="234"/>
      <c r="D1120" s="221" t="s">
        <v>247</v>
      </c>
      <c r="E1120" s="235" t="s">
        <v>32</v>
      </c>
      <c r="F1120" s="236" t="s">
        <v>683</v>
      </c>
      <c r="G1120" s="234"/>
      <c r="H1120" s="235" t="s">
        <v>32</v>
      </c>
      <c r="I1120" s="237"/>
      <c r="J1120" s="234"/>
      <c r="K1120" s="234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247</v>
      </c>
      <c r="AU1120" s="242" t="s">
        <v>88</v>
      </c>
      <c r="AV1120" s="13" t="s">
        <v>86</v>
      </c>
      <c r="AW1120" s="13" t="s">
        <v>39</v>
      </c>
      <c r="AX1120" s="13" t="s">
        <v>78</v>
      </c>
      <c r="AY1120" s="242" t="s">
        <v>161</v>
      </c>
    </row>
    <row r="1121" s="14" customFormat="1">
      <c r="A1121" s="14"/>
      <c r="B1121" s="243"/>
      <c r="C1121" s="244"/>
      <c r="D1121" s="221" t="s">
        <v>247</v>
      </c>
      <c r="E1121" s="245" t="s">
        <v>32</v>
      </c>
      <c r="F1121" s="246" t="s">
        <v>1125</v>
      </c>
      <c r="G1121" s="244"/>
      <c r="H1121" s="247">
        <v>13.077999999999999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247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161</v>
      </c>
    </row>
    <row r="1122" s="13" customFormat="1">
      <c r="A1122" s="13"/>
      <c r="B1122" s="233"/>
      <c r="C1122" s="234"/>
      <c r="D1122" s="221" t="s">
        <v>247</v>
      </c>
      <c r="E1122" s="235" t="s">
        <v>32</v>
      </c>
      <c r="F1122" s="236" t="s">
        <v>885</v>
      </c>
      <c r="G1122" s="234"/>
      <c r="H1122" s="235" t="s">
        <v>32</v>
      </c>
      <c r="I1122" s="237"/>
      <c r="J1122" s="234"/>
      <c r="K1122" s="234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2" t="s">
        <v>247</v>
      </c>
      <c r="AU1122" s="242" t="s">
        <v>88</v>
      </c>
      <c r="AV1122" s="13" t="s">
        <v>86</v>
      </c>
      <c r="AW1122" s="13" t="s">
        <v>39</v>
      </c>
      <c r="AX1122" s="13" t="s">
        <v>78</v>
      </c>
      <c r="AY1122" s="242" t="s">
        <v>161</v>
      </c>
    </row>
    <row r="1123" s="14" customFormat="1">
      <c r="A1123" s="14"/>
      <c r="B1123" s="243"/>
      <c r="C1123" s="244"/>
      <c r="D1123" s="221" t="s">
        <v>247</v>
      </c>
      <c r="E1123" s="245" t="s">
        <v>32</v>
      </c>
      <c r="F1123" s="246" t="s">
        <v>1126</v>
      </c>
      <c r="G1123" s="244"/>
      <c r="H1123" s="247">
        <v>40.412999999999997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247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161</v>
      </c>
    </row>
    <row r="1124" s="15" customFormat="1">
      <c r="A1124" s="15"/>
      <c r="B1124" s="254"/>
      <c r="C1124" s="255"/>
      <c r="D1124" s="221" t="s">
        <v>247</v>
      </c>
      <c r="E1124" s="256" t="s">
        <v>32</v>
      </c>
      <c r="F1124" s="257" t="s">
        <v>273</v>
      </c>
      <c r="G1124" s="255"/>
      <c r="H1124" s="258">
        <v>53.491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247</v>
      </c>
      <c r="AU1124" s="264" t="s">
        <v>88</v>
      </c>
      <c r="AV1124" s="15" t="s">
        <v>188</v>
      </c>
      <c r="AW1124" s="15" t="s">
        <v>39</v>
      </c>
      <c r="AX1124" s="15" t="s">
        <v>86</v>
      </c>
      <c r="AY1124" s="264" t="s">
        <v>161</v>
      </c>
    </row>
    <row r="1125" s="14" customFormat="1">
      <c r="A1125" s="14"/>
      <c r="B1125" s="243"/>
      <c r="C1125" s="244"/>
      <c r="D1125" s="221" t="s">
        <v>247</v>
      </c>
      <c r="E1125" s="244"/>
      <c r="F1125" s="246" t="s">
        <v>1127</v>
      </c>
      <c r="G1125" s="244"/>
      <c r="H1125" s="247">
        <v>55.095999999999997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247</v>
      </c>
      <c r="AU1125" s="253" t="s">
        <v>88</v>
      </c>
      <c r="AV1125" s="14" t="s">
        <v>88</v>
      </c>
      <c r="AW1125" s="14" t="s">
        <v>4</v>
      </c>
      <c r="AX1125" s="14" t="s">
        <v>86</v>
      </c>
      <c r="AY1125" s="253" t="s">
        <v>161</v>
      </c>
    </row>
    <row r="1126" s="2" customFormat="1" ht="24.15" customHeight="1">
      <c r="A1126" s="42"/>
      <c r="B1126" s="43"/>
      <c r="C1126" s="208" t="s">
        <v>1128</v>
      </c>
      <c r="D1126" s="208" t="s">
        <v>164</v>
      </c>
      <c r="E1126" s="209" t="s">
        <v>1129</v>
      </c>
      <c r="F1126" s="210" t="s">
        <v>1130</v>
      </c>
      <c r="G1126" s="211" t="s">
        <v>282</v>
      </c>
      <c r="H1126" s="212">
        <v>14.996</v>
      </c>
      <c r="I1126" s="213"/>
      <c r="J1126" s="214">
        <f>ROUND(I1126*H1126,2)</f>
        <v>0</v>
      </c>
      <c r="K1126" s="210" t="s">
        <v>168</v>
      </c>
      <c r="L1126" s="48"/>
      <c r="M1126" s="215" t="s">
        <v>32</v>
      </c>
      <c r="N1126" s="216" t="s">
        <v>49</v>
      </c>
      <c r="O1126" s="88"/>
      <c r="P1126" s="217">
        <f>O1126*H1126</f>
        <v>0</v>
      </c>
      <c r="Q1126" s="217">
        <v>0</v>
      </c>
      <c r="R1126" s="217">
        <f>Q1126*H1126</f>
        <v>0</v>
      </c>
      <c r="S1126" s="217">
        <v>0</v>
      </c>
      <c r="T1126" s="218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19" t="s">
        <v>379</v>
      </c>
      <c r="AT1126" s="219" t="s">
        <v>164</v>
      </c>
      <c r="AU1126" s="219" t="s">
        <v>88</v>
      </c>
      <c r="AY1126" s="20" t="s">
        <v>161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86</v>
      </c>
      <c r="BK1126" s="220">
        <f>ROUND(I1126*H1126,2)</f>
        <v>0</v>
      </c>
      <c r="BL1126" s="20" t="s">
        <v>379</v>
      </c>
      <c r="BM1126" s="219" t="s">
        <v>1131</v>
      </c>
    </row>
    <row r="1127" s="2" customFormat="1">
      <c r="A1127" s="42"/>
      <c r="B1127" s="43"/>
      <c r="C1127" s="44"/>
      <c r="D1127" s="221" t="s">
        <v>171</v>
      </c>
      <c r="E1127" s="44"/>
      <c r="F1127" s="222" t="s">
        <v>1132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171</v>
      </c>
      <c r="AU1127" s="20" t="s">
        <v>88</v>
      </c>
    </row>
    <row r="1128" s="2" customFormat="1">
      <c r="A1128" s="42"/>
      <c r="B1128" s="43"/>
      <c r="C1128" s="44"/>
      <c r="D1128" s="226" t="s">
        <v>172</v>
      </c>
      <c r="E1128" s="44"/>
      <c r="F1128" s="227" t="s">
        <v>1133</v>
      </c>
      <c r="G1128" s="44"/>
      <c r="H1128" s="44"/>
      <c r="I1128" s="223"/>
      <c r="J1128" s="44"/>
      <c r="K1128" s="44"/>
      <c r="L1128" s="48"/>
      <c r="M1128" s="224"/>
      <c r="N1128" s="225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172</v>
      </c>
      <c r="AU1128" s="20" t="s">
        <v>88</v>
      </c>
    </row>
    <row r="1129" s="12" customFormat="1" ht="22.8" customHeight="1">
      <c r="A1129" s="12"/>
      <c r="B1129" s="192"/>
      <c r="C1129" s="193"/>
      <c r="D1129" s="194" t="s">
        <v>77</v>
      </c>
      <c r="E1129" s="206" t="s">
        <v>1134</v>
      </c>
      <c r="F1129" s="206" t="s">
        <v>1135</v>
      </c>
      <c r="G1129" s="193"/>
      <c r="H1129" s="193"/>
      <c r="I1129" s="196"/>
      <c r="J1129" s="207">
        <f>BK1129</f>
        <v>0</v>
      </c>
      <c r="K1129" s="193"/>
      <c r="L1129" s="198"/>
      <c r="M1129" s="199"/>
      <c r="N1129" s="200"/>
      <c r="O1129" s="200"/>
      <c r="P1129" s="201">
        <f>SUM(P1130:P1135)</f>
        <v>0</v>
      </c>
      <c r="Q1129" s="200"/>
      <c r="R1129" s="201">
        <f>SUM(R1130:R1135)</f>
        <v>0.0014</v>
      </c>
      <c r="S1129" s="200"/>
      <c r="T1129" s="202">
        <f>SUM(T1130:T1135)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03" t="s">
        <v>88</v>
      </c>
      <c r="AT1129" s="204" t="s">
        <v>77</v>
      </c>
      <c r="AU1129" s="204" t="s">
        <v>86</v>
      </c>
      <c r="AY1129" s="203" t="s">
        <v>161</v>
      </c>
      <c r="BK1129" s="205">
        <f>SUM(BK1130:BK1135)</f>
        <v>0</v>
      </c>
    </row>
    <row r="1130" s="2" customFormat="1" ht="24.15" customHeight="1">
      <c r="A1130" s="42"/>
      <c r="B1130" s="43"/>
      <c r="C1130" s="208" t="s">
        <v>1136</v>
      </c>
      <c r="D1130" s="208" t="s">
        <v>164</v>
      </c>
      <c r="E1130" s="209" t="s">
        <v>1137</v>
      </c>
      <c r="F1130" s="210" t="s">
        <v>1138</v>
      </c>
      <c r="G1130" s="211" t="s">
        <v>775</v>
      </c>
      <c r="H1130" s="212">
        <v>7</v>
      </c>
      <c r="I1130" s="213"/>
      <c r="J1130" s="214">
        <f>ROUND(I1130*H1130,2)</f>
        <v>0</v>
      </c>
      <c r="K1130" s="210" t="s">
        <v>168</v>
      </c>
      <c r="L1130" s="48"/>
      <c r="M1130" s="215" t="s">
        <v>32</v>
      </c>
      <c r="N1130" s="216" t="s">
        <v>49</v>
      </c>
      <c r="O1130" s="88"/>
      <c r="P1130" s="217">
        <f>O1130*H1130</f>
        <v>0</v>
      </c>
      <c r="Q1130" s="217">
        <v>0</v>
      </c>
      <c r="R1130" s="217">
        <f>Q1130*H1130</f>
        <v>0</v>
      </c>
      <c r="S1130" s="217">
        <v>0</v>
      </c>
      <c r="T1130" s="218">
        <f>S1130*H1130</f>
        <v>0</v>
      </c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R1130" s="219" t="s">
        <v>379</v>
      </c>
      <c r="AT1130" s="219" t="s">
        <v>164</v>
      </c>
      <c r="AU1130" s="219" t="s">
        <v>88</v>
      </c>
      <c r="AY1130" s="20" t="s">
        <v>161</v>
      </c>
      <c r="BE1130" s="220">
        <f>IF(N1130="základní",J1130,0)</f>
        <v>0</v>
      </c>
      <c r="BF1130" s="220">
        <f>IF(N1130="snížená",J1130,0)</f>
        <v>0</v>
      </c>
      <c r="BG1130" s="220">
        <f>IF(N1130="zákl. přenesená",J1130,0)</f>
        <v>0</v>
      </c>
      <c r="BH1130" s="220">
        <f>IF(N1130="sníž. přenesená",J1130,0)</f>
        <v>0</v>
      </c>
      <c r="BI1130" s="220">
        <f>IF(N1130="nulová",J1130,0)</f>
        <v>0</v>
      </c>
      <c r="BJ1130" s="20" t="s">
        <v>86</v>
      </c>
      <c r="BK1130" s="220">
        <f>ROUND(I1130*H1130,2)</f>
        <v>0</v>
      </c>
      <c r="BL1130" s="20" t="s">
        <v>379</v>
      </c>
      <c r="BM1130" s="219" t="s">
        <v>1139</v>
      </c>
    </row>
    <row r="1131" s="2" customFormat="1">
      <c r="A1131" s="42"/>
      <c r="B1131" s="43"/>
      <c r="C1131" s="44"/>
      <c r="D1131" s="221" t="s">
        <v>171</v>
      </c>
      <c r="E1131" s="44"/>
      <c r="F1131" s="222" t="s">
        <v>1140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171</v>
      </c>
      <c r="AU1131" s="20" t="s">
        <v>88</v>
      </c>
    </row>
    <row r="1132" s="2" customFormat="1">
      <c r="A1132" s="42"/>
      <c r="B1132" s="43"/>
      <c r="C1132" s="44"/>
      <c r="D1132" s="226" t="s">
        <v>172</v>
      </c>
      <c r="E1132" s="44"/>
      <c r="F1132" s="227" t="s">
        <v>1141</v>
      </c>
      <c r="G1132" s="44"/>
      <c r="H1132" s="44"/>
      <c r="I1132" s="223"/>
      <c r="J1132" s="44"/>
      <c r="K1132" s="44"/>
      <c r="L1132" s="48"/>
      <c r="M1132" s="224"/>
      <c r="N1132" s="225"/>
      <c r="O1132" s="88"/>
      <c r="P1132" s="88"/>
      <c r="Q1132" s="88"/>
      <c r="R1132" s="88"/>
      <c r="S1132" s="88"/>
      <c r="T1132" s="89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T1132" s="20" t="s">
        <v>172</v>
      </c>
      <c r="AU1132" s="20" t="s">
        <v>88</v>
      </c>
    </row>
    <row r="1133" s="14" customFormat="1">
      <c r="A1133" s="14"/>
      <c r="B1133" s="243"/>
      <c r="C1133" s="244"/>
      <c r="D1133" s="221" t="s">
        <v>247</v>
      </c>
      <c r="E1133" s="245" t="s">
        <v>32</v>
      </c>
      <c r="F1133" s="246" t="s">
        <v>1142</v>
      </c>
      <c r="G1133" s="244"/>
      <c r="H1133" s="247">
        <v>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247</v>
      </c>
      <c r="AU1133" s="253" t="s">
        <v>88</v>
      </c>
      <c r="AV1133" s="14" t="s">
        <v>88</v>
      </c>
      <c r="AW1133" s="14" t="s">
        <v>39</v>
      </c>
      <c r="AX1133" s="14" t="s">
        <v>86</v>
      </c>
      <c r="AY1133" s="253" t="s">
        <v>161</v>
      </c>
    </row>
    <row r="1134" s="2" customFormat="1" ht="21.75" customHeight="1">
      <c r="A1134" s="42"/>
      <c r="B1134" s="43"/>
      <c r="C1134" s="265" t="s">
        <v>1143</v>
      </c>
      <c r="D1134" s="265" t="s">
        <v>303</v>
      </c>
      <c r="E1134" s="266" t="s">
        <v>1144</v>
      </c>
      <c r="F1134" s="267" t="s">
        <v>1145</v>
      </c>
      <c r="G1134" s="268" t="s">
        <v>775</v>
      </c>
      <c r="H1134" s="269">
        <v>7</v>
      </c>
      <c r="I1134" s="270"/>
      <c r="J1134" s="271">
        <f>ROUND(I1134*H1134,2)</f>
        <v>0</v>
      </c>
      <c r="K1134" s="267" t="s">
        <v>168</v>
      </c>
      <c r="L1134" s="272"/>
      <c r="M1134" s="273" t="s">
        <v>32</v>
      </c>
      <c r="N1134" s="274" t="s">
        <v>49</v>
      </c>
      <c r="O1134" s="88"/>
      <c r="P1134" s="217">
        <f>O1134*H1134</f>
        <v>0</v>
      </c>
      <c r="Q1134" s="217">
        <v>0.00020000000000000001</v>
      </c>
      <c r="R1134" s="217">
        <f>Q1134*H1134</f>
        <v>0.0014</v>
      </c>
      <c r="S1134" s="217">
        <v>0</v>
      </c>
      <c r="T1134" s="218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19" t="s">
        <v>555</v>
      </c>
      <c r="AT1134" s="219" t="s">
        <v>303</v>
      </c>
      <c r="AU1134" s="219" t="s">
        <v>88</v>
      </c>
      <c r="AY1134" s="20" t="s">
        <v>161</v>
      </c>
      <c r="BE1134" s="220">
        <f>IF(N1134="základní",J1134,0)</f>
        <v>0</v>
      </c>
      <c r="BF1134" s="220">
        <f>IF(N1134="snížená",J1134,0)</f>
        <v>0</v>
      </c>
      <c r="BG1134" s="220">
        <f>IF(N1134="zákl. přenesená",J1134,0)</f>
        <v>0</v>
      </c>
      <c r="BH1134" s="220">
        <f>IF(N1134="sníž. přenesená",J1134,0)</f>
        <v>0</v>
      </c>
      <c r="BI1134" s="220">
        <f>IF(N1134="nulová",J1134,0)</f>
        <v>0</v>
      </c>
      <c r="BJ1134" s="20" t="s">
        <v>86</v>
      </c>
      <c r="BK1134" s="220">
        <f>ROUND(I1134*H1134,2)</f>
        <v>0</v>
      </c>
      <c r="BL1134" s="20" t="s">
        <v>379</v>
      </c>
      <c r="BM1134" s="219" t="s">
        <v>1146</v>
      </c>
    </row>
    <row r="1135" s="2" customFormat="1">
      <c r="A1135" s="42"/>
      <c r="B1135" s="43"/>
      <c r="C1135" s="44"/>
      <c r="D1135" s="221" t="s">
        <v>171</v>
      </c>
      <c r="E1135" s="44"/>
      <c r="F1135" s="222" t="s">
        <v>1145</v>
      </c>
      <c r="G1135" s="44"/>
      <c r="H1135" s="44"/>
      <c r="I1135" s="223"/>
      <c r="J1135" s="44"/>
      <c r="K1135" s="44"/>
      <c r="L1135" s="48"/>
      <c r="M1135" s="224"/>
      <c r="N1135" s="225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171</v>
      </c>
      <c r="AU1135" s="20" t="s">
        <v>88</v>
      </c>
    </row>
    <row r="1136" s="12" customFormat="1" ht="22.8" customHeight="1">
      <c r="A1136" s="12"/>
      <c r="B1136" s="192"/>
      <c r="C1136" s="193"/>
      <c r="D1136" s="194" t="s">
        <v>77</v>
      </c>
      <c r="E1136" s="206" t="s">
        <v>1147</v>
      </c>
      <c r="F1136" s="206" t="s">
        <v>1148</v>
      </c>
      <c r="G1136" s="193"/>
      <c r="H1136" s="193"/>
      <c r="I1136" s="196"/>
      <c r="J1136" s="207">
        <f>BK1136</f>
        <v>0</v>
      </c>
      <c r="K1136" s="193"/>
      <c r="L1136" s="198"/>
      <c r="M1136" s="199"/>
      <c r="N1136" s="200"/>
      <c r="O1136" s="200"/>
      <c r="P1136" s="201">
        <f>SUM(P1137:P1325)</f>
        <v>0</v>
      </c>
      <c r="Q1136" s="200"/>
      <c r="R1136" s="201">
        <f>SUM(R1137:R1325)</f>
        <v>63.933247959999996</v>
      </c>
      <c r="S1136" s="200"/>
      <c r="T1136" s="202">
        <f>SUM(T1137:T1325)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03" t="s">
        <v>88</v>
      </c>
      <c r="AT1136" s="204" t="s">
        <v>77</v>
      </c>
      <c r="AU1136" s="204" t="s">
        <v>86</v>
      </c>
      <c r="AY1136" s="203" t="s">
        <v>161</v>
      </c>
      <c r="BK1136" s="205">
        <f>SUM(BK1137:BK1325)</f>
        <v>0</v>
      </c>
    </row>
    <row r="1137" s="2" customFormat="1" ht="33" customHeight="1">
      <c r="A1137" s="42"/>
      <c r="B1137" s="43"/>
      <c r="C1137" s="208" t="s">
        <v>1149</v>
      </c>
      <c r="D1137" s="208" t="s">
        <v>164</v>
      </c>
      <c r="E1137" s="209" t="s">
        <v>1150</v>
      </c>
      <c r="F1137" s="210" t="s">
        <v>1151</v>
      </c>
      <c r="G1137" s="211" t="s">
        <v>243</v>
      </c>
      <c r="H1137" s="212">
        <v>68.692999999999998</v>
      </c>
      <c r="I1137" s="213"/>
      <c r="J1137" s="214">
        <f>ROUND(I1137*H1137,2)</f>
        <v>0</v>
      </c>
      <c r="K1137" s="210" t="s">
        <v>168</v>
      </c>
      <c r="L1137" s="48"/>
      <c r="M1137" s="215" t="s">
        <v>32</v>
      </c>
      <c r="N1137" s="216" t="s">
        <v>49</v>
      </c>
      <c r="O1137" s="88"/>
      <c r="P1137" s="217">
        <f>O1137*H1137</f>
        <v>0</v>
      </c>
      <c r="Q1137" s="217">
        <v>0.00108</v>
      </c>
      <c r="R1137" s="217">
        <f>Q1137*H1137</f>
        <v>0.074188439999999994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379</v>
      </c>
      <c r="AT1137" s="219" t="s">
        <v>164</v>
      </c>
      <c r="AU1137" s="219" t="s">
        <v>88</v>
      </c>
      <c r="AY1137" s="20" t="s">
        <v>161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0" t="s">
        <v>86</v>
      </c>
      <c r="BK1137" s="220">
        <f>ROUND(I1137*H1137,2)</f>
        <v>0</v>
      </c>
      <c r="BL1137" s="20" t="s">
        <v>379</v>
      </c>
      <c r="BM1137" s="219" t="s">
        <v>1152</v>
      </c>
    </row>
    <row r="1138" s="2" customFormat="1">
      <c r="A1138" s="42"/>
      <c r="B1138" s="43"/>
      <c r="C1138" s="44"/>
      <c r="D1138" s="221" t="s">
        <v>171</v>
      </c>
      <c r="E1138" s="44"/>
      <c r="F1138" s="222" t="s">
        <v>1153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0" t="s">
        <v>171</v>
      </c>
      <c r="AU1138" s="20" t="s">
        <v>88</v>
      </c>
    </row>
    <row r="1139" s="2" customFormat="1">
      <c r="A1139" s="42"/>
      <c r="B1139" s="43"/>
      <c r="C1139" s="44"/>
      <c r="D1139" s="226" t="s">
        <v>172</v>
      </c>
      <c r="E1139" s="44"/>
      <c r="F1139" s="227" t="s">
        <v>1154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0" t="s">
        <v>172</v>
      </c>
      <c r="AU1139" s="20" t="s">
        <v>88</v>
      </c>
    </row>
    <row r="1140" s="14" customFormat="1">
      <c r="A1140" s="14"/>
      <c r="B1140" s="243"/>
      <c r="C1140" s="244"/>
      <c r="D1140" s="221" t="s">
        <v>247</v>
      </c>
      <c r="E1140" s="245" t="s">
        <v>32</v>
      </c>
      <c r="F1140" s="246" t="s">
        <v>1155</v>
      </c>
      <c r="G1140" s="244"/>
      <c r="H1140" s="247">
        <v>68.692999999999998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247</v>
      </c>
      <c r="AU1140" s="253" t="s">
        <v>88</v>
      </c>
      <c r="AV1140" s="14" t="s">
        <v>88</v>
      </c>
      <c r="AW1140" s="14" t="s">
        <v>39</v>
      </c>
      <c r="AX1140" s="14" t="s">
        <v>86</v>
      </c>
      <c r="AY1140" s="253" t="s">
        <v>161</v>
      </c>
    </row>
    <row r="1141" s="2" customFormat="1" ht="24.15" customHeight="1">
      <c r="A1141" s="42"/>
      <c r="B1141" s="43"/>
      <c r="C1141" s="208" t="s">
        <v>1156</v>
      </c>
      <c r="D1141" s="208" t="s">
        <v>164</v>
      </c>
      <c r="E1141" s="209" t="s">
        <v>1157</v>
      </c>
      <c r="F1141" s="210" t="s">
        <v>1158</v>
      </c>
      <c r="G1141" s="211" t="s">
        <v>311</v>
      </c>
      <c r="H1141" s="212">
        <v>234.92599999999999</v>
      </c>
      <c r="I1141" s="213"/>
      <c r="J1141" s="214">
        <f>ROUND(I1141*H1141,2)</f>
        <v>0</v>
      </c>
      <c r="K1141" s="210" t="s">
        <v>168</v>
      </c>
      <c r="L1141" s="48"/>
      <c r="M1141" s="215" t="s">
        <v>32</v>
      </c>
      <c r="N1141" s="216" t="s">
        <v>49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379</v>
      </c>
      <c r="AT1141" s="219" t="s">
        <v>164</v>
      </c>
      <c r="AU1141" s="219" t="s">
        <v>88</v>
      </c>
      <c r="AY1141" s="20" t="s">
        <v>161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86</v>
      </c>
      <c r="BK1141" s="220">
        <f>ROUND(I1141*H1141,2)</f>
        <v>0</v>
      </c>
      <c r="BL1141" s="20" t="s">
        <v>379</v>
      </c>
      <c r="BM1141" s="219" t="s">
        <v>1159</v>
      </c>
    </row>
    <row r="1142" s="2" customFormat="1">
      <c r="A1142" s="42"/>
      <c r="B1142" s="43"/>
      <c r="C1142" s="44"/>
      <c r="D1142" s="221" t="s">
        <v>171</v>
      </c>
      <c r="E1142" s="44"/>
      <c r="F1142" s="222" t="s">
        <v>1160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0" t="s">
        <v>171</v>
      </c>
      <c r="AU1142" s="20" t="s">
        <v>88</v>
      </c>
    </row>
    <row r="1143" s="2" customFormat="1">
      <c r="A1143" s="42"/>
      <c r="B1143" s="43"/>
      <c r="C1143" s="44"/>
      <c r="D1143" s="226" t="s">
        <v>172</v>
      </c>
      <c r="E1143" s="44"/>
      <c r="F1143" s="227" t="s">
        <v>1161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172</v>
      </c>
      <c r="AU1143" s="20" t="s">
        <v>88</v>
      </c>
    </row>
    <row r="1144" s="13" customFormat="1">
      <c r="A1144" s="13"/>
      <c r="B1144" s="233"/>
      <c r="C1144" s="234"/>
      <c r="D1144" s="221" t="s">
        <v>247</v>
      </c>
      <c r="E1144" s="235" t="s">
        <v>32</v>
      </c>
      <c r="F1144" s="236" t="s">
        <v>924</v>
      </c>
      <c r="G1144" s="234"/>
      <c r="H1144" s="235" t="s">
        <v>32</v>
      </c>
      <c r="I1144" s="237"/>
      <c r="J1144" s="234"/>
      <c r="K1144" s="234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2" t="s">
        <v>247</v>
      </c>
      <c r="AU1144" s="242" t="s">
        <v>88</v>
      </c>
      <c r="AV1144" s="13" t="s">
        <v>86</v>
      </c>
      <c r="AW1144" s="13" t="s">
        <v>39</v>
      </c>
      <c r="AX1144" s="13" t="s">
        <v>78</v>
      </c>
      <c r="AY1144" s="242" t="s">
        <v>161</v>
      </c>
    </row>
    <row r="1145" s="14" customFormat="1">
      <c r="A1145" s="14"/>
      <c r="B1145" s="243"/>
      <c r="C1145" s="244"/>
      <c r="D1145" s="221" t="s">
        <v>247</v>
      </c>
      <c r="E1145" s="245" t="s">
        <v>32</v>
      </c>
      <c r="F1145" s="246" t="s">
        <v>925</v>
      </c>
      <c r="G1145" s="244"/>
      <c r="H1145" s="247">
        <v>113.283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247</v>
      </c>
      <c r="AU1145" s="253" t="s">
        <v>88</v>
      </c>
      <c r="AV1145" s="14" t="s">
        <v>88</v>
      </c>
      <c r="AW1145" s="14" t="s">
        <v>39</v>
      </c>
      <c r="AX1145" s="14" t="s">
        <v>78</v>
      </c>
      <c r="AY1145" s="253" t="s">
        <v>161</v>
      </c>
    </row>
    <row r="1146" s="14" customFormat="1">
      <c r="A1146" s="14"/>
      <c r="B1146" s="243"/>
      <c r="C1146" s="244"/>
      <c r="D1146" s="221" t="s">
        <v>247</v>
      </c>
      <c r="E1146" s="245" t="s">
        <v>32</v>
      </c>
      <c r="F1146" s="246" t="s">
        <v>926</v>
      </c>
      <c r="G1146" s="244"/>
      <c r="H1146" s="247">
        <v>10.592000000000001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247</v>
      </c>
      <c r="AU1146" s="253" t="s">
        <v>88</v>
      </c>
      <c r="AV1146" s="14" t="s">
        <v>88</v>
      </c>
      <c r="AW1146" s="14" t="s">
        <v>39</v>
      </c>
      <c r="AX1146" s="14" t="s">
        <v>78</v>
      </c>
      <c r="AY1146" s="253" t="s">
        <v>161</v>
      </c>
    </row>
    <row r="1147" s="14" customFormat="1">
      <c r="A1147" s="14"/>
      <c r="B1147" s="243"/>
      <c r="C1147" s="244"/>
      <c r="D1147" s="221" t="s">
        <v>247</v>
      </c>
      <c r="E1147" s="245" t="s">
        <v>32</v>
      </c>
      <c r="F1147" s="246" t="s">
        <v>927</v>
      </c>
      <c r="G1147" s="244"/>
      <c r="H1147" s="247">
        <v>2.0659999999999998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247</v>
      </c>
      <c r="AU1147" s="253" t="s">
        <v>88</v>
      </c>
      <c r="AV1147" s="14" t="s">
        <v>88</v>
      </c>
      <c r="AW1147" s="14" t="s">
        <v>39</v>
      </c>
      <c r="AX1147" s="14" t="s">
        <v>78</v>
      </c>
      <c r="AY1147" s="253" t="s">
        <v>161</v>
      </c>
    </row>
    <row r="1148" s="14" customFormat="1">
      <c r="A1148" s="14"/>
      <c r="B1148" s="243"/>
      <c r="C1148" s="244"/>
      <c r="D1148" s="221" t="s">
        <v>247</v>
      </c>
      <c r="E1148" s="245" t="s">
        <v>32</v>
      </c>
      <c r="F1148" s="246" t="s">
        <v>928</v>
      </c>
      <c r="G1148" s="244"/>
      <c r="H1148" s="247">
        <v>8.5960000000000001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247</v>
      </c>
      <c r="AU1148" s="253" t="s">
        <v>88</v>
      </c>
      <c r="AV1148" s="14" t="s">
        <v>88</v>
      </c>
      <c r="AW1148" s="14" t="s">
        <v>39</v>
      </c>
      <c r="AX1148" s="14" t="s">
        <v>78</v>
      </c>
      <c r="AY1148" s="253" t="s">
        <v>161</v>
      </c>
    </row>
    <row r="1149" s="14" customFormat="1">
      <c r="A1149" s="14"/>
      <c r="B1149" s="243"/>
      <c r="C1149" s="244"/>
      <c r="D1149" s="221" t="s">
        <v>247</v>
      </c>
      <c r="E1149" s="245" t="s">
        <v>32</v>
      </c>
      <c r="F1149" s="246" t="s">
        <v>1162</v>
      </c>
      <c r="G1149" s="244"/>
      <c r="H1149" s="247">
        <v>100.389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247</v>
      </c>
      <c r="AU1149" s="253" t="s">
        <v>88</v>
      </c>
      <c r="AV1149" s="14" t="s">
        <v>88</v>
      </c>
      <c r="AW1149" s="14" t="s">
        <v>39</v>
      </c>
      <c r="AX1149" s="14" t="s">
        <v>78</v>
      </c>
      <c r="AY1149" s="253" t="s">
        <v>161</v>
      </c>
    </row>
    <row r="1150" s="15" customFormat="1">
      <c r="A1150" s="15"/>
      <c r="B1150" s="254"/>
      <c r="C1150" s="255"/>
      <c r="D1150" s="221" t="s">
        <v>247</v>
      </c>
      <c r="E1150" s="256" t="s">
        <v>32</v>
      </c>
      <c r="F1150" s="257" t="s">
        <v>273</v>
      </c>
      <c r="G1150" s="255"/>
      <c r="H1150" s="258">
        <v>234.92599999999999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4" t="s">
        <v>247</v>
      </c>
      <c r="AU1150" s="264" t="s">
        <v>88</v>
      </c>
      <c r="AV1150" s="15" t="s">
        <v>188</v>
      </c>
      <c r="AW1150" s="15" t="s">
        <v>39</v>
      </c>
      <c r="AX1150" s="15" t="s">
        <v>86</v>
      </c>
      <c r="AY1150" s="264" t="s">
        <v>161</v>
      </c>
    </row>
    <row r="1151" s="2" customFormat="1" ht="24.15" customHeight="1">
      <c r="A1151" s="42"/>
      <c r="B1151" s="43"/>
      <c r="C1151" s="265" t="s">
        <v>1163</v>
      </c>
      <c r="D1151" s="265" t="s">
        <v>303</v>
      </c>
      <c r="E1151" s="266" t="s">
        <v>1164</v>
      </c>
      <c r="F1151" s="267" t="s">
        <v>1165</v>
      </c>
      <c r="G1151" s="268" t="s">
        <v>311</v>
      </c>
      <c r="H1151" s="269">
        <v>258.41899999999998</v>
      </c>
      <c r="I1151" s="270"/>
      <c r="J1151" s="271">
        <f>ROUND(I1151*H1151,2)</f>
        <v>0</v>
      </c>
      <c r="K1151" s="267" t="s">
        <v>168</v>
      </c>
      <c r="L1151" s="272"/>
      <c r="M1151" s="273" t="s">
        <v>32</v>
      </c>
      <c r="N1151" s="274" t="s">
        <v>49</v>
      </c>
      <c r="O1151" s="88"/>
      <c r="P1151" s="217">
        <f>O1151*H1151</f>
        <v>0</v>
      </c>
      <c r="Q1151" s="217">
        <v>0.014999999999999999</v>
      </c>
      <c r="R1151" s="217">
        <f>Q1151*H1151</f>
        <v>3.8762849999999998</v>
      </c>
      <c r="S1151" s="217">
        <v>0</v>
      </c>
      <c r="T1151" s="218">
        <f>S1151*H1151</f>
        <v>0</v>
      </c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R1151" s="219" t="s">
        <v>555</v>
      </c>
      <c r="AT1151" s="219" t="s">
        <v>303</v>
      </c>
      <c r="AU1151" s="219" t="s">
        <v>88</v>
      </c>
      <c r="AY1151" s="20" t="s">
        <v>161</v>
      </c>
      <c r="BE1151" s="220">
        <f>IF(N1151="základní",J1151,0)</f>
        <v>0</v>
      </c>
      <c r="BF1151" s="220">
        <f>IF(N1151="snížená",J1151,0)</f>
        <v>0</v>
      </c>
      <c r="BG1151" s="220">
        <f>IF(N1151="zákl. přenesená",J1151,0)</f>
        <v>0</v>
      </c>
      <c r="BH1151" s="220">
        <f>IF(N1151="sníž. přenesená",J1151,0)</f>
        <v>0</v>
      </c>
      <c r="BI1151" s="220">
        <f>IF(N1151="nulová",J1151,0)</f>
        <v>0</v>
      </c>
      <c r="BJ1151" s="20" t="s">
        <v>86</v>
      </c>
      <c r="BK1151" s="220">
        <f>ROUND(I1151*H1151,2)</f>
        <v>0</v>
      </c>
      <c r="BL1151" s="20" t="s">
        <v>379</v>
      </c>
      <c r="BM1151" s="219" t="s">
        <v>1166</v>
      </c>
    </row>
    <row r="1152" s="2" customFormat="1">
      <c r="A1152" s="42"/>
      <c r="B1152" s="43"/>
      <c r="C1152" s="44"/>
      <c r="D1152" s="221" t="s">
        <v>171</v>
      </c>
      <c r="E1152" s="44"/>
      <c r="F1152" s="222" t="s">
        <v>1165</v>
      </c>
      <c r="G1152" s="44"/>
      <c r="H1152" s="44"/>
      <c r="I1152" s="223"/>
      <c r="J1152" s="44"/>
      <c r="K1152" s="44"/>
      <c r="L1152" s="48"/>
      <c r="M1152" s="224"/>
      <c r="N1152" s="225"/>
      <c r="O1152" s="88"/>
      <c r="P1152" s="88"/>
      <c r="Q1152" s="88"/>
      <c r="R1152" s="88"/>
      <c r="S1152" s="88"/>
      <c r="T1152" s="89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T1152" s="20" t="s">
        <v>171</v>
      </c>
      <c r="AU1152" s="20" t="s">
        <v>88</v>
      </c>
    </row>
    <row r="1153" s="2" customFormat="1">
      <c r="A1153" s="42"/>
      <c r="B1153" s="43"/>
      <c r="C1153" s="44"/>
      <c r="D1153" s="221" t="s">
        <v>174</v>
      </c>
      <c r="E1153" s="44"/>
      <c r="F1153" s="228" t="s">
        <v>1167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0" t="s">
        <v>174</v>
      </c>
      <c r="AU1153" s="20" t="s">
        <v>88</v>
      </c>
    </row>
    <row r="1154" s="14" customFormat="1">
      <c r="A1154" s="14"/>
      <c r="B1154" s="243"/>
      <c r="C1154" s="244"/>
      <c r="D1154" s="221" t="s">
        <v>247</v>
      </c>
      <c r="E1154" s="244"/>
      <c r="F1154" s="246" t="s">
        <v>1168</v>
      </c>
      <c r="G1154" s="244"/>
      <c r="H1154" s="247">
        <v>258.41899999999998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247</v>
      </c>
      <c r="AU1154" s="253" t="s">
        <v>88</v>
      </c>
      <c r="AV1154" s="14" t="s">
        <v>88</v>
      </c>
      <c r="AW1154" s="14" t="s">
        <v>4</v>
      </c>
      <c r="AX1154" s="14" t="s">
        <v>86</v>
      </c>
      <c r="AY1154" s="253" t="s">
        <v>161</v>
      </c>
    </row>
    <row r="1155" s="2" customFormat="1" ht="24.15" customHeight="1">
      <c r="A1155" s="42"/>
      <c r="B1155" s="43"/>
      <c r="C1155" s="208" t="s">
        <v>1169</v>
      </c>
      <c r="D1155" s="208" t="s">
        <v>164</v>
      </c>
      <c r="E1155" s="209" t="s">
        <v>1170</v>
      </c>
      <c r="F1155" s="210" t="s">
        <v>1171</v>
      </c>
      <c r="G1155" s="211" t="s">
        <v>311</v>
      </c>
      <c r="H1155" s="212">
        <v>619.98900000000003</v>
      </c>
      <c r="I1155" s="213"/>
      <c r="J1155" s="214">
        <f>ROUND(I1155*H1155,2)</f>
        <v>0</v>
      </c>
      <c r="K1155" s="210" t="s">
        <v>168</v>
      </c>
      <c r="L1155" s="48"/>
      <c r="M1155" s="215" t="s">
        <v>32</v>
      </c>
      <c r="N1155" s="216" t="s">
        <v>49</v>
      </c>
      <c r="O1155" s="88"/>
      <c r="P1155" s="217">
        <f>O1155*H1155</f>
        <v>0</v>
      </c>
      <c r="Q1155" s="217">
        <v>0.015650000000000001</v>
      </c>
      <c r="R1155" s="217">
        <f>Q1155*H1155</f>
        <v>9.7028278500000003</v>
      </c>
      <c r="S1155" s="217">
        <v>0</v>
      </c>
      <c r="T1155" s="218">
        <f>S1155*H1155</f>
        <v>0</v>
      </c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R1155" s="219" t="s">
        <v>379</v>
      </c>
      <c r="AT1155" s="219" t="s">
        <v>164</v>
      </c>
      <c r="AU1155" s="219" t="s">
        <v>88</v>
      </c>
      <c r="AY1155" s="20" t="s">
        <v>161</v>
      </c>
      <c r="BE1155" s="220">
        <f>IF(N1155="základní",J1155,0)</f>
        <v>0</v>
      </c>
      <c r="BF1155" s="220">
        <f>IF(N1155="snížená",J1155,0)</f>
        <v>0</v>
      </c>
      <c r="BG1155" s="220">
        <f>IF(N1155="zákl. přenesená",J1155,0)</f>
        <v>0</v>
      </c>
      <c r="BH1155" s="220">
        <f>IF(N1155="sníž. přenesená",J1155,0)</f>
        <v>0</v>
      </c>
      <c r="BI1155" s="220">
        <f>IF(N1155="nulová",J1155,0)</f>
        <v>0</v>
      </c>
      <c r="BJ1155" s="20" t="s">
        <v>86</v>
      </c>
      <c r="BK1155" s="220">
        <f>ROUND(I1155*H1155,2)</f>
        <v>0</v>
      </c>
      <c r="BL1155" s="20" t="s">
        <v>379</v>
      </c>
      <c r="BM1155" s="219" t="s">
        <v>1172</v>
      </c>
    </row>
    <row r="1156" s="2" customFormat="1">
      <c r="A1156" s="42"/>
      <c r="B1156" s="43"/>
      <c r="C1156" s="44"/>
      <c r="D1156" s="221" t="s">
        <v>171</v>
      </c>
      <c r="E1156" s="44"/>
      <c r="F1156" s="222" t="s">
        <v>1173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171</v>
      </c>
      <c r="AU1156" s="20" t="s">
        <v>88</v>
      </c>
    </row>
    <row r="1157" s="2" customFormat="1">
      <c r="A1157" s="42"/>
      <c r="B1157" s="43"/>
      <c r="C1157" s="44"/>
      <c r="D1157" s="226" t="s">
        <v>172</v>
      </c>
      <c r="E1157" s="44"/>
      <c r="F1157" s="227" t="s">
        <v>1174</v>
      </c>
      <c r="G1157" s="44"/>
      <c r="H1157" s="44"/>
      <c r="I1157" s="223"/>
      <c r="J1157" s="44"/>
      <c r="K1157" s="44"/>
      <c r="L1157" s="48"/>
      <c r="M1157" s="224"/>
      <c r="N1157" s="225"/>
      <c r="O1157" s="88"/>
      <c r="P1157" s="88"/>
      <c r="Q1157" s="88"/>
      <c r="R1157" s="88"/>
      <c r="S1157" s="88"/>
      <c r="T1157" s="89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T1157" s="20" t="s">
        <v>172</v>
      </c>
      <c r="AU1157" s="20" t="s">
        <v>88</v>
      </c>
    </row>
    <row r="1158" s="13" customFormat="1">
      <c r="A1158" s="13"/>
      <c r="B1158" s="233"/>
      <c r="C1158" s="234"/>
      <c r="D1158" s="221" t="s">
        <v>247</v>
      </c>
      <c r="E1158" s="235" t="s">
        <v>32</v>
      </c>
      <c r="F1158" s="236" t="s">
        <v>1071</v>
      </c>
      <c r="G1158" s="234"/>
      <c r="H1158" s="235" t="s">
        <v>32</v>
      </c>
      <c r="I1158" s="237"/>
      <c r="J1158" s="234"/>
      <c r="K1158" s="234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2" t="s">
        <v>247</v>
      </c>
      <c r="AU1158" s="242" t="s">
        <v>88</v>
      </c>
      <c r="AV1158" s="13" t="s">
        <v>86</v>
      </c>
      <c r="AW1158" s="13" t="s">
        <v>39</v>
      </c>
      <c r="AX1158" s="13" t="s">
        <v>78</v>
      </c>
      <c r="AY1158" s="242" t="s">
        <v>161</v>
      </c>
    </row>
    <row r="1159" s="13" customFormat="1">
      <c r="A1159" s="13"/>
      <c r="B1159" s="233"/>
      <c r="C1159" s="234"/>
      <c r="D1159" s="221" t="s">
        <v>247</v>
      </c>
      <c r="E1159" s="235" t="s">
        <v>32</v>
      </c>
      <c r="F1159" s="236" t="s">
        <v>1073</v>
      </c>
      <c r="G1159" s="234"/>
      <c r="H1159" s="235" t="s">
        <v>32</v>
      </c>
      <c r="I1159" s="237"/>
      <c r="J1159" s="234"/>
      <c r="K1159" s="234"/>
      <c r="L1159" s="238"/>
      <c r="M1159" s="239"/>
      <c r="N1159" s="240"/>
      <c r="O1159" s="240"/>
      <c r="P1159" s="240"/>
      <c r="Q1159" s="240"/>
      <c r="R1159" s="240"/>
      <c r="S1159" s="240"/>
      <c r="T1159" s="24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2" t="s">
        <v>247</v>
      </c>
      <c r="AU1159" s="242" t="s">
        <v>88</v>
      </c>
      <c r="AV1159" s="13" t="s">
        <v>86</v>
      </c>
      <c r="AW1159" s="13" t="s">
        <v>39</v>
      </c>
      <c r="AX1159" s="13" t="s">
        <v>78</v>
      </c>
      <c r="AY1159" s="242" t="s">
        <v>161</v>
      </c>
    </row>
    <row r="1160" s="14" customFormat="1">
      <c r="A1160" s="14"/>
      <c r="B1160" s="243"/>
      <c r="C1160" s="244"/>
      <c r="D1160" s="221" t="s">
        <v>247</v>
      </c>
      <c r="E1160" s="245" t="s">
        <v>32</v>
      </c>
      <c r="F1160" s="246" t="s">
        <v>1074</v>
      </c>
      <c r="G1160" s="244"/>
      <c r="H1160" s="247">
        <v>150.63900000000001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247</v>
      </c>
      <c r="AU1160" s="253" t="s">
        <v>88</v>
      </c>
      <c r="AV1160" s="14" t="s">
        <v>88</v>
      </c>
      <c r="AW1160" s="14" t="s">
        <v>39</v>
      </c>
      <c r="AX1160" s="14" t="s">
        <v>78</v>
      </c>
      <c r="AY1160" s="253" t="s">
        <v>161</v>
      </c>
    </row>
    <row r="1161" s="14" customFormat="1">
      <c r="A1161" s="14"/>
      <c r="B1161" s="243"/>
      <c r="C1161" s="244"/>
      <c r="D1161" s="221" t="s">
        <v>247</v>
      </c>
      <c r="E1161" s="245" t="s">
        <v>32</v>
      </c>
      <c r="F1161" s="246" t="s">
        <v>1075</v>
      </c>
      <c r="G1161" s="244"/>
      <c r="H1161" s="247">
        <v>423.63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247</v>
      </c>
      <c r="AU1161" s="253" t="s">
        <v>88</v>
      </c>
      <c r="AV1161" s="14" t="s">
        <v>88</v>
      </c>
      <c r="AW1161" s="14" t="s">
        <v>39</v>
      </c>
      <c r="AX1161" s="14" t="s">
        <v>78</v>
      </c>
      <c r="AY1161" s="253" t="s">
        <v>161</v>
      </c>
    </row>
    <row r="1162" s="13" customFormat="1">
      <c r="A1162" s="13"/>
      <c r="B1162" s="233"/>
      <c r="C1162" s="234"/>
      <c r="D1162" s="221" t="s">
        <v>247</v>
      </c>
      <c r="E1162" s="235" t="s">
        <v>32</v>
      </c>
      <c r="F1162" s="236" t="s">
        <v>1076</v>
      </c>
      <c r="G1162" s="234"/>
      <c r="H1162" s="235" t="s">
        <v>32</v>
      </c>
      <c r="I1162" s="237"/>
      <c r="J1162" s="234"/>
      <c r="K1162" s="234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247</v>
      </c>
      <c r="AU1162" s="242" t="s">
        <v>88</v>
      </c>
      <c r="AV1162" s="13" t="s">
        <v>86</v>
      </c>
      <c r="AW1162" s="13" t="s">
        <v>39</v>
      </c>
      <c r="AX1162" s="13" t="s">
        <v>78</v>
      </c>
      <c r="AY1162" s="242" t="s">
        <v>161</v>
      </c>
    </row>
    <row r="1163" s="14" customFormat="1">
      <c r="A1163" s="14"/>
      <c r="B1163" s="243"/>
      <c r="C1163" s="244"/>
      <c r="D1163" s="221" t="s">
        <v>247</v>
      </c>
      <c r="E1163" s="245" t="s">
        <v>32</v>
      </c>
      <c r="F1163" s="246" t="s">
        <v>1077</v>
      </c>
      <c r="G1163" s="244"/>
      <c r="H1163" s="247">
        <v>45.719999999999999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247</v>
      </c>
      <c r="AU1163" s="253" t="s">
        <v>88</v>
      </c>
      <c r="AV1163" s="14" t="s">
        <v>88</v>
      </c>
      <c r="AW1163" s="14" t="s">
        <v>39</v>
      </c>
      <c r="AX1163" s="14" t="s">
        <v>78</v>
      </c>
      <c r="AY1163" s="253" t="s">
        <v>161</v>
      </c>
    </row>
    <row r="1164" s="15" customFormat="1">
      <c r="A1164" s="15"/>
      <c r="B1164" s="254"/>
      <c r="C1164" s="255"/>
      <c r="D1164" s="221" t="s">
        <v>247</v>
      </c>
      <c r="E1164" s="256" t="s">
        <v>32</v>
      </c>
      <c r="F1164" s="257" t="s">
        <v>273</v>
      </c>
      <c r="G1164" s="255"/>
      <c r="H1164" s="258">
        <v>619.98900000000003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247</v>
      </c>
      <c r="AU1164" s="264" t="s">
        <v>88</v>
      </c>
      <c r="AV1164" s="15" t="s">
        <v>188</v>
      </c>
      <c r="AW1164" s="15" t="s">
        <v>39</v>
      </c>
      <c r="AX1164" s="15" t="s">
        <v>86</v>
      </c>
      <c r="AY1164" s="264" t="s">
        <v>161</v>
      </c>
    </row>
    <row r="1165" s="2" customFormat="1" ht="24.15" customHeight="1">
      <c r="A1165" s="42"/>
      <c r="B1165" s="43"/>
      <c r="C1165" s="265" t="s">
        <v>1175</v>
      </c>
      <c r="D1165" s="265" t="s">
        <v>303</v>
      </c>
      <c r="E1165" s="266" t="s">
        <v>1176</v>
      </c>
      <c r="F1165" s="267" t="s">
        <v>1177</v>
      </c>
      <c r="G1165" s="268" t="s">
        <v>311</v>
      </c>
      <c r="H1165" s="269">
        <v>681.98800000000006</v>
      </c>
      <c r="I1165" s="270"/>
      <c r="J1165" s="271">
        <f>ROUND(I1165*H1165,2)</f>
        <v>0</v>
      </c>
      <c r="K1165" s="267" t="s">
        <v>168</v>
      </c>
      <c r="L1165" s="272"/>
      <c r="M1165" s="273" t="s">
        <v>32</v>
      </c>
      <c r="N1165" s="274" t="s">
        <v>49</v>
      </c>
      <c r="O1165" s="88"/>
      <c r="P1165" s="217">
        <f>O1165*H1165</f>
        <v>0</v>
      </c>
      <c r="Q1165" s="217">
        <v>0.012999999999999999</v>
      </c>
      <c r="R1165" s="217">
        <f>Q1165*H1165</f>
        <v>8.8658440000000009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555</v>
      </c>
      <c r="AT1165" s="219" t="s">
        <v>303</v>
      </c>
      <c r="AU1165" s="219" t="s">
        <v>88</v>
      </c>
      <c r="AY1165" s="20" t="s">
        <v>161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0" t="s">
        <v>86</v>
      </c>
      <c r="BK1165" s="220">
        <f>ROUND(I1165*H1165,2)</f>
        <v>0</v>
      </c>
      <c r="BL1165" s="20" t="s">
        <v>379</v>
      </c>
      <c r="BM1165" s="219" t="s">
        <v>1178</v>
      </c>
    </row>
    <row r="1166" s="2" customFormat="1">
      <c r="A1166" s="42"/>
      <c r="B1166" s="43"/>
      <c r="C1166" s="44"/>
      <c r="D1166" s="221" t="s">
        <v>171</v>
      </c>
      <c r="E1166" s="44"/>
      <c r="F1166" s="222" t="s">
        <v>1177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0" t="s">
        <v>171</v>
      </c>
      <c r="AU1166" s="20" t="s">
        <v>88</v>
      </c>
    </row>
    <row r="1167" s="2" customFormat="1">
      <c r="A1167" s="42"/>
      <c r="B1167" s="43"/>
      <c r="C1167" s="44"/>
      <c r="D1167" s="221" t="s">
        <v>174</v>
      </c>
      <c r="E1167" s="44"/>
      <c r="F1167" s="228" t="s">
        <v>1167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174</v>
      </c>
      <c r="AU1167" s="20" t="s">
        <v>88</v>
      </c>
    </row>
    <row r="1168" s="14" customFormat="1">
      <c r="A1168" s="14"/>
      <c r="B1168" s="243"/>
      <c r="C1168" s="244"/>
      <c r="D1168" s="221" t="s">
        <v>247</v>
      </c>
      <c r="E1168" s="244"/>
      <c r="F1168" s="246" t="s">
        <v>1179</v>
      </c>
      <c r="G1168" s="244"/>
      <c r="H1168" s="247">
        <v>681.98800000000006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247</v>
      </c>
      <c r="AU1168" s="253" t="s">
        <v>88</v>
      </c>
      <c r="AV1168" s="14" t="s">
        <v>88</v>
      </c>
      <c r="AW1168" s="14" t="s">
        <v>4</v>
      </c>
      <c r="AX1168" s="14" t="s">
        <v>86</v>
      </c>
      <c r="AY1168" s="253" t="s">
        <v>161</v>
      </c>
    </row>
    <row r="1169" s="2" customFormat="1" ht="16.5" customHeight="1">
      <c r="A1169" s="42"/>
      <c r="B1169" s="43"/>
      <c r="C1169" s="208" t="s">
        <v>1180</v>
      </c>
      <c r="D1169" s="208" t="s">
        <v>164</v>
      </c>
      <c r="E1169" s="209" t="s">
        <v>1181</v>
      </c>
      <c r="F1169" s="210" t="s">
        <v>1182</v>
      </c>
      <c r="G1169" s="211" t="s">
        <v>320</v>
      </c>
      <c r="H1169" s="212">
        <v>1288.2650000000001</v>
      </c>
      <c r="I1169" s="213"/>
      <c r="J1169" s="214">
        <f>ROUND(I1169*H1169,2)</f>
        <v>0</v>
      </c>
      <c r="K1169" s="210" t="s">
        <v>168</v>
      </c>
      <c r="L1169" s="48"/>
      <c r="M1169" s="215" t="s">
        <v>32</v>
      </c>
      <c r="N1169" s="216" t="s">
        <v>49</v>
      </c>
      <c r="O1169" s="88"/>
      <c r="P1169" s="217">
        <f>O1169*H1169</f>
        <v>0</v>
      </c>
      <c r="Q1169" s="217">
        <v>3.0000000000000001E-05</v>
      </c>
      <c r="R1169" s="217">
        <f>Q1169*H1169</f>
        <v>0.038647950000000007</v>
      </c>
      <c r="S1169" s="217">
        <v>0</v>
      </c>
      <c r="T1169" s="218">
        <f>S1169*H1169</f>
        <v>0</v>
      </c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R1169" s="219" t="s">
        <v>379</v>
      </c>
      <c r="AT1169" s="219" t="s">
        <v>164</v>
      </c>
      <c r="AU1169" s="219" t="s">
        <v>88</v>
      </c>
      <c r="AY1169" s="20" t="s">
        <v>161</v>
      </c>
      <c r="BE1169" s="220">
        <f>IF(N1169="základní",J1169,0)</f>
        <v>0</v>
      </c>
      <c r="BF1169" s="220">
        <f>IF(N1169="snížená",J1169,0)</f>
        <v>0</v>
      </c>
      <c r="BG1169" s="220">
        <f>IF(N1169="zákl. přenesená",J1169,0)</f>
        <v>0</v>
      </c>
      <c r="BH1169" s="220">
        <f>IF(N1169="sníž. přenesená",J1169,0)</f>
        <v>0</v>
      </c>
      <c r="BI1169" s="220">
        <f>IF(N1169="nulová",J1169,0)</f>
        <v>0</v>
      </c>
      <c r="BJ1169" s="20" t="s">
        <v>86</v>
      </c>
      <c r="BK1169" s="220">
        <f>ROUND(I1169*H1169,2)</f>
        <v>0</v>
      </c>
      <c r="BL1169" s="20" t="s">
        <v>379</v>
      </c>
      <c r="BM1169" s="219" t="s">
        <v>1183</v>
      </c>
    </row>
    <row r="1170" s="2" customFormat="1">
      <c r="A1170" s="42"/>
      <c r="B1170" s="43"/>
      <c r="C1170" s="44"/>
      <c r="D1170" s="221" t="s">
        <v>171</v>
      </c>
      <c r="E1170" s="44"/>
      <c r="F1170" s="222" t="s">
        <v>1184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0" t="s">
        <v>171</v>
      </c>
      <c r="AU1170" s="20" t="s">
        <v>88</v>
      </c>
    </row>
    <row r="1171" s="2" customFormat="1">
      <c r="A1171" s="42"/>
      <c r="B1171" s="43"/>
      <c r="C1171" s="44"/>
      <c r="D1171" s="226" t="s">
        <v>172</v>
      </c>
      <c r="E1171" s="44"/>
      <c r="F1171" s="227" t="s">
        <v>1185</v>
      </c>
      <c r="G1171" s="44"/>
      <c r="H1171" s="44"/>
      <c r="I1171" s="223"/>
      <c r="J1171" s="44"/>
      <c r="K1171" s="44"/>
      <c r="L1171" s="48"/>
      <c r="M1171" s="224"/>
      <c r="N1171" s="225"/>
      <c r="O1171" s="88"/>
      <c r="P1171" s="88"/>
      <c r="Q1171" s="88"/>
      <c r="R1171" s="88"/>
      <c r="S1171" s="88"/>
      <c r="T1171" s="89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T1171" s="20" t="s">
        <v>172</v>
      </c>
      <c r="AU1171" s="20" t="s">
        <v>88</v>
      </c>
    </row>
    <row r="1172" s="13" customFormat="1">
      <c r="A1172" s="13"/>
      <c r="B1172" s="233"/>
      <c r="C1172" s="234"/>
      <c r="D1172" s="221" t="s">
        <v>247</v>
      </c>
      <c r="E1172" s="235" t="s">
        <v>32</v>
      </c>
      <c r="F1172" s="236" t="s">
        <v>1071</v>
      </c>
      <c r="G1172" s="234"/>
      <c r="H1172" s="235" t="s">
        <v>32</v>
      </c>
      <c r="I1172" s="237"/>
      <c r="J1172" s="234"/>
      <c r="K1172" s="234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247</v>
      </c>
      <c r="AU1172" s="242" t="s">
        <v>88</v>
      </c>
      <c r="AV1172" s="13" t="s">
        <v>86</v>
      </c>
      <c r="AW1172" s="13" t="s">
        <v>39</v>
      </c>
      <c r="AX1172" s="13" t="s">
        <v>78</v>
      </c>
      <c r="AY1172" s="242" t="s">
        <v>161</v>
      </c>
    </row>
    <row r="1173" s="13" customFormat="1">
      <c r="A1173" s="13"/>
      <c r="B1173" s="233"/>
      <c r="C1173" s="234"/>
      <c r="D1173" s="221" t="s">
        <v>247</v>
      </c>
      <c r="E1173" s="235" t="s">
        <v>32</v>
      </c>
      <c r="F1173" s="236" t="s">
        <v>1072</v>
      </c>
      <c r="G1173" s="234"/>
      <c r="H1173" s="235" t="s">
        <v>32</v>
      </c>
      <c r="I1173" s="237"/>
      <c r="J1173" s="234"/>
      <c r="K1173" s="234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247</v>
      </c>
      <c r="AU1173" s="242" t="s">
        <v>88</v>
      </c>
      <c r="AV1173" s="13" t="s">
        <v>86</v>
      </c>
      <c r="AW1173" s="13" t="s">
        <v>39</v>
      </c>
      <c r="AX1173" s="13" t="s">
        <v>78</v>
      </c>
      <c r="AY1173" s="242" t="s">
        <v>161</v>
      </c>
    </row>
    <row r="1174" s="13" customFormat="1">
      <c r="A1174" s="13"/>
      <c r="B1174" s="233"/>
      <c r="C1174" s="234"/>
      <c r="D1174" s="221" t="s">
        <v>247</v>
      </c>
      <c r="E1174" s="235" t="s">
        <v>32</v>
      </c>
      <c r="F1174" s="236" t="s">
        <v>1073</v>
      </c>
      <c r="G1174" s="234"/>
      <c r="H1174" s="235" t="s">
        <v>32</v>
      </c>
      <c r="I1174" s="237"/>
      <c r="J1174" s="234"/>
      <c r="K1174" s="234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2" t="s">
        <v>247</v>
      </c>
      <c r="AU1174" s="242" t="s">
        <v>88</v>
      </c>
      <c r="AV1174" s="13" t="s">
        <v>86</v>
      </c>
      <c r="AW1174" s="13" t="s">
        <v>39</v>
      </c>
      <c r="AX1174" s="13" t="s">
        <v>78</v>
      </c>
      <c r="AY1174" s="242" t="s">
        <v>161</v>
      </c>
    </row>
    <row r="1175" s="13" customFormat="1">
      <c r="A1175" s="13"/>
      <c r="B1175" s="233"/>
      <c r="C1175" s="234"/>
      <c r="D1175" s="221" t="s">
        <v>247</v>
      </c>
      <c r="E1175" s="235" t="s">
        <v>32</v>
      </c>
      <c r="F1175" s="236" t="s">
        <v>1076</v>
      </c>
      <c r="G1175" s="234"/>
      <c r="H1175" s="235" t="s">
        <v>32</v>
      </c>
      <c r="I1175" s="237"/>
      <c r="J1175" s="234"/>
      <c r="K1175" s="234"/>
      <c r="L1175" s="238"/>
      <c r="M1175" s="239"/>
      <c r="N1175" s="240"/>
      <c r="O1175" s="240"/>
      <c r="P1175" s="240"/>
      <c r="Q1175" s="240"/>
      <c r="R1175" s="240"/>
      <c r="S1175" s="240"/>
      <c r="T1175" s="24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2" t="s">
        <v>247</v>
      </c>
      <c r="AU1175" s="242" t="s">
        <v>88</v>
      </c>
      <c r="AV1175" s="13" t="s">
        <v>86</v>
      </c>
      <c r="AW1175" s="13" t="s">
        <v>39</v>
      </c>
      <c r="AX1175" s="13" t="s">
        <v>78</v>
      </c>
      <c r="AY1175" s="242" t="s">
        <v>161</v>
      </c>
    </row>
    <row r="1176" s="14" customFormat="1">
      <c r="A1176" s="14"/>
      <c r="B1176" s="243"/>
      <c r="C1176" s="244"/>
      <c r="D1176" s="221" t="s">
        <v>247</v>
      </c>
      <c r="E1176" s="245" t="s">
        <v>32</v>
      </c>
      <c r="F1176" s="246" t="s">
        <v>1186</v>
      </c>
      <c r="G1176" s="244"/>
      <c r="H1176" s="247">
        <v>991.98199999999997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247</v>
      </c>
      <c r="AU1176" s="253" t="s">
        <v>88</v>
      </c>
      <c r="AV1176" s="14" t="s">
        <v>88</v>
      </c>
      <c r="AW1176" s="14" t="s">
        <v>39</v>
      </c>
      <c r="AX1176" s="14" t="s">
        <v>78</v>
      </c>
      <c r="AY1176" s="253" t="s">
        <v>161</v>
      </c>
    </row>
    <row r="1177" s="13" customFormat="1">
      <c r="A1177" s="13"/>
      <c r="B1177" s="233"/>
      <c r="C1177" s="234"/>
      <c r="D1177" s="221" t="s">
        <v>247</v>
      </c>
      <c r="E1177" s="235" t="s">
        <v>32</v>
      </c>
      <c r="F1177" s="236" t="s">
        <v>1078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247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161</v>
      </c>
    </row>
    <row r="1178" s="14" customFormat="1">
      <c r="A1178" s="14"/>
      <c r="B1178" s="243"/>
      <c r="C1178" s="244"/>
      <c r="D1178" s="221" t="s">
        <v>247</v>
      </c>
      <c r="E1178" s="245" t="s">
        <v>32</v>
      </c>
      <c r="F1178" s="246" t="s">
        <v>1187</v>
      </c>
      <c r="G1178" s="244"/>
      <c r="H1178" s="247">
        <v>296.28300000000002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247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161</v>
      </c>
    </row>
    <row r="1179" s="15" customFormat="1">
      <c r="A1179" s="15"/>
      <c r="B1179" s="254"/>
      <c r="C1179" s="255"/>
      <c r="D1179" s="221" t="s">
        <v>247</v>
      </c>
      <c r="E1179" s="256" t="s">
        <v>32</v>
      </c>
      <c r="F1179" s="257" t="s">
        <v>273</v>
      </c>
      <c r="G1179" s="255"/>
      <c r="H1179" s="258">
        <v>1288.2649999999999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4" t="s">
        <v>247</v>
      </c>
      <c r="AU1179" s="264" t="s">
        <v>88</v>
      </c>
      <c r="AV1179" s="15" t="s">
        <v>188</v>
      </c>
      <c r="AW1179" s="15" t="s">
        <v>39</v>
      </c>
      <c r="AX1179" s="15" t="s">
        <v>86</v>
      </c>
      <c r="AY1179" s="264" t="s">
        <v>161</v>
      </c>
    </row>
    <row r="1180" s="2" customFormat="1" ht="24.15" customHeight="1">
      <c r="A1180" s="42"/>
      <c r="B1180" s="43"/>
      <c r="C1180" s="265" t="s">
        <v>1188</v>
      </c>
      <c r="D1180" s="265" t="s">
        <v>303</v>
      </c>
      <c r="E1180" s="266" t="s">
        <v>1189</v>
      </c>
      <c r="F1180" s="267" t="s">
        <v>1190</v>
      </c>
      <c r="G1180" s="268" t="s">
        <v>243</v>
      </c>
      <c r="H1180" s="269">
        <v>0.48799999999999999</v>
      </c>
      <c r="I1180" s="270"/>
      <c r="J1180" s="271">
        <f>ROUND(I1180*H1180,2)</f>
        <v>0</v>
      </c>
      <c r="K1180" s="267" t="s">
        <v>168</v>
      </c>
      <c r="L1180" s="272"/>
      <c r="M1180" s="273" t="s">
        <v>32</v>
      </c>
      <c r="N1180" s="274" t="s">
        <v>49</v>
      </c>
      <c r="O1180" s="88"/>
      <c r="P1180" s="217">
        <f>O1180*H1180</f>
        <v>0</v>
      </c>
      <c r="Q1180" s="217">
        <v>0.55000000000000004</v>
      </c>
      <c r="R1180" s="217">
        <f>Q1180*H1180</f>
        <v>0.26840000000000003</v>
      </c>
      <c r="S1180" s="217">
        <v>0</v>
      </c>
      <c r="T1180" s="218">
        <f>S1180*H1180</f>
        <v>0</v>
      </c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R1180" s="219" t="s">
        <v>555</v>
      </c>
      <c r="AT1180" s="219" t="s">
        <v>303</v>
      </c>
      <c r="AU1180" s="219" t="s">
        <v>88</v>
      </c>
      <c r="AY1180" s="20" t="s">
        <v>161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86</v>
      </c>
      <c r="BK1180" s="220">
        <f>ROUND(I1180*H1180,2)</f>
        <v>0</v>
      </c>
      <c r="BL1180" s="20" t="s">
        <v>379</v>
      </c>
      <c r="BM1180" s="219" t="s">
        <v>1191</v>
      </c>
    </row>
    <row r="1181" s="2" customFormat="1">
      <c r="A1181" s="42"/>
      <c r="B1181" s="43"/>
      <c r="C1181" s="44"/>
      <c r="D1181" s="221" t="s">
        <v>171</v>
      </c>
      <c r="E1181" s="44"/>
      <c r="F1181" s="222" t="s">
        <v>1190</v>
      </c>
      <c r="G1181" s="44"/>
      <c r="H1181" s="44"/>
      <c r="I1181" s="223"/>
      <c r="J1181" s="44"/>
      <c r="K1181" s="44"/>
      <c r="L1181" s="48"/>
      <c r="M1181" s="224"/>
      <c r="N1181" s="225"/>
      <c r="O1181" s="88"/>
      <c r="P1181" s="88"/>
      <c r="Q1181" s="88"/>
      <c r="R1181" s="88"/>
      <c r="S1181" s="88"/>
      <c r="T1181" s="89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T1181" s="20" t="s">
        <v>171</v>
      </c>
      <c r="AU1181" s="20" t="s">
        <v>88</v>
      </c>
    </row>
    <row r="1182" s="2" customFormat="1">
      <c r="A1182" s="42"/>
      <c r="B1182" s="43"/>
      <c r="C1182" s="44"/>
      <c r="D1182" s="221" t="s">
        <v>174</v>
      </c>
      <c r="E1182" s="44"/>
      <c r="F1182" s="228" t="s">
        <v>1167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174</v>
      </c>
      <c r="AU1182" s="20" t="s">
        <v>88</v>
      </c>
    </row>
    <row r="1183" s="13" customFormat="1">
      <c r="A1183" s="13"/>
      <c r="B1183" s="233"/>
      <c r="C1183" s="234"/>
      <c r="D1183" s="221" t="s">
        <v>247</v>
      </c>
      <c r="E1183" s="235" t="s">
        <v>32</v>
      </c>
      <c r="F1183" s="236" t="s">
        <v>1078</v>
      </c>
      <c r="G1183" s="234"/>
      <c r="H1183" s="235" t="s">
        <v>32</v>
      </c>
      <c r="I1183" s="237"/>
      <c r="J1183" s="234"/>
      <c r="K1183" s="234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247</v>
      </c>
      <c r="AU1183" s="242" t="s">
        <v>88</v>
      </c>
      <c r="AV1183" s="13" t="s">
        <v>86</v>
      </c>
      <c r="AW1183" s="13" t="s">
        <v>39</v>
      </c>
      <c r="AX1183" s="13" t="s">
        <v>78</v>
      </c>
      <c r="AY1183" s="242" t="s">
        <v>161</v>
      </c>
    </row>
    <row r="1184" s="14" customFormat="1">
      <c r="A1184" s="14"/>
      <c r="B1184" s="243"/>
      <c r="C1184" s="244"/>
      <c r="D1184" s="221" t="s">
        <v>247</v>
      </c>
      <c r="E1184" s="245" t="s">
        <v>32</v>
      </c>
      <c r="F1184" s="246" t="s">
        <v>1192</v>
      </c>
      <c r="G1184" s="244"/>
      <c r="H1184" s="247">
        <v>0.44400000000000001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247</v>
      </c>
      <c r="AU1184" s="253" t="s">
        <v>88</v>
      </c>
      <c r="AV1184" s="14" t="s">
        <v>88</v>
      </c>
      <c r="AW1184" s="14" t="s">
        <v>39</v>
      </c>
      <c r="AX1184" s="14" t="s">
        <v>86</v>
      </c>
      <c r="AY1184" s="253" t="s">
        <v>161</v>
      </c>
    </row>
    <row r="1185" s="14" customFormat="1">
      <c r="A1185" s="14"/>
      <c r="B1185" s="243"/>
      <c r="C1185" s="244"/>
      <c r="D1185" s="221" t="s">
        <v>247</v>
      </c>
      <c r="E1185" s="244"/>
      <c r="F1185" s="246" t="s">
        <v>1193</v>
      </c>
      <c r="G1185" s="244"/>
      <c r="H1185" s="247">
        <v>0.48799999999999999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247</v>
      </c>
      <c r="AU1185" s="253" t="s">
        <v>88</v>
      </c>
      <c r="AV1185" s="14" t="s">
        <v>88</v>
      </c>
      <c r="AW1185" s="14" t="s">
        <v>4</v>
      </c>
      <c r="AX1185" s="14" t="s">
        <v>86</v>
      </c>
      <c r="AY1185" s="253" t="s">
        <v>161</v>
      </c>
    </row>
    <row r="1186" s="2" customFormat="1" ht="16.5" customHeight="1">
      <c r="A1186" s="42"/>
      <c r="B1186" s="43"/>
      <c r="C1186" s="265" t="s">
        <v>1194</v>
      </c>
      <c r="D1186" s="265" t="s">
        <v>303</v>
      </c>
      <c r="E1186" s="266" t="s">
        <v>1195</v>
      </c>
      <c r="F1186" s="267" t="s">
        <v>1196</v>
      </c>
      <c r="G1186" s="268" t="s">
        <v>243</v>
      </c>
      <c r="H1186" s="269">
        <v>3.4910000000000001</v>
      </c>
      <c r="I1186" s="270"/>
      <c r="J1186" s="271">
        <f>ROUND(I1186*H1186,2)</f>
        <v>0</v>
      </c>
      <c r="K1186" s="267" t="s">
        <v>168</v>
      </c>
      <c r="L1186" s="272"/>
      <c r="M1186" s="273" t="s">
        <v>32</v>
      </c>
      <c r="N1186" s="274" t="s">
        <v>49</v>
      </c>
      <c r="O1186" s="88"/>
      <c r="P1186" s="217">
        <f>O1186*H1186</f>
        <v>0</v>
      </c>
      <c r="Q1186" s="217">
        <v>0.55000000000000004</v>
      </c>
      <c r="R1186" s="217">
        <f>Q1186*H1186</f>
        <v>1.9200500000000003</v>
      </c>
      <c r="S1186" s="217">
        <v>0</v>
      </c>
      <c r="T1186" s="218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19" t="s">
        <v>555</v>
      </c>
      <c r="AT1186" s="219" t="s">
        <v>303</v>
      </c>
      <c r="AU1186" s="219" t="s">
        <v>88</v>
      </c>
      <c r="AY1186" s="20" t="s">
        <v>161</v>
      </c>
      <c r="BE1186" s="220">
        <f>IF(N1186="základní",J1186,0)</f>
        <v>0</v>
      </c>
      <c r="BF1186" s="220">
        <f>IF(N1186="snížená",J1186,0)</f>
        <v>0</v>
      </c>
      <c r="BG1186" s="220">
        <f>IF(N1186="zákl. přenesená",J1186,0)</f>
        <v>0</v>
      </c>
      <c r="BH1186" s="220">
        <f>IF(N1186="sníž. přenesená",J1186,0)</f>
        <v>0</v>
      </c>
      <c r="BI1186" s="220">
        <f>IF(N1186="nulová",J1186,0)</f>
        <v>0</v>
      </c>
      <c r="BJ1186" s="20" t="s">
        <v>86</v>
      </c>
      <c r="BK1186" s="220">
        <f>ROUND(I1186*H1186,2)</f>
        <v>0</v>
      </c>
      <c r="BL1186" s="20" t="s">
        <v>379</v>
      </c>
      <c r="BM1186" s="219" t="s">
        <v>1197</v>
      </c>
    </row>
    <row r="1187" s="2" customFormat="1">
      <c r="A1187" s="42"/>
      <c r="B1187" s="43"/>
      <c r="C1187" s="44"/>
      <c r="D1187" s="221" t="s">
        <v>171</v>
      </c>
      <c r="E1187" s="44"/>
      <c r="F1187" s="222" t="s">
        <v>1196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171</v>
      </c>
      <c r="AU1187" s="20" t="s">
        <v>88</v>
      </c>
    </row>
    <row r="1188" s="2" customFormat="1">
      <c r="A1188" s="42"/>
      <c r="B1188" s="43"/>
      <c r="C1188" s="44"/>
      <c r="D1188" s="221" t="s">
        <v>174</v>
      </c>
      <c r="E1188" s="44"/>
      <c r="F1188" s="228" t="s">
        <v>1167</v>
      </c>
      <c r="G1188" s="44"/>
      <c r="H1188" s="44"/>
      <c r="I1188" s="223"/>
      <c r="J1188" s="44"/>
      <c r="K1188" s="44"/>
      <c r="L1188" s="48"/>
      <c r="M1188" s="224"/>
      <c r="N1188" s="225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0" t="s">
        <v>174</v>
      </c>
      <c r="AU1188" s="20" t="s">
        <v>88</v>
      </c>
    </row>
    <row r="1189" s="13" customFormat="1">
      <c r="A1189" s="13"/>
      <c r="B1189" s="233"/>
      <c r="C1189" s="234"/>
      <c r="D1189" s="221" t="s">
        <v>247</v>
      </c>
      <c r="E1189" s="235" t="s">
        <v>32</v>
      </c>
      <c r="F1189" s="236" t="s">
        <v>1072</v>
      </c>
      <c r="G1189" s="234"/>
      <c r="H1189" s="235" t="s">
        <v>32</v>
      </c>
      <c r="I1189" s="237"/>
      <c r="J1189" s="234"/>
      <c r="K1189" s="234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247</v>
      </c>
      <c r="AU1189" s="242" t="s">
        <v>88</v>
      </c>
      <c r="AV1189" s="13" t="s">
        <v>86</v>
      </c>
      <c r="AW1189" s="13" t="s">
        <v>39</v>
      </c>
      <c r="AX1189" s="13" t="s">
        <v>78</v>
      </c>
      <c r="AY1189" s="242" t="s">
        <v>161</v>
      </c>
    </row>
    <row r="1190" s="14" customFormat="1">
      <c r="A1190" s="14"/>
      <c r="B1190" s="243"/>
      <c r="C1190" s="244"/>
      <c r="D1190" s="221" t="s">
        <v>247</v>
      </c>
      <c r="E1190" s="245" t="s">
        <v>32</v>
      </c>
      <c r="F1190" s="246" t="s">
        <v>1198</v>
      </c>
      <c r="G1190" s="244"/>
      <c r="H1190" s="247">
        <v>3.1739999999999999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247</v>
      </c>
      <c r="AU1190" s="253" t="s">
        <v>88</v>
      </c>
      <c r="AV1190" s="14" t="s">
        <v>88</v>
      </c>
      <c r="AW1190" s="14" t="s">
        <v>39</v>
      </c>
      <c r="AX1190" s="14" t="s">
        <v>86</v>
      </c>
      <c r="AY1190" s="253" t="s">
        <v>161</v>
      </c>
    </row>
    <row r="1191" s="14" customFormat="1">
      <c r="A1191" s="14"/>
      <c r="B1191" s="243"/>
      <c r="C1191" s="244"/>
      <c r="D1191" s="221" t="s">
        <v>247</v>
      </c>
      <c r="E1191" s="244"/>
      <c r="F1191" s="246" t="s">
        <v>1199</v>
      </c>
      <c r="G1191" s="244"/>
      <c r="H1191" s="247">
        <v>3.4910000000000001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247</v>
      </c>
      <c r="AU1191" s="253" t="s">
        <v>88</v>
      </c>
      <c r="AV1191" s="14" t="s">
        <v>88</v>
      </c>
      <c r="AW1191" s="14" t="s">
        <v>4</v>
      </c>
      <c r="AX1191" s="14" t="s">
        <v>86</v>
      </c>
      <c r="AY1191" s="253" t="s">
        <v>161</v>
      </c>
    </row>
    <row r="1192" s="2" customFormat="1" ht="24.15" customHeight="1">
      <c r="A1192" s="42"/>
      <c r="B1192" s="43"/>
      <c r="C1192" s="208" t="s">
        <v>1200</v>
      </c>
      <c r="D1192" s="208" t="s">
        <v>164</v>
      </c>
      <c r="E1192" s="209" t="s">
        <v>1201</v>
      </c>
      <c r="F1192" s="210" t="s">
        <v>1202</v>
      </c>
      <c r="G1192" s="211" t="s">
        <v>311</v>
      </c>
      <c r="H1192" s="212">
        <v>928.21699999999998</v>
      </c>
      <c r="I1192" s="213"/>
      <c r="J1192" s="214">
        <f>ROUND(I1192*H1192,2)</f>
        <v>0</v>
      </c>
      <c r="K1192" s="210" t="s">
        <v>168</v>
      </c>
      <c r="L1192" s="48"/>
      <c r="M1192" s="215" t="s">
        <v>32</v>
      </c>
      <c r="N1192" s="216" t="s">
        <v>49</v>
      </c>
      <c r="O1192" s="88"/>
      <c r="P1192" s="217">
        <f>O1192*H1192</f>
        <v>0</v>
      </c>
      <c r="Q1192" s="217">
        <v>0.00018000000000000001</v>
      </c>
      <c r="R1192" s="217">
        <f>Q1192*H1192</f>
        <v>0.16707906</v>
      </c>
      <c r="S1192" s="217">
        <v>0</v>
      </c>
      <c r="T1192" s="218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19" t="s">
        <v>379</v>
      </c>
      <c r="AT1192" s="219" t="s">
        <v>164</v>
      </c>
      <c r="AU1192" s="219" t="s">
        <v>88</v>
      </c>
      <c r="AY1192" s="20" t="s">
        <v>161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86</v>
      </c>
      <c r="BK1192" s="220">
        <f>ROUND(I1192*H1192,2)</f>
        <v>0</v>
      </c>
      <c r="BL1192" s="20" t="s">
        <v>379</v>
      </c>
      <c r="BM1192" s="219" t="s">
        <v>1203</v>
      </c>
    </row>
    <row r="1193" s="2" customFormat="1">
      <c r="A1193" s="42"/>
      <c r="B1193" s="43"/>
      <c r="C1193" s="44"/>
      <c r="D1193" s="221" t="s">
        <v>171</v>
      </c>
      <c r="E1193" s="44"/>
      <c r="F1193" s="222" t="s">
        <v>1204</v>
      </c>
      <c r="G1193" s="44"/>
      <c r="H1193" s="44"/>
      <c r="I1193" s="223"/>
      <c r="J1193" s="44"/>
      <c r="K1193" s="44"/>
      <c r="L1193" s="48"/>
      <c r="M1193" s="224"/>
      <c r="N1193" s="225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171</v>
      </c>
      <c r="AU1193" s="20" t="s">
        <v>88</v>
      </c>
    </row>
    <row r="1194" s="2" customFormat="1">
      <c r="A1194" s="42"/>
      <c r="B1194" s="43"/>
      <c r="C1194" s="44"/>
      <c r="D1194" s="226" t="s">
        <v>172</v>
      </c>
      <c r="E1194" s="44"/>
      <c r="F1194" s="227" t="s">
        <v>1205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172</v>
      </c>
      <c r="AU1194" s="20" t="s">
        <v>88</v>
      </c>
    </row>
    <row r="1195" s="14" customFormat="1">
      <c r="A1195" s="14"/>
      <c r="B1195" s="243"/>
      <c r="C1195" s="244"/>
      <c r="D1195" s="221" t="s">
        <v>247</v>
      </c>
      <c r="E1195" s="245" t="s">
        <v>32</v>
      </c>
      <c r="F1195" s="246" t="s">
        <v>1206</v>
      </c>
      <c r="G1195" s="244"/>
      <c r="H1195" s="247">
        <v>854.91499999999996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247</v>
      </c>
      <c r="AU1195" s="253" t="s">
        <v>88</v>
      </c>
      <c r="AV1195" s="14" t="s">
        <v>88</v>
      </c>
      <c r="AW1195" s="14" t="s">
        <v>39</v>
      </c>
      <c r="AX1195" s="14" t="s">
        <v>78</v>
      </c>
      <c r="AY1195" s="253" t="s">
        <v>161</v>
      </c>
    </row>
    <row r="1196" s="13" customFormat="1">
      <c r="A1196" s="13"/>
      <c r="B1196" s="233"/>
      <c r="C1196" s="234"/>
      <c r="D1196" s="221" t="s">
        <v>247</v>
      </c>
      <c r="E1196" s="235" t="s">
        <v>32</v>
      </c>
      <c r="F1196" s="236" t="s">
        <v>1207</v>
      </c>
      <c r="G1196" s="234"/>
      <c r="H1196" s="235" t="s">
        <v>32</v>
      </c>
      <c r="I1196" s="237"/>
      <c r="J1196" s="234"/>
      <c r="K1196" s="234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247</v>
      </c>
      <c r="AU1196" s="242" t="s">
        <v>88</v>
      </c>
      <c r="AV1196" s="13" t="s">
        <v>86</v>
      </c>
      <c r="AW1196" s="13" t="s">
        <v>39</v>
      </c>
      <c r="AX1196" s="13" t="s">
        <v>78</v>
      </c>
      <c r="AY1196" s="242" t="s">
        <v>161</v>
      </c>
    </row>
    <row r="1197" s="14" customFormat="1">
      <c r="A1197" s="14"/>
      <c r="B1197" s="243"/>
      <c r="C1197" s="244"/>
      <c r="D1197" s="221" t="s">
        <v>247</v>
      </c>
      <c r="E1197" s="245" t="s">
        <v>32</v>
      </c>
      <c r="F1197" s="246" t="s">
        <v>1208</v>
      </c>
      <c r="G1197" s="244"/>
      <c r="H1197" s="247">
        <v>49.598999999999997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247</v>
      </c>
      <c r="AU1197" s="253" t="s">
        <v>88</v>
      </c>
      <c r="AV1197" s="14" t="s">
        <v>88</v>
      </c>
      <c r="AW1197" s="14" t="s">
        <v>39</v>
      </c>
      <c r="AX1197" s="14" t="s">
        <v>78</v>
      </c>
      <c r="AY1197" s="253" t="s">
        <v>161</v>
      </c>
    </row>
    <row r="1198" s="14" customFormat="1">
      <c r="A1198" s="14"/>
      <c r="B1198" s="243"/>
      <c r="C1198" s="244"/>
      <c r="D1198" s="221" t="s">
        <v>247</v>
      </c>
      <c r="E1198" s="245" t="s">
        <v>32</v>
      </c>
      <c r="F1198" s="246" t="s">
        <v>1209</v>
      </c>
      <c r="G1198" s="244"/>
      <c r="H1198" s="247">
        <v>23.702999999999999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247</v>
      </c>
      <c r="AU1198" s="253" t="s">
        <v>88</v>
      </c>
      <c r="AV1198" s="14" t="s">
        <v>88</v>
      </c>
      <c r="AW1198" s="14" t="s">
        <v>39</v>
      </c>
      <c r="AX1198" s="14" t="s">
        <v>78</v>
      </c>
      <c r="AY1198" s="253" t="s">
        <v>161</v>
      </c>
    </row>
    <row r="1199" s="15" customFormat="1">
      <c r="A1199" s="15"/>
      <c r="B1199" s="254"/>
      <c r="C1199" s="255"/>
      <c r="D1199" s="221" t="s">
        <v>247</v>
      </c>
      <c r="E1199" s="256" t="s">
        <v>32</v>
      </c>
      <c r="F1199" s="257" t="s">
        <v>273</v>
      </c>
      <c r="G1199" s="255"/>
      <c r="H1199" s="258">
        <v>928.21699999999998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247</v>
      </c>
      <c r="AU1199" s="264" t="s">
        <v>88</v>
      </c>
      <c r="AV1199" s="15" t="s">
        <v>188</v>
      </c>
      <c r="AW1199" s="15" t="s">
        <v>39</v>
      </c>
      <c r="AX1199" s="15" t="s">
        <v>86</v>
      </c>
      <c r="AY1199" s="264" t="s">
        <v>161</v>
      </c>
    </row>
    <row r="1200" s="2" customFormat="1" ht="33" customHeight="1">
      <c r="A1200" s="42"/>
      <c r="B1200" s="43"/>
      <c r="C1200" s="208" t="s">
        <v>1210</v>
      </c>
      <c r="D1200" s="208" t="s">
        <v>164</v>
      </c>
      <c r="E1200" s="209" t="s">
        <v>1211</v>
      </c>
      <c r="F1200" s="210" t="s">
        <v>1212</v>
      </c>
      <c r="G1200" s="211" t="s">
        <v>320</v>
      </c>
      <c r="H1200" s="212">
        <v>234.59999999999999</v>
      </c>
      <c r="I1200" s="213"/>
      <c r="J1200" s="214">
        <f>ROUND(I1200*H1200,2)</f>
        <v>0</v>
      </c>
      <c r="K1200" s="210" t="s">
        <v>168</v>
      </c>
      <c r="L1200" s="48"/>
      <c r="M1200" s="215" t="s">
        <v>32</v>
      </c>
      <c r="N1200" s="216" t="s">
        <v>49</v>
      </c>
      <c r="O1200" s="88"/>
      <c r="P1200" s="217">
        <f>O1200*H1200</f>
        <v>0</v>
      </c>
      <c r="Q1200" s="217">
        <v>0</v>
      </c>
      <c r="R1200" s="217">
        <f>Q1200*H1200</f>
        <v>0</v>
      </c>
      <c r="S1200" s="217">
        <v>0</v>
      </c>
      <c r="T1200" s="218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19" t="s">
        <v>379</v>
      </c>
      <c r="AT1200" s="219" t="s">
        <v>164</v>
      </c>
      <c r="AU1200" s="219" t="s">
        <v>88</v>
      </c>
      <c r="AY1200" s="20" t="s">
        <v>161</v>
      </c>
      <c r="BE1200" s="220">
        <f>IF(N1200="základní",J1200,0)</f>
        <v>0</v>
      </c>
      <c r="BF1200" s="220">
        <f>IF(N1200="snížená",J1200,0)</f>
        <v>0</v>
      </c>
      <c r="BG1200" s="220">
        <f>IF(N1200="zákl. přenesená",J1200,0)</f>
        <v>0</v>
      </c>
      <c r="BH1200" s="220">
        <f>IF(N1200="sníž. přenesená",J1200,0)</f>
        <v>0</v>
      </c>
      <c r="BI1200" s="220">
        <f>IF(N1200="nulová",J1200,0)</f>
        <v>0</v>
      </c>
      <c r="BJ1200" s="20" t="s">
        <v>86</v>
      </c>
      <c r="BK1200" s="220">
        <f>ROUND(I1200*H1200,2)</f>
        <v>0</v>
      </c>
      <c r="BL1200" s="20" t="s">
        <v>379</v>
      </c>
      <c r="BM1200" s="219" t="s">
        <v>1213</v>
      </c>
    </row>
    <row r="1201" s="2" customFormat="1">
      <c r="A1201" s="42"/>
      <c r="B1201" s="43"/>
      <c r="C1201" s="44"/>
      <c r="D1201" s="221" t="s">
        <v>171</v>
      </c>
      <c r="E1201" s="44"/>
      <c r="F1201" s="222" t="s">
        <v>1214</v>
      </c>
      <c r="G1201" s="44"/>
      <c r="H1201" s="44"/>
      <c r="I1201" s="223"/>
      <c r="J1201" s="44"/>
      <c r="K1201" s="44"/>
      <c r="L1201" s="48"/>
      <c r="M1201" s="224"/>
      <c r="N1201" s="225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171</v>
      </c>
      <c r="AU1201" s="20" t="s">
        <v>88</v>
      </c>
    </row>
    <row r="1202" s="2" customFormat="1">
      <c r="A1202" s="42"/>
      <c r="B1202" s="43"/>
      <c r="C1202" s="44"/>
      <c r="D1202" s="226" t="s">
        <v>172</v>
      </c>
      <c r="E1202" s="44"/>
      <c r="F1202" s="227" t="s">
        <v>1215</v>
      </c>
      <c r="G1202" s="44"/>
      <c r="H1202" s="44"/>
      <c r="I1202" s="223"/>
      <c r="J1202" s="44"/>
      <c r="K1202" s="44"/>
      <c r="L1202" s="48"/>
      <c r="M1202" s="224"/>
      <c r="N1202" s="225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172</v>
      </c>
      <c r="AU1202" s="20" t="s">
        <v>88</v>
      </c>
    </row>
    <row r="1203" s="13" customFormat="1">
      <c r="A1203" s="13"/>
      <c r="B1203" s="233"/>
      <c r="C1203" s="234"/>
      <c r="D1203" s="221" t="s">
        <v>247</v>
      </c>
      <c r="E1203" s="235" t="s">
        <v>32</v>
      </c>
      <c r="F1203" s="236" t="s">
        <v>1216</v>
      </c>
      <c r="G1203" s="234"/>
      <c r="H1203" s="235" t="s">
        <v>32</v>
      </c>
      <c r="I1203" s="237"/>
      <c r="J1203" s="234"/>
      <c r="K1203" s="234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247</v>
      </c>
      <c r="AU1203" s="242" t="s">
        <v>88</v>
      </c>
      <c r="AV1203" s="13" t="s">
        <v>86</v>
      </c>
      <c r="AW1203" s="13" t="s">
        <v>39</v>
      </c>
      <c r="AX1203" s="13" t="s">
        <v>78</v>
      </c>
      <c r="AY1203" s="242" t="s">
        <v>161</v>
      </c>
    </row>
    <row r="1204" s="14" customFormat="1">
      <c r="A1204" s="14"/>
      <c r="B1204" s="243"/>
      <c r="C1204" s="244"/>
      <c r="D1204" s="221" t="s">
        <v>247</v>
      </c>
      <c r="E1204" s="245" t="s">
        <v>32</v>
      </c>
      <c r="F1204" s="246" t="s">
        <v>1217</v>
      </c>
      <c r="G1204" s="244"/>
      <c r="H1204" s="247">
        <v>138.59999999999999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247</v>
      </c>
      <c r="AU1204" s="253" t="s">
        <v>88</v>
      </c>
      <c r="AV1204" s="14" t="s">
        <v>88</v>
      </c>
      <c r="AW1204" s="14" t="s">
        <v>39</v>
      </c>
      <c r="AX1204" s="14" t="s">
        <v>78</v>
      </c>
      <c r="AY1204" s="253" t="s">
        <v>161</v>
      </c>
    </row>
    <row r="1205" s="14" customFormat="1">
      <c r="A1205" s="14"/>
      <c r="B1205" s="243"/>
      <c r="C1205" s="244"/>
      <c r="D1205" s="221" t="s">
        <v>247</v>
      </c>
      <c r="E1205" s="245" t="s">
        <v>32</v>
      </c>
      <c r="F1205" s="246" t="s">
        <v>1218</v>
      </c>
      <c r="G1205" s="244"/>
      <c r="H1205" s="247">
        <v>96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247</v>
      </c>
      <c r="AU1205" s="253" t="s">
        <v>88</v>
      </c>
      <c r="AV1205" s="14" t="s">
        <v>88</v>
      </c>
      <c r="AW1205" s="14" t="s">
        <v>39</v>
      </c>
      <c r="AX1205" s="14" t="s">
        <v>78</v>
      </c>
      <c r="AY1205" s="253" t="s">
        <v>161</v>
      </c>
    </row>
    <row r="1206" s="15" customFormat="1">
      <c r="A1206" s="15"/>
      <c r="B1206" s="254"/>
      <c r="C1206" s="255"/>
      <c r="D1206" s="221" t="s">
        <v>247</v>
      </c>
      <c r="E1206" s="256" t="s">
        <v>32</v>
      </c>
      <c r="F1206" s="257" t="s">
        <v>273</v>
      </c>
      <c r="G1206" s="255"/>
      <c r="H1206" s="258">
        <v>234.59999999999999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64" t="s">
        <v>247</v>
      </c>
      <c r="AU1206" s="264" t="s">
        <v>88</v>
      </c>
      <c r="AV1206" s="15" t="s">
        <v>188</v>
      </c>
      <c r="AW1206" s="15" t="s">
        <v>39</v>
      </c>
      <c r="AX1206" s="15" t="s">
        <v>86</v>
      </c>
      <c r="AY1206" s="264" t="s">
        <v>161</v>
      </c>
    </row>
    <row r="1207" s="2" customFormat="1" ht="21.75" customHeight="1">
      <c r="A1207" s="42"/>
      <c r="B1207" s="43"/>
      <c r="C1207" s="265" t="s">
        <v>1219</v>
      </c>
      <c r="D1207" s="265" t="s">
        <v>303</v>
      </c>
      <c r="E1207" s="266" t="s">
        <v>1220</v>
      </c>
      <c r="F1207" s="267" t="s">
        <v>1221</v>
      </c>
      <c r="G1207" s="268" t="s">
        <v>243</v>
      </c>
      <c r="H1207" s="269">
        <v>10.321999999999999</v>
      </c>
      <c r="I1207" s="270"/>
      <c r="J1207" s="271">
        <f>ROUND(I1207*H1207,2)</f>
        <v>0</v>
      </c>
      <c r="K1207" s="267" t="s">
        <v>168</v>
      </c>
      <c r="L1207" s="272"/>
      <c r="M1207" s="273" t="s">
        <v>32</v>
      </c>
      <c r="N1207" s="274" t="s">
        <v>49</v>
      </c>
      <c r="O1207" s="88"/>
      <c r="P1207" s="217">
        <f>O1207*H1207</f>
        <v>0</v>
      </c>
      <c r="Q1207" s="217">
        <v>0.55000000000000004</v>
      </c>
      <c r="R1207" s="217">
        <f>Q1207*H1207</f>
        <v>5.6771000000000003</v>
      </c>
      <c r="S1207" s="217">
        <v>0</v>
      </c>
      <c r="T1207" s="218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19" t="s">
        <v>555</v>
      </c>
      <c r="AT1207" s="219" t="s">
        <v>303</v>
      </c>
      <c r="AU1207" s="219" t="s">
        <v>88</v>
      </c>
      <c r="AY1207" s="20" t="s">
        <v>161</v>
      </c>
      <c r="BE1207" s="220">
        <f>IF(N1207="základní",J1207,0)</f>
        <v>0</v>
      </c>
      <c r="BF1207" s="220">
        <f>IF(N1207="snížená",J1207,0)</f>
        <v>0</v>
      </c>
      <c r="BG1207" s="220">
        <f>IF(N1207="zákl. přenesená",J1207,0)</f>
        <v>0</v>
      </c>
      <c r="BH1207" s="220">
        <f>IF(N1207="sníž. přenesená",J1207,0)</f>
        <v>0</v>
      </c>
      <c r="BI1207" s="220">
        <f>IF(N1207="nulová",J1207,0)</f>
        <v>0</v>
      </c>
      <c r="BJ1207" s="20" t="s">
        <v>86</v>
      </c>
      <c r="BK1207" s="220">
        <f>ROUND(I1207*H1207,2)</f>
        <v>0</v>
      </c>
      <c r="BL1207" s="20" t="s">
        <v>379</v>
      </c>
      <c r="BM1207" s="219" t="s">
        <v>1222</v>
      </c>
    </row>
    <row r="1208" s="2" customFormat="1">
      <c r="A1208" s="42"/>
      <c r="B1208" s="43"/>
      <c r="C1208" s="44"/>
      <c r="D1208" s="221" t="s">
        <v>171</v>
      </c>
      <c r="E1208" s="44"/>
      <c r="F1208" s="222" t="s">
        <v>1221</v>
      </c>
      <c r="G1208" s="44"/>
      <c r="H1208" s="44"/>
      <c r="I1208" s="223"/>
      <c r="J1208" s="44"/>
      <c r="K1208" s="44"/>
      <c r="L1208" s="48"/>
      <c r="M1208" s="224"/>
      <c r="N1208" s="225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0" t="s">
        <v>171</v>
      </c>
      <c r="AU1208" s="20" t="s">
        <v>88</v>
      </c>
    </row>
    <row r="1209" s="2" customFormat="1">
      <c r="A1209" s="42"/>
      <c r="B1209" s="43"/>
      <c r="C1209" s="44"/>
      <c r="D1209" s="221" t="s">
        <v>174</v>
      </c>
      <c r="E1209" s="44"/>
      <c r="F1209" s="228" t="s">
        <v>1167</v>
      </c>
      <c r="G1209" s="44"/>
      <c r="H1209" s="44"/>
      <c r="I1209" s="223"/>
      <c r="J1209" s="44"/>
      <c r="K1209" s="44"/>
      <c r="L1209" s="48"/>
      <c r="M1209" s="224"/>
      <c r="N1209" s="225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174</v>
      </c>
      <c r="AU1209" s="20" t="s">
        <v>88</v>
      </c>
    </row>
    <row r="1210" s="14" customFormat="1">
      <c r="A1210" s="14"/>
      <c r="B1210" s="243"/>
      <c r="C1210" s="244"/>
      <c r="D1210" s="221" t="s">
        <v>247</v>
      </c>
      <c r="E1210" s="244"/>
      <c r="F1210" s="246" t="s">
        <v>1223</v>
      </c>
      <c r="G1210" s="244"/>
      <c r="H1210" s="247">
        <v>10.321999999999999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247</v>
      </c>
      <c r="AU1210" s="253" t="s">
        <v>88</v>
      </c>
      <c r="AV1210" s="14" t="s">
        <v>88</v>
      </c>
      <c r="AW1210" s="14" t="s">
        <v>4</v>
      </c>
      <c r="AX1210" s="14" t="s">
        <v>86</v>
      </c>
      <c r="AY1210" s="253" t="s">
        <v>161</v>
      </c>
    </row>
    <row r="1211" s="2" customFormat="1" ht="33" customHeight="1">
      <c r="A1211" s="42"/>
      <c r="B1211" s="43"/>
      <c r="C1211" s="208" t="s">
        <v>1224</v>
      </c>
      <c r="D1211" s="208" t="s">
        <v>164</v>
      </c>
      <c r="E1211" s="209" t="s">
        <v>1225</v>
      </c>
      <c r="F1211" s="210" t="s">
        <v>1226</v>
      </c>
      <c r="G1211" s="211" t="s">
        <v>320</v>
      </c>
      <c r="H1211" s="212">
        <v>163.84999999999999</v>
      </c>
      <c r="I1211" s="213"/>
      <c r="J1211" s="214">
        <f>ROUND(I1211*H1211,2)</f>
        <v>0</v>
      </c>
      <c r="K1211" s="210" t="s">
        <v>168</v>
      </c>
      <c r="L1211" s="48"/>
      <c r="M1211" s="215" t="s">
        <v>32</v>
      </c>
      <c r="N1211" s="216" t="s">
        <v>49</v>
      </c>
      <c r="O1211" s="88"/>
      <c r="P1211" s="217">
        <f>O1211*H1211</f>
        <v>0</v>
      </c>
      <c r="Q1211" s="217">
        <v>0</v>
      </c>
      <c r="R1211" s="217">
        <f>Q1211*H1211</f>
        <v>0</v>
      </c>
      <c r="S1211" s="217">
        <v>0</v>
      </c>
      <c r="T1211" s="218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19" t="s">
        <v>379</v>
      </c>
      <c r="AT1211" s="219" t="s">
        <v>164</v>
      </c>
      <c r="AU1211" s="219" t="s">
        <v>88</v>
      </c>
      <c r="AY1211" s="20" t="s">
        <v>161</v>
      </c>
      <c r="BE1211" s="220">
        <f>IF(N1211="základní",J1211,0)</f>
        <v>0</v>
      </c>
      <c r="BF1211" s="220">
        <f>IF(N1211="snížená",J1211,0)</f>
        <v>0</v>
      </c>
      <c r="BG1211" s="220">
        <f>IF(N1211="zákl. přenesená",J1211,0)</f>
        <v>0</v>
      </c>
      <c r="BH1211" s="220">
        <f>IF(N1211="sníž. přenesená",J1211,0)</f>
        <v>0</v>
      </c>
      <c r="BI1211" s="220">
        <f>IF(N1211="nulová",J1211,0)</f>
        <v>0</v>
      </c>
      <c r="BJ1211" s="20" t="s">
        <v>86</v>
      </c>
      <c r="BK1211" s="220">
        <f>ROUND(I1211*H1211,2)</f>
        <v>0</v>
      </c>
      <c r="BL1211" s="20" t="s">
        <v>379</v>
      </c>
      <c r="BM1211" s="219" t="s">
        <v>1227</v>
      </c>
    </row>
    <row r="1212" s="2" customFormat="1">
      <c r="A1212" s="42"/>
      <c r="B1212" s="43"/>
      <c r="C1212" s="44"/>
      <c r="D1212" s="221" t="s">
        <v>171</v>
      </c>
      <c r="E1212" s="44"/>
      <c r="F1212" s="222" t="s">
        <v>1228</v>
      </c>
      <c r="G1212" s="44"/>
      <c r="H1212" s="44"/>
      <c r="I1212" s="223"/>
      <c r="J1212" s="44"/>
      <c r="K1212" s="44"/>
      <c r="L1212" s="48"/>
      <c r="M1212" s="224"/>
      <c r="N1212" s="225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0" t="s">
        <v>171</v>
      </c>
      <c r="AU1212" s="20" t="s">
        <v>88</v>
      </c>
    </row>
    <row r="1213" s="2" customFormat="1">
      <c r="A1213" s="42"/>
      <c r="B1213" s="43"/>
      <c r="C1213" s="44"/>
      <c r="D1213" s="226" t="s">
        <v>172</v>
      </c>
      <c r="E1213" s="44"/>
      <c r="F1213" s="227" t="s">
        <v>1229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0" t="s">
        <v>172</v>
      </c>
      <c r="AU1213" s="20" t="s">
        <v>88</v>
      </c>
    </row>
    <row r="1214" s="13" customFormat="1">
      <c r="A1214" s="13"/>
      <c r="B1214" s="233"/>
      <c r="C1214" s="234"/>
      <c r="D1214" s="221" t="s">
        <v>247</v>
      </c>
      <c r="E1214" s="235" t="s">
        <v>32</v>
      </c>
      <c r="F1214" s="236" t="s">
        <v>1230</v>
      </c>
      <c r="G1214" s="234"/>
      <c r="H1214" s="235" t="s">
        <v>32</v>
      </c>
      <c r="I1214" s="237"/>
      <c r="J1214" s="234"/>
      <c r="K1214" s="234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2" t="s">
        <v>247</v>
      </c>
      <c r="AU1214" s="242" t="s">
        <v>88</v>
      </c>
      <c r="AV1214" s="13" t="s">
        <v>86</v>
      </c>
      <c r="AW1214" s="13" t="s">
        <v>39</v>
      </c>
      <c r="AX1214" s="13" t="s">
        <v>78</v>
      </c>
      <c r="AY1214" s="242" t="s">
        <v>161</v>
      </c>
    </row>
    <row r="1215" s="14" customFormat="1">
      <c r="A1215" s="14"/>
      <c r="B1215" s="243"/>
      <c r="C1215" s="244"/>
      <c r="D1215" s="221" t="s">
        <v>247</v>
      </c>
      <c r="E1215" s="245" t="s">
        <v>32</v>
      </c>
      <c r="F1215" s="246" t="s">
        <v>1231</v>
      </c>
      <c r="G1215" s="244"/>
      <c r="H1215" s="247">
        <v>10.029999999999999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247</v>
      </c>
      <c r="AU1215" s="253" t="s">
        <v>88</v>
      </c>
      <c r="AV1215" s="14" t="s">
        <v>88</v>
      </c>
      <c r="AW1215" s="14" t="s">
        <v>39</v>
      </c>
      <c r="AX1215" s="14" t="s">
        <v>78</v>
      </c>
      <c r="AY1215" s="253" t="s">
        <v>161</v>
      </c>
    </row>
    <row r="1216" s="13" customFormat="1">
      <c r="A1216" s="13"/>
      <c r="B1216" s="233"/>
      <c r="C1216" s="234"/>
      <c r="D1216" s="221" t="s">
        <v>247</v>
      </c>
      <c r="E1216" s="235" t="s">
        <v>32</v>
      </c>
      <c r="F1216" s="236" t="s">
        <v>1232</v>
      </c>
      <c r="G1216" s="234"/>
      <c r="H1216" s="235" t="s">
        <v>32</v>
      </c>
      <c r="I1216" s="237"/>
      <c r="J1216" s="234"/>
      <c r="K1216" s="234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247</v>
      </c>
      <c r="AU1216" s="242" t="s">
        <v>88</v>
      </c>
      <c r="AV1216" s="13" t="s">
        <v>86</v>
      </c>
      <c r="AW1216" s="13" t="s">
        <v>39</v>
      </c>
      <c r="AX1216" s="13" t="s">
        <v>78</v>
      </c>
      <c r="AY1216" s="242" t="s">
        <v>161</v>
      </c>
    </row>
    <row r="1217" s="14" customFormat="1">
      <c r="A1217" s="14"/>
      <c r="B1217" s="243"/>
      <c r="C1217" s="244"/>
      <c r="D1217" s="221" t="s">
        <v>247</v>
      </c>
      <c r="E1217" s="245" t="s">
        <v>32</v>
      </c>
      <c r="F1217" s="246" t="s">
        <v>1233</v>
      </c>
      <c r="G1217" s="244"/>
      <c r="H1217" s="247">
        <v>153.81999999999999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247</v>
      </c>
      <c r="AU1217" s="253" t="s">
        <v>88</v>
      </c>
      <c r="AV1217" s="14" t="s">
        <v>88</v>
      </c>
      <c r="AW1217" s="14" t="s">
        <v>39</v>
      </c>
      <c r="AX1217" s="14" t="s">
        <v>78</v>
      </c>
      <c r="AY1217" s="253" t="s">
        <v>161</v>
      </c>
    </row>
    <row r="1218" s="15" customFormat="1">
      <c r="A1218" s="15"/>
      <c r="B1218" s="254"/>
      <c r="C1218" s="255"/>
      <c r="D1218" s="221" t="s">
        <v>247</v>
      </c>
      <c r="E1218" s="256" t="s">
        <v>32</v>
      </c>
      <c r="F1218" s="257" t="s">
        <v>273</v>
      </c>
      <c r="G1218" s="255"/>
      <c r="H1218" s="258">
        <v>163.84999999999999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247</v>
      </c>
      <c r="AU1218" s="264" t="s">
        <v>88</v>
      </c>
      <c r="AV1218" s="15" t="s">
        <v>188</v>
      </c>
      <c r="AW1218" s="15" t="s">
        <v>39</v>
      </c>
      <c r="AX1218" s="15" t="s">
        <v>86</v>
      </c>
      <c r="AY1218" s="264" t="s">
        <v>161</v>
      </c>
    </row>
    <row r="1219" s="2" customFormat="1" ht="21.75" customHeight="1">
      <c r="A1219" s="42"/>
      <c r="B1219" s="43"/>
      <c r="C1219" s="265" t="s">
        <v>1234</v>
      </c>
      <c r="D1219" s="265" t="s">
        <v>303</v>
      </c>
      <c r="E1219" s="266" t="s">
        <v>1235</v>
      </c>
      <c r="F1219" s="267" t="s">
        <v>1236</v>
      </c>
      <c r="G1219" s="268" t="s">
        <v>243</v>
      </c>
      <c r="H1219" s="269">
        <v>4.984</v>
      </c>
      <c r="I1219" s="270"/>
      <c r="J1219" s="271">
        <f>ROUND(I1219*H1219,2)</f>
        <v>0</v>
      </c>
      <c r="K1219" s="267" t="s">
        <v>168</v>
      </c>
      <c r="L1219" s="272"/>
      <c r="M1219" s="273" t="s">
        <v>32</v>
      </c>
      <c r="N1219" s="274" t="s">
        <v>49</v>
      </c>
      <c r="O1219" s="88"/>
      <c r="P1219" s="217">
        <f>O1219*H1219</f>
        <v>0</v>
      </c>
      <c r="Q1219" s="217">
        <v>0.55000000000000004</v>
      </c>
      <c r="R1219" s="217">
        <f>Q1219*H1219</f>
        <v>2.7412000000000001</v>
      </c>
      <c r="S1219" s="217">
        <v>0</v>
      </c>
      <c r="T1219" s="218">
        <f>S1219*H1219</f>
        <v>0</v>
      </c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R1219" s="219" t="s">
        <v>555</v>
      </c>
      <c r="AT1219" s="219" t="s">
        <v>303</v>
      </c>
      <c r="AU1219" s="219" t="s">
        <v>88</v>
      </c>
      <c r="AY1219" s="20" t="s">
        <v>161</v>
      </c>
      <c r="BE1219" s="220">
        <f>IF(N1219="základní",J1219,0)</f>
        <v>0</v>
      </c>
      <c r="BF1219" s="220">
        <f>IF(N1219="snížená",J1219,0)</f>
        <v>0</v>
      </c>
      <c r="BG1219" s="220">
        <f>IF(N1219="zákl. přenesená",J1219,0)</f>
        <v>0</v>
      </c>
      <c r="BH1219" s="220">
        <f>IF(N1219="sníž. přenesená",J1219,0)</f>
        <v>0</v>
      </c>
      <c r="BI1219" s="220">
        <f>IF(N1219="nulová",J1219,0)</f>
        <v>0</v>
      </c>
      <c r="BJ1219" s="20" t="s">
        <v>86</v>
      </c>
      <c r="BK1219" s="220">
        <f>ROUND(I1219*H1219,2)</f>
        <v>0</v>
      </c>
      <c r="BL1219" s="20" t="s">
        <v>379</v>
      </c>
      <c r="BM1219" s="219" t="s">
        <v>1237</v>
      </c>
    </row>
    <row r="1220" s="2" customFormat="1">
      <c r="A1220" s="42"/>
      <c r="B1220" s="43"/>
      <c r="C1220" s="44"/>
      <c r="D1220" s="221" t="s">
        <v>171</v>
      </c>
      <c r="E1220" s="44"/>
      <c r="F1220" s="222" t="s">
        <v>1236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171</v>
      </c>
      <c r="AU1220" s="20" t="s">
        <v>88</v>
      </c>
    </row>
    <row r="1221" s="2" customFormat="1">
      <c r="A1221" s="42"/>
      <c r="B1221" s="43"/>
      <c r="C1221" s="44"/>
      <c r="D1221" s="221" t="s">
        <v>174</v>
      </c>
      <c r="E1221" s="44"/>
      <c r="F1221" s="228" t="s">
        <v>1167</v>
      </c>
      <c r="G1221" s="44"/>
      <c r="H1221" s="44"/>
      <c r="I1221" s="223"/>
      <c r="J1221" s="44"/>
      <c r="K1221" s="44"/>
      <c r="L1221" s="48"/>
      <c r="M1221" s="224"/>
      <c r="N1221" s="225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174</v>
      </c>
      <c r="AU1221" s="20" t="s">
        <v>88</v>
      </c>
    </row>
    <row r="1222" s="14" customFormat="1">
      <c r="A1222" s="14"/>
      <c r="B1222" s="243"/>
      <c r="C1222" s="244"/>
      <c r="D1222" s="221" t="s">
        <v>247</v>
      </c>
      <c r="E1222" s="244"/>
      <c r="F1222" s="246" t="s">
        <v>1238</v>
      </c>
      <c r="G1222" s="244"/>
      <c r="H1222" s="247">
        <v>4.984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247</v>
      </c>
      <c r="AU1222" s="253" t="s">
        <v>88</v>
      </c>
      <c r="AV1222" s="14" t="s">
        <v>88</v>
      </c>
      <c r="AW1222" s="14" t="s">
        <v>4</v>
      </c>
      <c r="AX1222" s="14" t="s">
        <v>86</v>
      </c>
      <c r="AY1222" s="253" t="s">
        <v>161</v>
      </c>
    </row>
    <row r="1223" s="2" customFormat="1" ht="33" customHeight="1">
      <c r="A1223" s="42"/>
      <c r="B1223" s="43"/>
      <c r="C1223" s="208" t="s">
        <v>1239</v>
      </c>
      <c r="D1223" s="208" t="s">
        <v>164</v>
      </c>
      <c r="E1223" s="209" t="s">
        <v>1240</v>
      </c>
      <c r="F1223" s="210" t="s">
        <v>1241</v>
      </c>
      <c r="G1223" s="211" t="s">
        <v>320</v>
      </c>
      <c r="H1223" s="212">
        <v>396.82999999999998</v>
      </c>
      <c r="I1223" s="213"/>
      <c r="J1223" s="214">
        <f>ROUND(I1223*H1223,2)</f>
        <v>0</v>
      </c>
      <c r="K1223" s="210" t="s">
        <v>168</v>
      </c>
      <c r="L1223" s="48"/>
      <c r="M1223" s="215" t="s">
        <v>32</v>
      </c>
      <c r="N1223" s="216" t="s">
        <v>49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379</v>
      </c>
      <c r="AT1223" s="219" t="s">
        <v>164</v>
      </c>
      <c r="AU1223" s="219" t="s">
        <v>88</v>
      </c>
      <c r="AY1223" s="20" t="s">
        <v>161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0" t="s">
        <v>86</v>
      </c>
      <c r="BK1223" s="220">
        <f>ROUND(I1223*H1223,2)</f>
        <v>0</v>
      </c>
      <c r="BL1223" s="20" t="s">
        <v>379</v>
      </c>
      <c r="BM1223" s="219" t="s">
        <v>1242</v>
      </c>
    </row>
    <row r="1224" s="2" customFormat="1">
      <c r="A1224" s="42"/>
      <c r="B1224" s="43"/>
      <c r="C1224" s="44"/>
      <c r="D1224" s="221" t="s">
        <v>171</v>
      </c>
      <c r="E1224" s="44"/>
      <c r="F1224" s="222" t="s">
        <v>1243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0" t="s">
        <v>171</v>
      </c>
      <c r="AU1224" s="20" t="s">
        <v>88</v>
      </c>
    </row>
    <row r="1225" s="2" customFormat="1">
      <c r="A1225" s="42"/>
      <c r="B1225" s="43"/>
      <c r="C1225" s="44"/>
      <c r="D1225" s="226" t="s">
        <v>172</v>
      </c>
      <c r="E1225" s="44"/>
      <c r="F1225" s="227" t="s">
        <v>1244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0" t="s">
        <v>172</v>
      </c>
      <c r="AU1225" s="20" t="s">
        <v>88</v>
      </c>
    </row>
    <row r="1226" s="13" customFormat="1">
      <c r="A1226" s="13"/>
      <c r="B1226" s="233"/>
      <c r="C1226" s="234"/>
      <c r="D1226" s="221" t="s">
        <v>247</v>
      </c>
      <c r="E1226" s="235" t="s">
        <v>32</v>
      </c>
      <c r="F1226" s="236" t="s">
        <v>1245</v>
      </c>
      <c r="G1226" s="234"/>
      <c r="H1226" s="235" t="s">
        <v>32</v>
      </c>
      <c r="I1226" s="237"/>
      <c r="J1226" s="234"/>
      <c r="K1226" s="234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247</v>
      </c>
      <c r="AU1226" s="242" t="s">
        <v>88</v>
      </c>
      <c r="AV1226" s="13" t="s">
        <v>86</v>
      </c>
      <c r="AW1226" s="13" t="s">
        <v>39</v>
      </c>
      <c r="AX1226" s="13" t="s">
        <v>78</v>
      </c>
      <c r="AY1226" s="242" t="s">
        <v>161</v>
      </c>
    </row>
    <row r="1227" s="14" customFormat="1">
      <c r="A1227" s="14"/>
      <c r="B1227" s="243"/>
      <c r="C1227" s="244"/>
      <c r="D1227" s="221" t="s">
        <v>247</v>
      </c>
      <c r="E1227" s="245" t="s">
        <v>32</v>
      </c>
      <c r="F1227" s="246" t="s">
        <v>1246</v>
      </c>
      <c r="G1227" s="244"/>
      <c r="H1227" s="247">
        <v>20.43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247</v>
      </c>
      <c r="AU1227" s="253" t="s">
        <v>88</v>
      </c>
      <c r="AV1227" s="14" t="s">
        <v>88</v>
      </c>
      <c r="AW1227" s="14" t="s">
        <v>39</v>
      </c>
      <c r="AX1227" s="14" t="s">
        <v>78</v>
      </c>
      <c r="AY1227" s="253" t="s">
        <v>161</v>
      </c>
    </row>
    <row r="1228" s="13" customFormat="1">
      <c r="A1228" s="13"/>
      <c r="B1228" s="233"/>
      <c r="C1228" s="234"/>
      <c r="D1228" s="221" t="s">
        <v>247</v>
      </c>
      <c r="E1228" s="235" t="s">
        <v>32</v>
      </c>
      <c r="F1228" s="236" t="s">
        <v>1247</v>
      </c>
      <c r="G1228" s="234"/>
      <c r="H1228" s="235" t="s">
        <v>32</v>
      </c>
      <c r="I1228" s="237"/>
      <c r="J1228" s="234"/>
      <c r="K1228" s="234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247</v>
      </c>
      <c r="AU1228" s="242" t="s">
        <v>88</v>
      </c>
      <c r="AV1228" s="13" t="s">
        <v>86</v>
      </c>
      <c r="AW1228" s="13" t="s">
        <v>39</v>
      </c>
      <c r="AX1228" s="13" t="s">
        <v>78</v>
      </c>
      <c r="AY1228" s="242" t="s">
        <v>161</v>
      </c>
    </row>
    <row r="1229" s="14" customFormat="1">
      <c r="A1229" s="14"/>
      <c r="B1229" s="243"/>
      <c r="C1229" s="244"/>
      <c r="D1229" s="221" t="s">
        <v>247</v>
      </c>
      <c r="E1229" s="245" t="s">
        <v>32</v>
      </c>
      <c r="F1229" s="246" t="s">
        <v>1248</v>
      </c>
      <c r="G1229" s="244"/>
      <c r="H1229" s="247">
        <v>376.39999999999998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247</v>
      </c>
      <c r="AU1229" s="253" t="s">
        <v>88</v>
      </c>
      <c r="AV1229" s="14" t="s">
        <v>88</v>
      </c>
      <c r="AW1229" s="14" t="s">
        <v>39</v>
      </c>
      <c r="AX1229" s="14" t="s">
        <v>78</v>
      </c>
      <c r="AY1229" s="253" t="s">
        <v>161</v>
      </c>
    </row>
    <row r="1230" s="15" customFormat="1">
      <c r="A1230" s="15"/>
      <c r="B1230" s="254"/>
      <c r="C1230" s="255"/>
      <c r="D1230" s="221" t="s">
        <v>247</v>
      </c>
      <c r="E1230" s="256" t="s">
        <v>32</v>
      </c>
      <c r="F1230" s="257" t="s">
        <v>273</v>
      </c>
      <c r="G1230" s="255"/>
      <c r="H1230" s="258">
        <v>396.82999999999998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247</v>
      </c>
      <c r="AU1230" s="264" t="s">
        <v>88</v>
      </c>
      <c r="AV1230" s="15" t="s">
        <v>188</v>
      </c>
      <c r="AW1230" s="15" t="s">
        <v>39</v>
      </c>
      <c r="AX1230" s="15" t="s">
        <v>86</v>
      </c>
      <c r="AY1230" s="264" t="s">
        <v>161</v>
      </c>
    </row>
    <row r="1231" s="2" customFormat="1" ht="21.75" customHeight="1">
      <c r="A1231" s="42"/>
      <c r="B1231" s="43"/>
      <c r="C1231" s="265" t="s">
        <v>1249</v>
      </c>
      <c r="D1231" s="265" t="s">
        <v>303</v>
      </c>
      <c r="E1231" s="266" t="s">
        <v>1250</v>
      </c>
      <c r="F1231" s="267" t="s">
        <v>1251</v>
      </c>
      <c r="G1231" s="268" t="s">
        <v>243</v>
      </c>
      <c r="H1231" s="269">
        <v>18.641999999999999</v>
      </c>
      <c r="I1231" s="270"/>
      <c r="J1231" s="271">
        <f>ROUND(I1231*H1231,2)</f>
        <v>0</v>
      </c>
      <c r="K1231" s="267" t="s">
        <v>168</v>
      </c>
      <c r="L1231" s="272"/>
      <c r="M1231" s="273" t="s">
        <v>32</v>
      </c>
      <c r="N1231" s="274" t="s">
        <v>49</v>
      </c>
      <c r="O1231" s="88"/>
      <c r="P1231" s="217">
        <f>O1231*H1231</f>
        <v>0</v>
      </c>
      <c r="Q1231" s="217">
        <v>0.55000000000000004</v>
      </c>
      <c r="R1231" s="217">
        <f>Q1231*H1231</f>
        <v>10.2531</v>
      </c>
      <c r="S1231" s="217">
        <v>0</v>
      </c>
      <c r="T1231" s="218">
        <f>S1231*H1231</f>
        <v>0</v>
      </c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R1231" s="219" t="s">
        <v>555</v>
      </c>
      <c r="AT1231" s="219" t="s">
        <v>303</v>
      </c>
      <c r="AU1231" s="219" t="s">
        <v>88</v>
      </c>
      <c r="AY1231" s="20" t="s">
        <v>161</v>
      </c>
      <c r="BE1231" s="220">
        <f>IF(N1231="základní",J1231,0)</f>
        <v>0</v>
      </c>
      <c r="BF1231" s="220">
        <f>IF(N1231="snížená",J1231,0)</f>
        <v>0</v>
      </c>
      <c r="BG1231" s="220">
        <f>IF(N1231="zákl. přenesená",J1231,0)</f>
        <v>0</v>
      </c>
      <c r="BH1231" s="220">
        <f>IF(N1231="sníž. přenesená",J1231,0)</f>
        <v>0</v>
      </c>
      <c r="BI1231" s="220">
        <f>IF(N1231="nulová",J1231,0)</f>
        <v>0</v>
      </c>
      <c r="BJ1231" s="20" t="s">
        <v>86</v>
      </c>
      <c r="BK1231" s="220">
        <f>ROUND(I1231*H1231,2)</f>
        <v>0</v>
      </c>
      <c r="BL1231" s="20" t="s">
        <v>379</v>
      </c>
      <c r="BM1231" s="219" t="s">
        <v>1252</v>
      </c>
    </row>
    <row r="1232" s="2" customFormat="1">
      <c r="A1232" s="42"/>
      <c r="B1232" s="43"/>
      <c r="C1232" s="44"/>
      <c r="D1232" s="221" t="s">
        <v>171</v>
      </c>
      <c r="E1232" s="44"/>
      <c r="F1232" s="222" t="s">
        <v>1251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171</v>
      </c>
      <c r="AU1232" s="20" t="s">
        <v>88</v>
      </c>
    </row>
    <row r="1233" s="2" customFormat="1">
      <c r="A1233" s="42"/>
      <c r="B1233" s="43"/>
      <c r="C1233" s="44"/>
      <c r="D1233" s="221" t="s">
        <v>174</v>
      </c>
      <c r="E1233" s="44"/>
      <c r="F1233" s="228" t="s">
        <v>1167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0" t="s">
        <v>174</v>
      </c>
      <c r="AU1233" s="20" t="s">
        <v>88</v>
      </c>
    </row>
    <row r="1234" s="14" customFormat="1">
      <c r="A1234" s="14"/>
      <c r="B1234" s="243"/>
      <c r="C1234" s="244"/>
      <c r="D1234" s="221" t="s">
        <v>247</v>
      </c>
      <c r="E1234" s="244"/>
      <c r="F1234" s="246" t="s">
        <v>1253</v>
      </c>
      <c r="G1234" s="244"/>
      <c r="H1234" s="247">
        <v>18.641999999999999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247</v>
      </c>
      <c r="AU1234" s="253" t="s">
        <v>88</v>
      </c>
      <c r="AV1234" s="14" t="s">
        <v>88</v>
      </c>
      <c r="AW1234" s="14" t="s">
        <v>4</v>
      </c>
      <c r="AX1234" s="14" t="s">
        <v>86</v>
      </c>
      <c r="AY1234" s="253" t="s">
        <v>161</v>
      </c>
    </row>
    <row r="1235" s="2" customFormat="1" ht="33" customHeight="1">
      <c r="A1235" s="42"/>
      <c r="B1235" s="43"/>
      <c r="C1235" s="208" t="s">
        <v>1254</v>
      </c>
      <c r="D1235" s="208" t="s">
        <v>164</v>
      </c>
      <c r="E1235" s="209" t="s">
        <v>1255</v>
      </c>
      <c r="F1235" s="210" t="s">
        <v>1256</v>
      </c>
      <c r="G1235" s="211" t="s">
        <v>320</v>
      </c>
      <c r="H1235" s="212">
        <v>207.59999999999999</v>
      </c>
      <c r="I1235" s="213"/>
      <c r="J1235" s="214">
        <f>ROUND(I1235*H1235,2)</f>
        <v>0</v>
      </c>
      <c r="K1235" s="210" t="s">
        <v>168</v>
      </c>
      <c r="L1235" s="48"/>
      <c r="M1235" s="215" t="s">
        <v>32</v>
      </c>
      <c r="N1235" s="216" t="s">
        <v>49</v>
      </c>
      <c r="O1235" s="88"/>
      <c r="P1235" s="217">
        <f>O1235*H1235</f>
        <v>0</v>
      </c>
      <c r="Q1235" s="217">
        <v>0</v>
      </c>
      <c r="R1235" s="217">
        <f>Q1235*H1235</f>
        <v>0</v>
      </c>
      <c r="S1235" s="217">
        <v>0</v>
      </c>
      <c r="T1235" s="218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19" t="s">
        <v>379</v>
      </c>
      <c r="AT1235" s="219" t="s">
        <v>164</v>
      </c>
      <c r="AU1235" s="219" t="s">
        <v>88</v>
      </c>
      <c r="AY1235" s="20" t="s">
        <v>161</v>
      </c>
      <c r="BE1235" s="220">
        <f>IF(N1235="základní",J1235,0)</f>
        <v>0</v>
      </c>
      <c r="BF1235" s="220">
        <f>IF(N1235="snížená",J1235,0)</f>
        <v>0</v>
      </c>
      <c r="BG1235" s="220">
        <f>IF(N1235="zákl. přenesená",J1235,0)</f>
        <v>0</v>
      </c>
      <c r="BH1235" s="220">
        <f>IF(N1235="sníž. přenesená",J1235,0)</f>
        <v>0</v>
      </c>
      <c r="BI1235" s="220">
        <f>IF(N1235="nulová",J1235,0)</f>
        <v>0</v>
      </c>
      <c r="BJ1235" s="20" t="s">
        <v>86</v>
      </c>
      <c r="BK1235" s="220">
        <f>ROUND(I1235*H1235,2)</f>
        <v>0</v>
      </c>
      <c r="BL1235" s="20" t="s">
        <v>379</v>
      </c>
      <c r="BM1235" s="219" t="s">
        <v>1257</v>
      </c>
    </row>
    <row r="1236" s="2" customFormat="1">
      <c r="A1236" s="42"/>
      <c r="B1236" s="43"/>
      <c r="C1236" s="44"/>
      <c r="D1236" s="221" t="s">
        <v>171</v>
      </c>
      <c r="E1236" s="44"/>
      <c r="F1236" s="222" t="s">
        <v>1258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171</v>
      </c>
      <c r="AU1236" s="20" t="s">
        <v>88</v>
      </c>
    </row>
    <row r="1237" s="2" customFormat="1">
      <c r="A1237" s="42"/>
      <c r="B1237" s="43"/>
      <c r="C1237" s="44"/>
      <c r="D1237" s="226" t="s">
        <v>172</v>
      </c>
      <c r="E1237" s="44"/>
      <c r="F1237" s="227" t="s">
        <v>1259</v>
      </c>
      <c r="G1237" s="44"/>
      <c r="H1237" s="44"/>
      <c r="I1237" s="223"/>
      <c r="J1237" s="44"/>
      <c r="K1237" s="44"/>
      <c r="L1237" s="48"/>
      <c r="M1237" s="224"/>
      <c r="N1237" s="225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172</v>
      </c>
      <c r="AU1237" s="20" t="s">
        <v>88</v>
      </c>
    </row>
    <row r="1238" s="13" customFormat="1">
      <c r="A1238" s="13"/>
      <c r="B1238" s="233"/>
      <c r="C1238" s="234"/>
      <c r="D1238" s="221" t="s">
        <v>247</v>
      </c>
      <c r="E1238" s="235" t="s">
        <v>32</v>
      </c>
      <c r="F1238" s="236" t="s">
        <v>1260</v>
      </c>
      <c r="G1238" s="234"/>
      <c r="H1238" s="235" t="s">
        <v>32</v>
      </c>
      <c r="I1238" s="237"/>
      <c r="J1238" s="234"/>
      <c r="K1238" s="234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247</v>
      </c>
      <c r="AU1238" s="242" t="s">
        <v>88</v>
      </c>
      <c r="AV1238" s="13" t="s">
        <v>86</v>
      </c>
      <c r="AW1238" s="13" t="s">
        <v>39</v>
      </c>
      <c r="AX1238" s="13" t="s">
        <v>78</v>
      </c>
      <c r="AY1238" s="242" t="s">
        <v>161</v>
      </c>
    </row>
    <row r="1239" s="14" customFormat="1">
      <c r="A1239" s="14"/>
      <c r="B1239" s="243"/>
      <c r="C1239" s="244"/>
      <c r="D1239" s="221" t="s">
        <v>247</v>
      </c>
      <c r="E1239" s="245" t="s">
        <v>32</v>
      </c>
      <c r="F1239" s="246" t="s">
        <v>1261</v>
      </c>
      <c r="G1239" s="244"/>
      <c r="H1239" s="247">
        <v>207.59999999999999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247</v>
      </c>
      <c r="AU1239" s="253" t="s">
        <v>88</v>
      </c>
      <c r="AV1239" s="14" t="s">
        <v>88</v>
      </c>
      <c r="AW1239" s="14" t="s">
        <v>39</v>
      </c>
      <c r="AX1239" s="14" t="s">
        <v>86</v>
      </c>
      <c r="AY1239" s="253" t="s">
        <v>161</v>
      </c>
    </row>
    <row r="1240" s="2" customFormat="1" ht="21.75" customHeight="1">
      <c r="A1240" s="42"/>
      <c r="B1240" s="43"/>
      <c r="C1240" s="265" t="s">
        <v>1262</v>
      </c>
      <c r="D1240" s="265" t="s">
        <v>303</v>
      </c>
      <c r="E1240" s="266" t="s">
        <v>1263</v>
      </c>
      <c r="F1240" s="267" t="s">
        <v>1264</v>
      </c>
      <c r="G1240" s="268" t="s">
        <v>243</v>
      </c>
      <c r="H1240" s="269">
        <v>10.962</v>
      </c>
      <c r="I1240" s="270"/>
      <c r="J1240" s="271">
        <f>ROUND(I1240*H1240,2)</f>
        <v>0</v>
      </c>
      <c r="K1240" s="267" t="s">
        <v>168</v>
      </c>
      <c r="L1240" s="272"/>
      <c r="M1240" s="273" t="s">
        <v>32</v>
      </c>
      <c r="N1240" s="274" t="s">
        <v>49</v>
      </c>
      <c r="O1240" s="88"/>
      <c r="P1240" s="217">
        <f>O1240*H1240</f>
        <v>0</v>
      </c>
      <c r="Q1240" s="217">
        <v>0.55000000000000004</v>
      </c>
      <c r="R1240" s="217">
        <f>Q1240*H1240</f>
        <v>6.0291000000000006</v>
      </c>
      <c r="S1240" s="217">
        <v>0</v>
      </c>
      <c r="T1240" s="218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19" t="s">
        <v>555</v>
      </c>
      <c r="AT1240" s="219" t="s">
        <v>303</v>
      </c>
      <c r="AU1240" s="219" t="s">
        <v>88</v>
      </c>
      <c r="AY1240" s="20" t="s">
        <v>161</v>
      </c>
      <c r="BE1240" s="220">
        <f>IF(N1240="základní",J1240,0)</f>
        <v>0</v>
      </c>
      <c r="BF1240" s="220">
        <f>IF(N1240="snížená",J1240,0)</f>
        <v>0</v>
      </c>
      <c r="BG1240" s="220">
        <f>IF(N1240="zákl. přenesená",J1240,0)</f>
        <v>0</v>
      </c>
      <c r="BH1240" s="220">
        <f>IF(N1240="sníž. přenesená",J1240,0)</f>
        <v>0</v>
      </c>
      <c r="BI1240" s="220">
        <f>IF(N1240="nulová",J1240,0)</f>
        <v>0</v>
      </c>
      <c r="BJ1240" s="20" t="s">
        <v>86</v>
      </c>
      <c r="BK1240" s="220">
        <f>ROUND(I1240*H1240,2)</f>
        <v>0</v>
      </c>
      <c r="BL1240" s="20" t="s">
        <v>379</v>
      </c>
      <c r="BM1240" s="219" t="s">
        <v>1265</v>
      </c>
    </row>
    <row r="1241" s="2" customFormat="1">
      <c r="A1241" s="42"/>
      <c r="B1241" s="43"/>
      <c r="C1241" s="44"/>
      <c r="D1241" s="221" t="s">
        <v>171</v>
      </c>
      <c r="E1241" s="44"/>
      <c r="F1241" s="222" t="s">
        <v>1264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171</v>
      </c>
      <c r="AU1241" s="20" t="s">
        <v>88</v>
      </c>
    </row>
    <row r="1242" s="2" customFormat="1">
      <c r="A1242" s="42"/>
      <c r="B1242" s="43"/>
      <c r="C1242" s="44"/>
      <c r="D1242" s="221" t="s">
        <v>174</v>
      </c>
      <c r="E1242" s="44"/>
      <c r="F1242" s="228" t="s">
        <v>1167</v>
      </c>
      <c r="G1242" s="44"/>
      <c r="H1242" s="44"/>
      <c r="I1242" s="223"/>
      <c r="J1242" s="44"/>
      <c r="K1242" s="44"/>
      <c r="L1242" s="48"/>
      <c r="M1242" s="224"/>
      <c r="N1242" s="225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174</v>
      </c>
      <c r="AU1242" s="20" t="s">
        <v>88</v>
      </c>
    </row>
    <row r="1243" s="14" customFormat="1">
      <c r="A1243" s="14"/>
      <c r="B1243" s="243"/>
      <c r="C1243" s="244"/>
      <c r="D1243" s="221" t="s">
        <v>247</v>
      </c>
      <c r="E1243" s="244"/>
      <c r="F1243" s="246" t="s">
        <v>1266</v>
      </c>
      <c r="G1243" s="244"/>
      <c r="H1243" s="247">
        <v>10.962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247</v>
      </c>
      <c r="AU1243" s="253" t="s">
        <v>88</v>
      </c>
      <c r="AV1243" s="14" t="s">
        <v>88</v>
      </c>
      <c r="AW1243" s="14" t="s">
        <v>4</v>
      </c>
      <c r="AX1243" s="14" t="s">
        <v>86</v>
      </c>
      <c r="AY1243" s="253" t="s">
        <v>161</v>
      </c>
    </row>
    <row r="1244" s="2" customFormat="1" ht="24.15" customHeight="1">
      <c r="A1244" s="42"/>
      <c r="B1244" s="43"/>
      <c r="C1244" s="208" t="s">
        <v>1267</v>
      </c>
      <c r="D1244" s="208" t="s">
        <v>164</v>
      </c>
      <c r="E1244" s="209" t="s">
        <v>1268</v>
      </c>
      <c r="F1244" s="210" t="s">
        <v>1269</v>
      </c>
      <c r="G1244" s="211" t="s">
        <v>320</v>
      </c>
      <c r="H1244" s="212">
        <v>180.5</v>
      </c>
      <c r="I1244" s="213"/>
      <c r="J1244" s="214">
        <f>ROUND(I1244*H1244,2)</f>
        <v>0</v>
      </c>
      <c r="K1244" s="210" t="s">
        <v>168</v>
      </c>
      <c r="L1244" s="48"/>
      <c r="M1244" s="215" t="s">
        <v>32</v>
      </c>
      <c r="N1244" s="216" t="s">
        <v>49</v>
      </c>
      <c r="O1244" s="88"/>
      <c r="P1244" s="217">
        <f>O1244*H1244</f>
        <v>0</v>
      </c>
      <c r="Q1244" s="217">
        <v>0</v>
      </c>
      <c r="R1244" s="217">
        <f>Q1244*H1244</f>
        <v>0</v>
      </c>
      <c r="S1244" s="217">
        <v>0</v>
      </c>
      <c r="T1244" s="218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19" t="s">
        <v>379</v>
      </c>
      <c r="AT1244" s="219" t="s">
        <v>164</v>
      </c>
      <c r="AU1244" s="219" t="s">
        <v>88</v>
      </c>
      <c r="AY1244" s="20" t="s">
        <v>161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86</v>
      </c>
      <c r="BK1244" s="220">
        <f>ROUND(I1244*H1244,2)</f>
        <v>0</v>
      </c>
      <c r="BL1244" s="20" t="s">
        <v>379</v>
      </c>
      <c r="BM1244" s="219" t="s">
        <v>1270</v>
      </c>
    </row>
    <row r="1245" s="2" customFormat="1">
      <c r="A1245" s="42"/>
      <c r="B1245" s="43"/>
      <c r="C1245" s="44"/>
      <c r="D1245" s="221" t="s">
        <v>171</v>
      </c>
      <c r="E1245" s="44"/>
      <c r="F1245" s="222" t="s">
        <v>1271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171</v>
      </c>
      <c r="AU1245" s="20" t="s">
        <v>88</v>
      </c>
    </row>
    <row r="1246" s="2" customFormat="1">
      <c r="A1246" s="42"/>
      <c r="B1246" s="43"/>
      <c r="C1246" s="44"/>
      <c r="D1246" s="226" t="s">
        <v>172</v>
      </c>
      <c r="E1246" s="44"/>
      <c r="F1246" s="227" t="s">
        <v>1272</v>
      </c>
      <c r="G1246" s="44"/>
      <c r="H1246" s="44"/>
      <c r="I1246" s="223"/>
      <c r="J1246" s="44"/>
      <c r="K1246" s="44"/>
      <c r="L1246" s="48"/>
      <c r="M1246" s="224"/>
      <c r="N1246" s="225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0" t="s">
        <v>172</v>
      </c>
      <c r="AU1246" s="20" t="s">
        <v>88</v>
      </c>
    </row>
    <row r="1247" s="13" customFormat="1">
      <c r="A1247" s="13"/>
      <c r="B1247" s="233"/>
      <c r="C1247" s="234"/>
      <c r="D1247" s="221" t="s">
        <v>247</v>
      </c>
      <c r="E1247" s="235" t="s">
        <v>32</v>
      </c>
      <c r="F1247" s="236" t="s">
        <v>1273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247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161</v>
      </c>
    </row>
    <row r="1248" s="14" customFormat="1">
      <c r="A1248" s="14"/>
      <c r="B1248" s="243"/>
      <c r="C1248" s="244"/>
      <c r="D1248" s="221" t="s">
        <v>247</v>
      </c>
      <c r="E1248" s="245" t="s">
        <v>32</v>
      </c>
      <c r="F1248" s="246" t="s">
        <v>1274</v>
      </c>
      <c r="G1248" s="244"/>
      <c r="H1248" s="247">
        <v>10.199999999999999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247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161</v>
      </c>
    </row>
    <row r="1249" s="13" customFormat="1">
      <c r="A1249" s="13"/>
      <c r="B1249" s="233"/>
      <c r="C1249" s="234"/>
      <c r="D1249" s="221" t="s">
        <v>247</v>
      </c>
      <c r="E1249" s="235" t="s">
        <v>32</v>
      </c>
      <c r="F1249" s="236" t="s">
        <v>1275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247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161</v>
      </c>
    </row>
    <row r="1250" s="14" customFormat="1">
      <c r="A1250" s="14"/>
      <c r="B1250" s="243"/>
      <c r="C1250" s="244"/>
      <c r="D1250" s="221" t="s">
        <v>247</v>
      </c>
      <c r="E1250" s="245" t="s">
        <v>32</v>
      </c>
      <c r="F1250" s="246" t="s">
        <v>1274</v>
      </c>
      <c r="G1250" s="244"/>
      <c r="H1250" s="247">
        <v>10.199999999999999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247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161</v>
      </c>
    </row>
    <row r="1251" s="13" customFormat="1">
      <c r="A1251" s="13"/>
      <c r="B1251" s="233"/>
      <c r="C1251" s="234"/>
      <c r="D1251" s="221" t="s">
        <v>247</v>
      </c>
      <c r="E1251" s="235" t="s">
        <v>32</v>
      </c>
      <c r="F1251" s="236" t="s">
        <v>1276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247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161</v>
      </c>
    </row>
    <row r="1252" s="14" customFormat="1">
      <c r="A1252" s="14"/>
      <c r="B1252" s="243"/>
      <c r="C1252" s="244"/>
      <c r="D1252" s="221" t="s">
        <v>247</v>
      </c>
      <c r="E1252" s="245" t="s">
        <v>32</v>
      </c>
      <c r="F1252" s="246" t="s">
        <v>1277</v>
      </c>
      <c r="G1252" s="244"/>
      <c r="H1252" s="247">
        <v>128.36000000000001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247</v>
      </c>
      <c r="AU1252" s="253" t="s">
        <v>88</v>
      </c>
      <c r="AV1252" s="14" t="s">
        <v>88</v>
      </c>
      <c r="AW1252" s="14" t="s">
        <v>39</v>
      </c>
      <c r="AX1252" s="14" t="s">
        <v>78</v>
      </c>
      <c r="AY1252" s="253" t="s">
        <v>161</v>
      </c>
    </row>
    <row r="1253" s="13" customFormat="1">
      <c r="A1253" s="13"/>
      <c r="B1253" s="233"/>
      <c r="C1253" s="234"/>
      <c r="D1253" s="221" t="s">
        <v>247</v>
      </c>
      <c r="E1253" s="235" t="s">
        <v>32</v>
      </c>
      <c r="F1253" s="236" t="s">
        <v>1275</v>
      </c>
      <c r="G1253" s="234"/>
      <c r="H1253" s="235" t="s">
        <v>32</v>
      </c>
      <c r="I1253" s="237"/>
      <c r="J1253" s="234"/>
      <c r="K1253" s="234"/>
      <c r="L1253" s="238"/>
      <c r="M1253" s="239"/>
      <c r="N1253" s="240"/>
      <c r="O1253" s="240"/>
      <c r="P1253" s="240"/>
      <c r="Q1253" s="240"/>
      <c r="R1253" s="240"/>
      <c r="S1253" s="240"/>
      <c r="T1253" s="24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2" t="s">
        <v>247</v>
      </c>
      <c r="AU1253" s="242" t="s">
        <v>88</v>
      </c>
      <c r="AV1253" s="13" t="s">
        <v>86</v>
      </c>
      <c r="AW1253" s="13" t="s">
        <v>39</v>
      </c>
      <c r="AX1253" s="13" t="s">
        <v>78</v>
      </c>
      <c r="AY1253" s="242" t="s">
        <v>161</v>
      </c>
    </row>
    <row r="1254" s="14" customFormat="1">
      <c r="A1254" s="14"/>
      <c r="B1254" s="243"/>
      <c r="C1254" s="244"/>
      <c r="D1254" s="221" t="s">
        <v>247</v>
      </c>
      <c r="E1254" s="245" t="s">
        <v>32</v>
      </c>
      <c r="F1254" s="246" t="s">
        <v>1278</v>
      </c>
      <c r="G1254" s="244"/>
      <c r="H1254" s="247">
        <v>31.739999999999998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247</v>
      </c>
      <c r="AU1254" s="253" t="s">
        <v>88</v>
      </c>
      <c r="AV1254" s="14" t="s">
        <v>88</v>
      </c>
      <c r="AW1254" s="14" t="s">
        <v>39</v>
      </c>
      <c r="AX1254" s="14" t="s">
        <v>78</v>
      </c>
      <c r="AY1254" s="253" t="s">
        <v>161</v>
      </c>
    </row>
    <row r="1255" s="15" customFormat="1">
      <c r="A1255" s="15"/>
      <c r="B1255" s="254"/>
      <c r="C1255" s="255"/>
      <c r="D1255" s="221" t="s">
        <v>247</v>
      </c>
      <c r="E1255" s="256" t="s">
        <v>32</v>
      </c>
      <c r="F1255" s="257" t="s">
        <v>273</v>
      </c>
      <c r="G1255" s="255"/>
      <c r="H1255" s="258">
        <v>180.50000000000003</v>
      </c>
      <c r="I1255" s="259"/>
      <c r="J1255" s="255"/>
      <c r="K1255" s="255"/>
      <c r="L1255" s="260"/>
      <c r="M1255" s="261"/>
      <c r="N1255" s="262"/>
      <c r="O1255" s="262"/>
      <c r="P1255" s="262"/>
      <c r="Q1255" s="262"/>
      <c r="R1255" s="262"/>
      <c r="S1255" s="262"/>
      <c r="T1255" s="26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4" t="s">
        <v>247</v>
      </c>
      <c r="AU1255" s="264" t="s">
        <v>88</v>
      </c>
      <c r="AV1255" s="15" t="s">
        <v>188</v>
      </c>
      <c r="AW1255" s="15" t="s">
        <v>39</v>
      </c>
      <c r="AX1255" s="15" t="s">
        <v>86</v>
      </c>
      <c r="AY1255" s="264" t="s">
        <v>161</v>
      </c>
    </row>
    <row r="1256" s="2" customFormat="1" ht="21.75" customHeight="1">
      <c r="A1256" s="42"/>
      <c r="B1256" s="43"/>
      <c r="C1256" s="265" t="s">
        <v>1279</v>
      </c>
      <c r="D1256" s="265" t="s">
        <v>303</v>
      </c>
      <c r="E1256" s="266" t="s">
        <v>1263</v>
      </c>
      <c r="F1256" s="267" t="s">
        <v>1264</v>
      </c>
      <c r="G1256" s="268" t="s">
        <v>243</v>
      </c>
      <c r="H1256" s="269">
        <v>14.35</v>
      </c>
      <c r="I1256" s="270"/>
      <c r="J1256" s="271">
        <f>ROUND(I1256*H1256,2)</f>
        <v>0</v>
      </c>
      <c r="K1256" s="267" t="s">
        <v>168</v>
      </c>
      <c r="L1256" s="272"/>
      <c r="M1256" s="273" t="s">
        <v>32</v>
      </c>
      <c r="N1256" s="274" t="s">
        <v>49</v>
      </c>
      <c r="O1256" s="88"/>
      <c r="P1256" s="217">
        <f>O1256*H1256</f>
        <v>0</v>
      </c>
      <c r="Q1256" s="217">
        <v>0.55000000000000004</v>
      </c>
      <c r="R1256" s="217">
        <f>Q1256*H1256</f>
        <v>7.8925000000000001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555</v>
      </c>
      <c r="AT1256" s="219" t="s">
        <v>303</v>
      </c>
      <c r="AU1256" s="219" t="s">
        <v>88</v>
      </c>
      <c r="AY1256" s="20" t="s">
        <v>161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0" t="s">
        <v>86</v>
      </c>
      <c r="BK1256" s="220">
        <f>ROUND(I1256*H1256,2)</f>
        <v>0</v>
      </c>
      <c r="BL1256" s="20" t="s">
        <v>379</v>
      </c>
      <c r="BM1256" s="219" t="s">
        <v>1280</v>
      </c>
    </row>
    <row r="1257" s="2" customFormat="1">
      <c r="A1257" s="42"/>
      <c r="B1257" s="43"/>
      <c r="C1257" s="44"/>
      <c r="D1257" s="221" t="s">
        <v>171</v>
      </c>
      <c r="E1257" s="44"/>
      <c r="F1257" s="222" t="s">
        <v>1264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0" t="s">
        <v>171</v>
      </c>
      <c r="AU1257" s="20" t="s">
        <v>88</v>
      </c>
    </row>
    <row r="1258" s="2" customFormat="1">
      <c r="A1258" s="42"/>
      <c r="B1258" s="43"/>
      <c r="C1258" s="44"/>
      <c r="D1258" s="221" t="s">
        <v>174</v>
      </c>
      <c r="E1258" s="44"/>
      <c r="F1258" s="228" t="s">
        <v>1167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174</v>
      </c>
      <c r="AU1258" s="20" t="s">
        <v>88</v>
      </c>
    </row>
    <row r="1259" s="14" customFormat="1">
      <c r="A1259" s="14"/>
      <c r="B1259" s="243"/>
      <c r="C1259" s="244"/>
      <c r="D1259" s="221" t="s">
        <v>247</v>
      </c>
      <c r="E1259" s="244"/>
      <c r="F1259" s="246" t="s">
        <v>1281</v>
      </c>
      <c r="G1259" s="244"/>
      <c r="H1259" s="247">
        <v>14.35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247</v>
      </c>
      <c r="AU1259" s="253" t="s">
        <v>88</v>
      </c>
      <c r="AV1259" s="14" t="s">
        <v>88</v>
      </c>
      <c r="AW1259" s="14" t="s">
        <v>4</v>
      </c>
      <c r="AX1259" s="14" t="s">
        <v>86</v>
      </c>
      <c r="AY1259" s="253" t="s">
        <v>161</v>
      </c>
    </row>
    <row r="1260" s="2" customFormat="1" ht="33" customHeight="1">
      <c r="A1260" s="42"/>
      <c r="B1260" s="43"/>
      <c r="C1260" s="208" t="s">
        <v>1282</v>
      </c>
      <c r="D1260" s="208" t="s">
        <v>164</v>
      </c>
      <c r="E1260" s="209" t="s">
        <v>1283</v>
      </c>
      <c r="F1260" s="210" t="s">
        <v>1284</v>
      </c>
      <c r="G1260" s="211" t="s">
        <v>320</v>
      </c>
      <c r="H1260" s="212">
        <v>111.59999999999999</v>
      </c>
      <c r="I1260" s="213"/>
      <c r="J1260" s="214">
        <f>ROUND(I1260*H1260,2)</f>
        <v>0</v>
      </c>
      <c r="K1260" s="210" t="s">
        <v>168</v>
      </c>
      <c r="L1260" s="48"/>
      <c r="M1260" s="215" t="s">
        <v>32</v>
      </c>
      <c r="N1260" s="216" t="s">
        <v>49</v>
      </c>
      <c r="O1260" s="88"/>
      <c r="P1260" s="217">
        <f>O1260*H1260</f>
        <v>0</v>
      </c>
      <c r="Q1260" s="217">
        <v>0</v>
      </c>
      <c r="R1260" s="217">
        <f>Q1260*H1260</f>
        <v>0</v>
      </c>
      <c r="S1260" s="217">
        <v>0</v>
      </c>
      <c r="T1260" s="218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19" t="s">
        <v>379</v>
      </c>
      <c r="AT1260" s="219" t="s">
        <v>164</v>
      </c>
      <c r="AU1260" s="219" t="s">
        <v>88</v>
      </c>
      <c r="AY1260" s="20" t="s">
        <v>161</v>
      </c>
      <c r="BE1260" s="220">
        <f>IF(N1260="základní",J1260,0)</f>
        <v>0</v>
      </c>
      <c r="BF1260" s="220">
        <f>IF(N1260="snížená",J1260,0)</f>
        <v>0</v>
      </c>
      <c r="BG1260" s="220">
        <f>IF(N1260="zákl. přenesená",J1260,0)</f>
        <v>0</v>
      </c>
      <c r="BH1260" s="220">
        <f>IF(N1260="sníž. přenesená",J1260,0)</f>
        <v>0</v>
      </c>
      <c r="BI1260" s="220">
        <f>IF(N1260="nulová",J1260,0)</f>
        <v>0</v>
      </c>
      <c r="BJ1260" s="20" t="s">
        <v>86</v>
      </c>
      <c r="BK1260" s="220">
        <f>ROUND(I1260*H1260,2)</f>
        <v>0</v>
      </c>
      <c r="BL1260" s="20" t="s">
        <v>379</v>
      </c>
      <c r="BM1260" s="219" t="s">
        <v>1285</v>
      </c>
    </row>
    <row r="1261" s="2" customFormat="1">
      <c r="A1261" s="42"/>
      <c r="B1261" s="43"/>
      <c r="C1261" s="44"/>
      <c r="D1261" s="221" t="s">
        <v>171</v>
      </c>
      <c r="E1261" s="44"/>
      <c r="F1261" s="222" t="s">
        <v>1286</v>
      </c>
      <c r="G1261" s="44"/>
      <c r="H1261" s="44"/>
      <c r="I1261" s="223"/>
      <c r="J1261" s="44"/>
      <c r="K1261" s="44"/>
      <c r="L1261" s="48"/>
      <c r="M1261" s="224"/>
      <c r="N1261" s="225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171</v>
      </c>
      <c r="AU1261" s="20" t="s">
        <v>88</v>
      </c>
    </row>
    <row r="1262" s="2" customFormat="1">
      <c r="A1262" s="42"/>
      <c r="B1262" s="43"/>
      <c r="C1262" s="44"/>
      <c r="D1262" s="226" t="s">
        <v>172</v>
      </c>
      <c r="E1262" s="44"/>
      <c r="F1262" s="227" t="s">
        <v>1287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172</v>
      </c>
      <c r="AU1262" s="20" t="s">
        <v>88</v>
      </c>
    </row>
    <row r="1263" s="13" customFormat="1">
      <c r="A1263" s="13"/>
      <c r="B1263" s="233"/>
      <c r="C1263" s="234"/>
      <c r="D1263" s="221" t="s">
        <v>247</v>
      </c>
      <c r="E1263" s="235" t="s">
        <v>32</v>
      </c>
      <c r="F1263" s="236" t="s">
        <v>1288</v>
      </c>
      <c r="G1263" s="234"/>
      <c r="H1263" s="235" t="s">
        <v>32</v>
      </c>
      <c r="I1263" s="237"/>
      <c r="J1263" s="234"/>
      <c r="K1263" s="234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247</v>
      </c>
      <c r="AU1263" s="242" t="s">
        <v>88</v>
      </c>
      <c r="AV1263" s="13" t="s">
        <v>86</v>
      </c>
      <c r="AW1263" s="13" t="s">
        <v>39</v>
      </c>
      <c r="AX1263" s="13" t="s">
        <v>78</v>
      </c>
      <c r="AY1263" s="242" t="s">
        <v>161</v>
      </c>
    </row>
    <row r="1264" s="14" customFormat="1">
      <c r="A1264" s="14"/>
      <c r="B1264" s="243"/>
      <c r="C1264" s="244"/>
      <c r="D1264" s="221" t="s">
        <v>247</v>
      </c>
      <c r="E1264" s="245" t="s">
        <v>32</v>
      </c>
      <c r="F1264" s="246" t="s">
        <v>1289</v>
      </c>
      <c r="G1264" s="244"/>
      <c r="H1264" s="247">
        <v>111.59999999999999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247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161</v>
      </c>
    </row>
    <row r="1265" s="2" customFormat="1" ht="21.75" customHeight="1">
      <c r="A1265" s="42"/>
      <c r="B1265" s="43"/>
      <c r="C1265" s="265" t="s">
        <v>1290</v>
      </c>
      <c r="D1265" s="265" t="s">
        <v>303</v>
      </c>
      <c r="E1265" s="266" t="s">
        <v>1291</v>
      </c>
      <c r="F1265" s="267" t="s">
        <v>1292</v>
      </c>
      <c r="G1265" s="268" t="s">
        <v>243</v>
      </c>
      <c r="H1265" s="269">
        <v>2.3570000000000002</v>
      </c>
      <c r="I1265" s="270"/>
      <c r="J1265" s="271">
        <f>ROUND(I1265*H1265,2)</f>
        <v>0</v>
      </c>
      <c r="K1265" s="267" t="s">
        <v>168</v>
      </c>
      <c r="L1265" s="272"/>
      <c r="M1265" s="273" t="s">
        <v>32</v>
      </c>
      <c r="N1265" s="274" t="s">
        <v>49</v>
      </c>
      <c r="O1265" s="88"/>
      <c r="P1265" s="217">
        <f>O1265*H1265</f>
        <v>0</v>
      </c>
      <c r="Q1265" s="217">
        <v>0.44</v>
      </c>
      <c r="R1265" s="217">
        <f>Q1265*H1265</f>
        <v>1.03708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555</v>
      </c>
      <c r="AT1265" s="219" t="s">
        <v>303</v>
      </c>
      <c r="AU1265" s="219" t="s">
        <v>88</v>
      </c>
      <c r="AY1265" s="20" t="s">
        <v>161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379</v>
      </c>
      <c r="BM1265" s="219" t="s">
        <v>1293</v>
      </c>
    </row>
    <row r="1266" s="2" customFormat="1">
      <c r="A1266" s="42"/>
      <c r="B1266" s="43"/>
      <c r="C1266" s="44"/>
      <c r="D1266" s="221" t="s">
        <v>171</v>
      </c>
      <c r="E1266" s="44"/>
      <c r="F1266" s="222" t="s">
        <v>1292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171</v>
      </c>
      <c r="AU1266" s="20" t="s">
        <v>88</v>
      </c>
    </row>
    <row r="1267" s="2" customFormat="1">
      <c r="A1267" s="42"/>
      <c r="B1267" s="43"/>
      <c r="C1267" s="44"/>
      <c r="D1267" s="221" t="s">
        <v>174</v>
      </c>
      <c r="E1267" s="44"/>
      <c r="F1267" s="228" t="s">
        <v>1167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174</v>
      </c>
      <c r="AU1267" s="20" t="s">
        <v>88</v>
      </c>
    </row>
    <row r="1268" s="14" customFormat="1">
      <c r="A1268" s="14"/>
      <c r="B1268" s="243"/>
      <c r="C1268" s="244"/>
      <c r="D1268" s="221" t="s">
        <v>247</v>
      </c>
      <c r="E1268" s="244"/>
      <c r="F1268" s="246" t="s">
        <v>1294</v>
      </c>
      <c r="G1268" s="244"/>
      <c r="H1268" s="247">
        <v>2.3570000000000002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247</v>
      </c>
      <c r="AU1268" s="253" t="s">
        <v>88</v>
      </c>
      <c r="AV1268" s="14" t="s">
        <v>88</v>
      </c>
      <c r="AW1268" s="14" t="s">
        <v>4</v>
      </c>
      <c r="AX1268" s="14" t="s">
        <v>86</v>
      </c>
      <c r="AY1268" s="253" t="s">
        <v>161</v>
      </c>
    </row>
    <row r="1269" s="2" customFormat="1" ht="24.15" customHeight="1">
      <c r="A1269" s="42"/>
      <c r="B1269" s="43"/>
      <c r="C1269" s="208" t="s">
        <v>1295</v>
      </c>
      <c r="D1269" s="208" t="s">
        <v>164</v>
      </c>
      <c r="E1269" s="209" t="s">
        <v>1296</v>
      </c>
      <c r="F1269" s="210" t="s">
        <v>1297</v>
      </c>
      <c r="G1269" s="211" t="s">
        <v>320</v>
      </c>
      <c r="H1269" s="212">
        <v>81.590000000000003</v>
      </c>
      <c r="I1269" s="213"/>
      <c r="J1269" s="214">
        <f>ROUND(I1269*H1269,2)</f>
        <v>0</v>
      </c>
      <c r="K1269" s="210" t="s">
        <v>168</v>
      </c>
      <c r="L1269" s="48"/>
      <c r="M1269" s="215" t="s">
        <v>32</v>
      </c>
      <c r="N1269" s="216" t="s">
        <v>49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379</v>
      </c>
      <c r="AT1269" s="219" t="s">
        <v>164</v>
      </c>
      <c r="AU1269" s="219" t="s">
        <v>88</v>
      </c>
      <c r="AY1269" s="20" t="s">
        <v>161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0" t="s">
        <v>86</v>
      </c>
      <c r="BK1269" s="220">
        <f>ROUND(I1269*H1269,2)</f>
        <v>0</v>
      </c>
      <c r="BL1269" s="20" t="s">
        <v>379</v>
      </c>
      <c r="BM1269" s="219" t="s">
        <v>1298</v>
      </c>
    </row>
    <row r="1270" s="2" customFormat="1">
      <c r="A1270" s="42"/>
      <c r="B1270" s="43"/>
      <c r="C1270" s="44"/>
      <c r="D1270" s="221" t="s">
        <v>171</v>
      </c>
      <c r="E1270" s="44"/>
      <c r="F1270" s="222" t="s">
        <v>1299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171</v>
      </c>
      <c r="AU1270" s="20" t="s">
        <v>88</v>
      </c>
    </row>
    <row r="1271" s="2" customFormat="1">
      <c r="A1271" s="42"/>
      <c r="B1271" s="43"/>
      <c r="C1271" s="44"/>
      <c r="D1271" s="226" t="s">
        <v>172</v>
      </c>
      <c r="E1271" s="44"/>
      <c r="F1271" s="227" t="s">
        <v>1300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172</v>
      </c>
      <c r="AU1271" s="20" t="s">
        <v>88</v>
      </c>
    </row>
    <row r="1272" s="13" customFormat="1">
      <c r="A1272" s="13"/>
      <c r="B1272" s="233"/>
      <c r="C1272" s="234"/>
      <c r="D1272" s="221" t="s">
        <v>247</v>
      </c>
      <c r="E1272" s="235" t="s">
        <v>32</v>
      </c>
      <c r="F1272" s="236" t="s">
        <v>1301</v>
      </c>
      <c r="G1272" s="234"/>
      <c r="H1272" s="235" t="s">
        <v>32</v>
      </c>
      <c r="I1272" s="237"/>
      <c r="J1272" s="234"/>
      <c r="K1272" s="234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2" t="s">
        <v>247</v>
      </c>
      <c r="AU1272" s="242" t="s">
        <v>88</v>
      </c>
      <c r="AV1272" s="13" t="s">
        <v>86</v>
      </c>
      <c r="AW1272" s="13" t="s">
        <v>39</v>
      </c>
      <c r="AX1272" s="13" t="s">
        <v>78</v>
      </c>
      <c r="AY1272" s="242" t="s">
        <v>161</v>
      </c>
    </row>
    <row r="1273" s="13" customFormat="1">
      <c r="A1273" s="13"/>
      <c r="B1273" s="233"/>
      <c r="C1273" s="234"/>
      <c r="D1273" s="221" t="s">
        <v>247</v>
      </c>
      <c r="E1273" s="235" t="s">
        <v>32</v>
      </c>
      <c r="F1273" s="236" t="s">
        <v>1302</v>
      </c>
      <c r="G1273" s="234"/>
      <c r="H1273" s="235" t="s">
        <v>32</v>
      </c>
      <c r="I1273" s="237"/>
      <c r="J1273" s="234"/>
      <c r="K1273" s="234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247</v>
      </c>
      <c r="AU1273" s="242" t="s">
        <v>88</v>
      </c>
      <c r="AV1273" s="13" t="s">
        <v>86</v>
      </c>
      <c r="AW1273" s="13" t="s">
        <v>39</v>
      </c>
      <c r="AX1273" s="13" t="s">
        <v>78</v>
      </c>
      <c r="AY1273" s="242" t="s">
        <v>161</v>
      </c>
    </row>
    <row r="1274" s="14" customFormat="1">
      <c r="A1274" s="14"/>
      <c r="B1274" s="243"/>
      <c r="C1274" s="244"/>
      <c r="D1274" s="221" t="s">
        <v>247</v>
      </c>
      <c r="E1274" s="245" t="s">
        <v>32</v>
      </c>
      <c r="F1274" s="246" t="s">
        <v>1303</v>
      </c>
      <c r="G1274" s="244"/>
      <c r="H1274" s="247">
        <v>28.82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247</v>
      </c>
      <c r="AU1274" s="253" t="s">
        <v>88</v>
      </c>
      <c r="AV1274" s="14" t="s">
        <v>88</v>
      </c>
      <c r="AW1274" s="14" t="s">
        <v>39</v>
      </c>
      <c r="AX1274" s="14" t="s">
        <v>78</v>
      </c>
      <c r="AY1274" s="253" t="s">
        <v>161</v>
      </c>
    </row>
    <row r="1275" s="13" customFormat="1">
      <c r="A1275" s="13"/>
      <c r="B1275" s="233"/>
      <c r="C1275" s="234"/>
      <c r="D1275" s="221" t="s">
        <v>247</v>
      </c>
      <c r="E1275" s="235" t="s">
        <v>32</v>
      </c>
      <c r="F1275" s="236" t="s">
        <v>1304</v>
      </c>
      <c r="G1275" s="234"/>
      <c r="H1275" s="235" t="s">
        <v>32</v>
      </c>
      <c r="I1275" s="237"/>
      <c r="J1275" s="234"/>
      <c r="K1275" s="234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247</v>
      </c>
      <c r="AU1275" s="242" t="s">
        <v>88</v>
      </c>
      <c r="AV1275" s="13" t="s">
        <v>86</v>
      </c>
      <c r="AW1275" s="13" t="s">
        <v>39</v>
      </c>
      <c r="AX1275" s="13" t="s">
        <v>78</v>
      </c>
      <c r="AY1275" s="242" t="s">
        <v>161</v>
      </c>
    </row>
    <row r="1276" s="14" customFormat="1">
      <c r="A1276" s="14"/>
      <c r="B1276" s="243"/>
      <c r="C1276" s="244"/>
      <c r="D1276" s="221" t="s">
        <v>247</v>
      </c>
      <c r="E1276" s="245" t="s">
        <v>32</v>
      </c>
      <c r="F1276" s="246" t="s">
        <v>1305</v>
      </c>
      <c r="G1276" s="244"/>
      <c r="H1276" s="247">
        <v>13.720000000000001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247</v>
      </c>
      <c r="AU1276" s="253" t="s">
        <v>88</v>
      </c>
      <c r="AV1276" s="14" t="s">
        <v>88</v>
      </c>
      <c r="AW1276" s="14" t="s">
        <v>39</v>
      </c>
      <c r="AX1276" s="14" t="s">
        <v>78</v>
      </c>
      <c r="AY1276" s="253" t="s">
        <v>161</v>
      </c>
    </row>
    <row r="1277" s="13" customFormat="1">
      <c r="A1277" s="13"/>
      <c r="B1277" s="233"/>
      <c r="C1277" s="234"/>
      <c r="D1277" s="221" t="s">
        <v>247</v>
      </c>
      <c r="E1277" s="235" t="s">
        <v>32</v>
      </c>
      <c r="F1277" s="236" t="s">
        <v>1306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247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161</v>
      </c>
    </row>
    <row r="1278" s="13" customFormat="1">
      <c r="A1278" s="13"/>
      <c r="B1278" s="233"/>
      <c r="C1278" s="234"/>
      <c r="D1278" s="221" t="s">
        <v>247</v>
      </c>
      <c r="E1278" s="235" t="s">
        <v>32</v>
      </c>
      <c r="F1278" s="236" t="s">
        <v>1304</v>
      </c>
      <c r="G1278" s="234"/>
      <c r="H1278" s="235" t="s">
        <v>32</v>
      </c>
      <c r="I1278" s="237"/>
      <c r="J1278" s="234"/>
      <c r="K1278" s="234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247</v>
      </c>
      <c r="AU1278" s="242" t="s">
        <v>88</v>
      </c>
      <c r="AV1278" s="13" t="s">
        <v>86</v>
      </c>
      <c r="AW1278" s="13" t="s">
        <v>39</v>
      </c>
      <c r="AX1278" s="13" t="s">
        <v>78</v>
      </c>
      <c r="AY1278" s="242" t="s">
        <v>161</v>
      </c>
    </row>
    <row r="1279" s="14" customFormat="1">
      <c r="A1279" s="14"/>
      <c r="B1279" s="243"/>
      <c r="C1279" s="244"/>
      <c r="D1279" s="221" t="s">
        <v>247</v>
      </c>
      <c r="E1279" s="245" t="s">
        <v>32</v>
      </c>
      <c r="F1279" s="246" t="s">
        <v>1307</v>
      </c>
      <c r="G1279" s="244"/>
      <c r="H1279" s="247">
        <v>23.710000000000001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247</v>
      </c>
      <c r="AU1279" s="253" t="s">
        <v>88</v>
      </c>
      <c r="AV1279" s="14" t="s">
        <v>88</v>
      </c>
      <c r="AW1279" s="14" t="s">
        <v>39</v>
      </c>
      <c r="AX1279" s="14" t="s">
        <v>78</v>
      </c>
      <c r="AY1279" s="253" t="s">
        <v>161</v>
      </c>
    </row>
    <row r="1280" s="13" customFormat="1">
      <c r="A1280" s="13"/>
      <c r="B1280" s="233"/>
      <c r="C1280" s="234"/>
      <c r="D1280" s="221" t="s">
        <v>247</v>
      </c>
      <c r="E1280" s="235" t="s">
        <v>32</v>
      </c>
      <c r="F1280" s="236" t="s">
        <v>1304</v>
      </c>
      <c r="G1280" s="234"/>
      <c r="H1280" s="235" t="s">
        <v>32</v>
      </c>
      <c r="I1280" s="237"/>
      <c r="J1280" s="234"/>
      <c r="K1280" s="234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247</v>
      </c>
      <c r="AU1280" s="242" t="s">
        <v>88</v>
      </c>
      <c r="AV1280" s="13" t="s">
        <v>86</v>
      </c>
      <c r="AW1280" s="13" t="s">
        <v>39</v>
      </c>
      <c r="AX1280" s="13" t="s">
        <v>78</v>
      </c>
      <c r="AY1280" s="242" t="s">
        <v>161</v>
      </c>
    </row>
    <row r="1281" s="14" customFormat="1">
      <c r="A1281" s="14"/>
      <c r="B1281" s="243"/>
      <c r="C1281" s="244"/>
      <c r="D1281" s="221" t="s">
        <v>247</v>
      </c>
      <c r="E1281" s="245" t="s">
        <v>32</v>
      </c>
      <c r="F1281" s="246" t="s">
        <v>1308</v>
      </c>
      <c r="G1281" s="244"/>
      <c r="H1281" s="247">
        <v>15.34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247</v>
      </c>
      <c r="AU1281" s="253" t="s">
        <v>88</v>
      </c>
      <c r="AV1281" s="14" t="s">
        <v>88</v>
      </c>
      <c r="AW1281" s="14" t="s">
        <v>39</v>
      </c>
      <c r="AX1281" s="14" t="s">
        <v>78</v>
      </c>
      <c r="AY1281" s="253" t="s">
        <v>161</v>
      </c>
    </row>
    <row r="1282" s="15" customFormat="1">
      <c r="A1282" s="15"/>
      <c r="B1282" s="254"/>
      <c r="C1282" s="255"/>
      <c r="D1282" s="221" t="s">
        <v>247</v>
      </c>
      <c r="E1282" s="256" t="s">
        <v>32</v>
      </c>
      <c r="F1282" s="257" t="s">
        <v>273</v>
      </c>
      <c r="G1282" s="255"/>
      <c r="H1282" s="258">
        <v>81.590000000000003</v>
      </c>
      <c r="I1282" s="259"/>
      <c r="J1282" s="255"/>
      <c r="K1282" s="255"/>
      <c r="L1282" s="260"/>
      <c r="M1282" s="261"/>
      <c r="N1282" s="262"/>
      <c r="O1282" s="262"/>
      <c r="P1282" s="262"/>
      <c r="Q1282" s="262"/>
      <c r="R1282" s="262"/>
      <c r="S1282" s="262"/>
      <c r="T1282" s="263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T1282" s="264" t="s">
        <v>247</v>
      </c>
      <c r="AU1282" s="264" t="s">
        <v>88</v>
      </c>
      <c r="AV1282" s="15" t="s">
        <v>188</v>
      </c>
      <c r="AW1282" s="15" t="s">
        <v>39</v>
      </c>
      <c r="AX1282" s="15" t="s">
        <v>86</v>
      </c>
      <c r="AY1282" s="264" t="s">
        <v>161</v>
      </c>
    </row>
    <row r="1283" s="2" customFormat="1" ht="21.75" customHeight="1">
      <c r="A1283" s="42"/>
      <c r="B1283" s="43"/>
      <c r="C1283" s="265" t="s">
        <v>1309</v>
      </c>
      <c r="D1283" s="265" t="s">
        <v>303</v>
      </c>
      <c r="E1283" s="266" t="s">
        <v>1291</v>
      </c>
      <c r="F1283" s="267" t="s">
        <v>1292</v>
      </c>
      <c r="G1283" s="268" t="s">
        <v>243</v>
      </c>
      <c r="H1283" s="269">
        <v>7.0759999999999996</v>
      </c>
      <c r="I1283" s="270"/>
      <c r="J1283" s="271">
        <f>ROUND(I1283*H1283,2)</f>
        <v>0</v>
      </c>
      <c r="K1283" s="267" t="s">
        <v>168</v>
      </c>
      <c r="L1283" s="272"/>
      <c r="M1283" s="273" t="s">
        <v>32</v>
      </c>
      <c r="N1283" s="274" t="s">
        <v>49</v>
      </c>
      <c r="O1283" s="88"/>
      <c r="P1283" s="217">
        <f>O1283*H1283</f>
        <v>0</v>
      </c>
      <c r="Q1283" s="217">
        <v>0.44</v>
      </c>
      <c r="R1283" s="217">
        <f>Q1283*H1283</f>
        <v>3.1134399999999998</v>
      </c>
      <c r="S1283" s="217">
        <v>0</v>
      </c>
      <c r="T1283" s="218">
        <f>S1283*H1283</f>
        <v>0</v>
      </c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R1283" s="219" t="s">
        <v>555</v>
      </c>
      <c r="AT1283" s="219" t="s">
        <v>303</v>
      </c>
      <c r="AU1283" s="219" t="s">
        <v>88</v>
      </c>
      <c r="AY1283" s="20" t="s">
        <v>161</v>
      </c>
      <c r="BE1283" s="220">
        <f>IF(N1283="základní",J1283,0)</f>
        <v>0</v>
      </c>
      <c r="BF1283" s="220">
        <f>IF(N1283="snížená",J1283,0)</f>
        <v>0</v>
      </c>
      <c r="BG1283" s="220">
        <f>IF(N1283="zákl. přenesená",J1283,0)</f>
        <v>0</v>
      </c>
      <c r="BH1283" s="220">
        <f>IF(N1283="sníž. přenesená",J1283,0)</f>
        <v>0</v>
      </c>
      <c r="BI1283" s="220">
        <f>IF(N1283="nulová",J1283,0)</f>
        <v>0</v>
      </c>
      <c r="BJ1283" s="20" t="s">
        <v>86</v>
      </c>
      <c r="BK1283" s="220">
        <f>ROUND(I1283*H1283,2)</f>
        <v>0</v>
      </c>
      <c r="BL1283" s="20" t="s">
        <v>379</v>
      </c>
      <c r="BM1283" s="219" t="s">
        <v>1310</v>
      </c>
    </row>
    <row r="1284" s="2" customFormat="1">
      <c r="A1284" s="42"/>
      <c r="B1284" s="43"/>
      <c r="C1284" s="44"/>
      <c r="D1284" s="221" t="s">
        <v>171</v>
      </c>
      <c r="E1284" s="44"/>
      <c r="F1284" s="222" t="s">
        <v>1292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0" t="s">
        <v>171</v>
      </c>
      <c r="AU1284" s="20" t="s">
        <v>88</v>
      </c>
    </row>
    <row r="1285" s="2" customFormat="1">
      <c r="A1285" s="42"/>
      <c r="B1285" s="43"/>
      <c r="C1285" s="44"/>
      <c r="D1285" s="221" t="s">
        <v>174</v>
      </c>
      <c r="E1285" s="44"/>
      <c r="F1285" s="228" t="s">
        <v>1167</v>
      </c>
      <c r="G1285" s="44"/>
      <c r="H1285" s="44"/>
      <c r="I1285" s="223"/>
      <c r="J1285" s="44"/>
      <c r="K1285" s="44"/>
      <c r="L1285" s="48"/>
      <c r="M1285" s="224"/>
      <c r="N1285" s="225"/>
      <c r="O1285" s="88"/>
      <c r="P1285" s="88"/>
      <c r="Q1285" s="88"/>
      <c r="R1285" s="88"/>
      <c r="S1285" s="88"/>
      <c r="T1285" s="89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T1285" s="20" t="s">
        <v>174</v>
      </c>
      <c r="AU1285" s="20" t="s">
        <v>88</v>
      </c>
    </row>
    <row r="1286" s="14" customFormat="1">
      <c r="A1286" s="14"/>
      <c r="B1286" s="243"/>
      <c r="C1286" s="244"/>
      <c r="D1286" s="221" t="s">
        <v>247</v>
      </c>
      <c r="E1286" s="244"/>
      <c r="F1286" s="246" t="s">
        <v>1311</v>
      </c>
      <c r="G1286" s="244"/>
      <c r="H1286" s="247">
        <v>7.0759999999999996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3" t="s">
        <v>247</v>
      </c>
      <c r="AU1286" s="253" t="s">
        <v>88</v>
      </c>
      <c r="AV1286" s="14" t="s">
        <v>88</v>
      </c>
      <c r="AW1286" s="14" t="s">
        <v>4</v>
      </c>
      <c r="AX1286" s="14" t="s">
        <v>86</v>
      </c>
      <c r="AY1286" s="253" t="s">
        <v>161</v>
      </c>
    </row>
    <row r="1287" s="2" customFormat="1" ht="24.15" customHeight="1">
      <c r="A1287" s="42"/>
      <c r="B1287" s="43"/>
      <c r="C1287" s="208" t="s">
        <v>1312</v>
      </c>
      <c r="D1287" s="208" t="s">
        <v>164</v>
      </c>
      <c r="E1287" s="209" t="s">
        <v>1313</v>
      </c>
      <c r="F1287" s="210" t="s">
        <v>1314</v>
      </c>
      <c r="G1287" s="211" t="s">
        <v>243</v>
      </c>
      <c r="H1287" s="212">
        <v>68.692999999999998</v>
      </c>
      <c r="I1287" s="213"/>
      <c r="J1287" s="214">
        <f>ROUND(I1287*H1287,2)</f>
        <v>0</v>
      </c>
      <c r="K1287" s="210" t="s">
        <v>168</v>
      </c>
      <c r="L1287" s="48"/>
      <c r="M1287" s="215" t="s">
        <v>32</v>
      </c>
      <c r="N1287" s="216" t="s">
        <v>49</v>
      </c>
      <c r="O1287" s="88"/>
      <c r="P1287" s="217">
        <f>O1287*H1287</f>
        <v>0</v>
      </c>
      <c r="Q1287" s="217">
        <v>0.0027200000000000002</v>
      </c>
      <c r="R1287" s="217">
        <f>Q1287*H1287</f>
        <v>0.18684496</v>
      </c>
      <c r="S1287" s="217">
        <v>0</v>
      </c>
      <c r="T1287" s="218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19" t="s">
        <v>379</v>
      </c>
      <c r="AT1287" s="219" t="s">
        <v>164</v>
      </c>
      <c r="AU1287" s="219" t="s">
        <v>88</v>
      </c>
      <c r="AY1287" s="20" t="s">
        <v>161</v>
      </c>
      <c r="BE1287" s="220">
        <f>IF(N1287="základní",J1287,0)</f>
        <v>0</v>
      </c>
      <c r="BF1287" s="220">
        <f>IF(N1287="snížená",J1287,0)</f>
        <v>0</v>
      </c>
      <c r="BG1287" s="220">
        <f>IF(N1287="zákl. přenesená",J1287,0)</f>
        <v>0</v>
      </c>
      <c r="BH1287" s="220">
        <f>IF(N1287="sníž. přenesená",J1287,0)</f>
        <v>0</v>
      </c>
      <c r="BI1287" s="220">
        <f>IF(N1287="nulová",J1287,0)</f>
        <v>0</v>
      </c>
      <c r="BJ1287" s="20" t="s">
        <v>86</v>
      </c>
      <c r="BK1287" s="220">
        <f>ROUND(I1287*H1287,2)</f>
        <v>0</v>
      </c>
      <c r="BL1287" s="20" t="s">
        <v>379</v>
      </c>
      <c r="BM1287" s="219" t="s">
        <v>1315</v>
      </c>
    </row>
    <row r="1288" s="2" customFormat="1">
      <c r="A1288" s="42"/>
      <c r="B1288" s="43"/>
      <c r="C1288" s="44"/>
      <c r="D1288" s="221" t="s">
        <v>171</v>
      </c>
      <c r="E1288" s="44"/>
      <c r="F1288" s="222" t="s">
        <v>1316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171</v>
      </c>
      <c r="AU1288" s="20" t="s">
        <v>88</v>
      </c>
    </row>
    <row r="1289" s="2" customFormat="1">
      <c r="A1289" s="42"/>
      <c r="B1289" s="43"/>
      <c r="C1289" s="44"/>
      <c r="D1289" s="226" t="s">
        <v>172</v>
      </c>
      <c r="E1289" s="44"/>
      <c r="F1289" s="227" t="s">
        <v>1317</v>
      </c>
      <c r="G1289" s="44"/>
      <c r="H1289" s="44"/>
      <c r="I1289" s="223"/>
      <c r="J1289" s="44"/>
      <c r="K1289" s="44"/>
      <c r="L1289" s="48"/>
      <c r="M1289" s="224"/>
      <c r="N1289" s="225"/>
      <c r="O1289" s="88"/>
      <c r="P1289" s="88"/>
      <c r="Q1289" s="88"/>
      <c r="R1289" s="88"/>
      <c r="S1289" s="88"/>
      <c r="T1289" s="89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T1289" s="20" t="s">
        <v>172</v>
      </c>
      <c r="AU1289" s="20" t="s">
        <v>88</v>
      </c>
    </row>
    <row r="1290" s="14" customFormat="1">
      <c r="A1290" s="14"/>
      <c r="B1290" s="243"/>
      <c r="C1290" s="244"/>
      <c r="D1290" s="221" t="s">
        <v>247</v>
      </c>
      <c r="E1290" s="245" t="s">
        <v>32</v>
      </c>
      <c r="F1290" s="246" t="s">
        <v>1155</v>
      </c>
      <c r="G1290" s="244"/>
      <c r="H1290" s="247">
        <v>68.692999999999998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247</v>
      </c>
      <c r="AU1290" s="253" t="s">
        <v>88</v>
      </c>
      <c r="AV1290" s="14" t="s">
        <v>88</v>
      </c>
      <c r="AW1290" s="14" t="s">
        <v>39</v>
      </c>
      <c r="AX1290" s="14" t="s">
        <v>86</v>
      </c>
      <c r="AY1290" s="253" t="s">
        <v>161</v>
      </c>
    </row>
    <row r="1291" s="2" customFormat="1" ht="33" customHeight="1">
      <c r="A1291" s="42"/>
      <c r="B1291" s="43"/>
      <c r="C1291" s="208" t="s">
        <v>1318</v>
      </c>
      <c r="D1291" s="208" t="s">
        <v>164</v>
      </c>
      <c r="E1291" s="209" t="s">
        <v>1319</v>
      </c>
      <c r="F1291" s="210" t="s">
        <v>1320</v>
      </c>
      <c r="G1291" s="211" t="s">
        <v>311</v>
      </c>
      <c r="H1291" s="212">
        <v>89.129999999999995</v>
      </c>
      <c r="I1291" s="213"/>
      <c r="J1291" s="214">
        <f>ROUND(I1291*H1291,2)</f>
        <v>0</v>
      </c>
      <c r="K1291" s="210" t="s">
        <v>168</v>
      </c>
      <c r="L1291" s="48"/>
      <c r="M1291" s="215" t="s">
        <v>32</v>
      </c>
      <c r="N1291" s="216" t="s">
        <v>49</v>
      </c>
      <c r="O1291" s="88"/>
      <c r="P1291" s="217">
        <f>O1291*H1291</f>
        <v>0</v>
      </c>
      <c r="Q1291" s="217">
        <v>0</v>
      </c>
      <c r="R1291" s="217">
        <f>Q1291*H1291</f>
        <v>0</v>
      </c>
      <c r="S1291" s="217">
        <v>0</v>
      </c>
      <c r="T1291" s="218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19" t="s">
        <v>379</v>
      </c>
      <c r="AT1291" s="219" t="s">
        <v>164</v>
      </c>
      <c r="AU1291" s="219" t="s">
        <v>88</v>
      </c>
      <c r="AY1291" s="20" t="s">
        <v>161</v>
      </c>
      <c r="BE1291" s="220">
        <f>IF(N1291="základní",J1291,0)</f>
        <v>0</v>
      </c>
      <c r="BF1291" s="220">
        <f>IF(N1291="snížená",J1291,0)</f>
        <v>0</v>
      </c>
      <c r="BG1291" s="220">
        <f>IF(N1291="zákl. přenesená",J1291,0)</f>
        <v>0</v>
      </c>
      <c r="BH1291" s="220">
        <f>IF(N1291="sníž. přenesená",J1291,0)</f>
        <v>0</v>
      </c>
      <c r="BI1291" s="220">
        <f>IF(N1291="nulová",J1291,0)</f>
        <v>0</v>
      </c>
      <c r="BJ1291" s="20" t="s">
        <v>86</v>
      </c>
      <c r="BK1291" s="220">
        <f>ROUND(I1291*H1291,2)</f>
        <v>0</v>
      </c>
      <c r="BL1291" s="20" t="s">
        <v>379</v>
      </c>
      <c r="BM1291" s="219" t="s">
        <v>1321</v>
      </c>
    </row>
    <row r="1292" s="2" customFormat="1">
      <c r="A1292" s="42"/>
      <c r="B1292" s="43"/>
      <c r="C1292" s="44"/>
      <c r="D1292" s="221" t="s">
        <v>171</v>
      </c>
      <c r="E1292" s="44"/>
      <c r="F1292" s="222" t="s">
        <v>1322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171</v>
      </c>
      <c r="AU1292" s="20" t="s">
        <v>88</v>
      </c>
    </row>
    <row r="1293" s="2" customFormat="1">
      <c r="A1293" s="42"/>
      <c r="B1293" s="43"/>
      <c r="C1293" s="44"/>
      <c r="D1293" s="226" t="s">
        <v>172</v>
      </c>
      <c r="E1293" s="44"/>
      <c r="F1293" s="227" t="s">
        <v>1323</v>
      </c>
      <c r="G1293" s="44"/>
      <c r="H1293" s="44"/>
      <c r="I1293" s="223"/>
      <c r="J1293" s="44"/>
      <c r="K1293" s="44"/>
      <c r="L1293" s="48"/>
      <c r="M1293" s="224"/>
      <c r="N1293" s="225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172</v>
      </c>
      <c r="AU1293" s="20" t="s">
        <v>88</v>
      </c>
    </row>
    <row r="1294" s="13" customFormat="1">
      <c r="A1294" s="13"/>
      <c r="B1294" s="233"/>
      <c r="C1294" s="234"/>
      <c r="D1294" s="221" t="s">
        <v>247</v>
      </c>
      <c r="E1294" s="235" t="s">
        <v>32</v>
      </c>
      <c r="F1294" s="236" t="s">
        <v>355</v>
      </c>
      <c r="G1294" s="234"/>
      <c r="H1294" s="235" t="s">
        <v>32</v>
      </c>
      <c r="I1294" s="237"/>
      <c r="J1294" s="234"/>
      <c r="K1294" s="234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247</v>
      </c>
      <c r="AU1294" s="242" t="s">
        <v>88</v>
      </c>
      <c r="AV1294" s="13" t="s">
        <v>86</v>
      </c>
      <c r="AW1294" s="13" t="s">
        <v>39</v>
      </c>
      <c r="AX1294" s="13" t="s">
        <v>78</v>
      </c>
      <c r="AY1294" s="242" t="s">
        <v>161</v>
      </c>
    </row>
    <row r="1295" s="14" customFormat="1">
      <c r="A1295" s="14"/>
      <c r="B1295" s="243"/>
      <c r="C1295" s="244"/>
      <c r="D1295" s="221" t="s">
        <v>247</v>
      </c>
      <c r="E1295" s="245" t="s">
        <v>32</v>
      </c>
      <c r="F1295" s="246" t="s">
        <v>665</v>
      </c>
      <c r="G1295" s="244"/>
      <c r="H1295" s="247">
        <v>89.129999999999995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247</v>
      </c>
      <c r="AU1295" s="253" t="s">
        <v>88</v>
      </c>
      <c r="AV1295" s="14" t="s">
        <v>88</v>
      </c>
      <c r="AW1295" s="14" t="s">
        <v>39</v>
      </c>
      <c r="AX1295" s="14" t="s">
        <v>86</v>
      </c>
      <c r="AY1295" s="253" t="s">
        <v>161</v>
      </c>
    </row>
    <row r="1296" s="2" customFormat="1" ht="16.5" customHeight="1">
      <c r="A1296" s="42"/>
      <c r="B1296" s="43"/>
      <c r="C1296" s="265" t="s">
        <v>1324</v>
      </c>
      <c r="D1296" s="265" t="s">
        <v>303</v>
      </c>
      <c r="E1296" s="266" t="s">
        <v>1325</v>
      </c>
      <c r="F1296" s="267" t="s">
        <v>1326</v>
      </c>
      <c r="G1296" s="268" t="s">
        <v>320</v>
      </c>
      <c r="H1296" s="269">
        <v>261.82799999999997</v>
      </c>
      <c r="I1296" s="270"/>
      <c r="J1296" s="271">
        <f>ROUND(I1296*H1296,2)</f>
        <v>0</v>
      </c>
      <c r="K1296" s="267" t="s">
        <v>168</v>
      </c>
      <c r="L1296" s="272"/>
      <c r="M1296" s="273" t="s">
        <v>32</v>
      </c>
      <c r="N1296" s="274" t="s">
        <v>49</v>
      </c>
      <c r="O1296" s="88"/>
      <c r="P1296" s="217">
        <f>O1296*H1296</f>
        <v>0</v>
      </c>
      <c r="Q1296" s="217">
        <v>0.0016000000000000001</v>
      </c>
      <c r="R1296" s="217">
        <f>Q1296*H1296</f>
        <v>0.41892479999999999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555</v>
      </c>
      <c r="AT1296" s="219" t="s">
        <v>303</v>
      </c>
      <c r="AU1296" s="219" t="s">
        <v>88</v>
      </c>
      <c r="AY1296" s="20" t="s">
        <v>161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0" t="s">
        <v>86</v>
      </c>
      <c r="BK1296" s="220">
        <f>ROUND(I1296*H1296,2)</f>
        <v>0</v>
      </c>
      <c r="BL1296" s="20" t="s">
        <v>379</v>
      </c>
      <c r="BM1296" s="219" t="s">
        <v>1327</v>
      </c>
    </row>
    <row r="1297" s="2" customFormat="1">
      <c r="A1297" s="42"/>
      <c r="B1297" s="43"/>
      <c r="C1297" s="44"/>
      <c r="D1297" s="221" t="s">
        <v>171</v>
      </c>
      <c r="E1297" s="44"/>
      <c r="F1297" s="222" t="s">
        <v>1326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0" t="s">
        <v>171</v>
      </c>
      <c r="AU1297" s="20" t="s">
        <v>88</v>
      </c>
    </row>
    <row r="1298" s="2" customFormat="1">
      <c r="A1298" s="42"/>
      <c r="B1298" s="43"/>
      <c r="C1298" s="44"/>
      <c r="D1298" s="221" t="s">
        <v>174</v>
      </c>
      <c r="E1298" s="44"/>
      <c r="F1298" s="228" t="s">
        <v>1167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174</v>
      </c>
      <c r="AU1298" s="20" t="s">
        <v>88</v>
      </c>
    </row>
    <row r="1299" s="14" customFormat="1">
      <c r="A1299" s="14"/>
      <c r="B1299" s="243"/>
      <c r="C1299" s="244"/>
      <c r="D1299" s="221" t="s">
        <v>247</v>
      </c>
      <c r="E1299" s="244"/>
      <c r="F1299" s="246" t="s">
        <v>1328</v>
      </c>
      <c r="G1299" s="244"/>
      <c r="H1299" s="247">
        <v>261.82799999999997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247</v>
      </c>
      <c r="AU1299" s="253" t="s">
        <v>88</v>
      </c>
      <c r="AV1299" s="14" t="s">
        <v>88</v>
      </c>
      <c r="AW1299" s="14" t="s">
        <v>4</v>
      </c>
      <c r="AX1299" s="14" t="s">
        <v>86</v>
      </c>
      <c r="AY1299" s="253" t="s">
        <v>161</v>
      </c>
    </row>
    <row r="1300" s="2" customFormat="1" ht="33" customHeight="1">
      <c r="A1300" s="42"/>
      <c r="B1300" s="43"/>
      <c r="C1300" s="208" t="s">
        <v>1329</v>
      </c>
      <c r="D1300" s="208" t="s">
        <v>164</v>
      </c>
      <c r="E1300" s="209" t="s">
        <v>1330</v>
      </c>
      <c r="F1300" s="210" t="s">
        <v>1331</v>
      </c>
      <c r="G1300" s="211" t="s">
        <v>320</v>
      </c>
      <c r="H1300" s="212">
        <v>261.82799999999997</v>
      </c>
      <c r="I1300" s="213"/>
      <c r="J1300" s="214">
        <f>ROUND(I1300*H1300,2)</f>
        <v>0</v>
      </c>
      <c r="K1300" s="210" t="s">
        <v>168</v>
      </c>
      <c r="L1300" s="48"/>
      <c r="M1300" s="215" t="s">
        <v>32</v>
      </c>
      <c r="N1300" s="216" t="s">
        <v>49</v>
      </c>
      <c r="O1300" s="88"/>
      <c r="P1300" s="217">
        <f>O1300*H1300</f>
        <v>0</v>
      </c>
      <c r="Q1300" s="217">
        <v>0.0011999999999999999</v>
      </c>
      <c r="R1300" s="217">
        <f>Q1300*H1300</f>
        <v>0.31419359999999996</v>
      </c>
      <c r="S1300" s="217">
        <v>0</v>
      </c>
      <c r="T1300" s="218">
        <f>S1300*H1300</f>
        <v>0</v>
      </c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R1300" s="219" t="s">
        <v>379</v>
      </c>
      <c r="AT1300" s="219" t="s">
        <v>164</v>
      </c>
      <c r="AU1300" s="219" t="s">
        <v>88</v>
      </c>
      <c r="AY1300" s="20" t="s">
        <v>161</v>
      </c>
      <c r="BE1300" s="220">
        <f>IF(N1300="základní",J1300,0)</f>
        <v>0</v>
      </c>
      <c r="BF1300" s="220">
        <f>IF(N1300="snížená",J1300,0)</f>
        <v>0</v>
      </c>
      <c r="BG1300" s="220">
        <f>IF(N1300="zákl. přenesená",J1300,0)</f>
        <v>0</v>
      </c>
      <c r="BH1300" s="220">
        <f>IF(N1300="sníž. přenesená",J1300,0)</f>
        <v>0</v>
      </c>
      <c r="BI1300" s="220">
        <f>IF(N1300="nulová",J1300,0)</f>
        <v>0</v>
      </c>
      <c r="BJ1300" s="20" t="s">
        <v>86</v>
      </c>
      <c r="BK1300" s="220">
        <f>ROUND(I1300*H1300,2)</f>
        <v>0</v>
      </c>
      <c r="BL1300" s="20" t="s">
        <v>379</v>
      </c>
      <c r="BM1300" s="219" t="s">
        <v>1332</v>
      </c>
    </row>
    <row r="1301" s="2" customFormat="1">
      <c r="A1301" s="42"/>
      <c r="B1301" s="43"/>
      <c r="C1301" s="44"/>
      <c r="D1301" s="221" t="s">
        <v>171</v>
      </c>
      <c r="E1301" s="44"/>
      <c r="F1301" s="222" t="s">
        <v>1333</v>
      </c>
      <c r="G1301" s="44"/>
      <c r="H1301" s="44"/>
      <c r="I1301" s="223"/>
      <c r="J1301" s="44"/>
      <c r="K1301" s="44"/>
      <c r="L1301" s="48"/>
      <c r="M1301" s="224"/>
      <c r="N1301" s="225"/>
      <c r="O1301" s="88"/>
      <c r="P1301" s="88"/>
      <c r="Q1301" s="88"/>
      <c r="R1301" s="88"/>
      <c r="S1301" s="88"/>
      <c r="T1301" s="89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T1301" s="20" t="s">
        <v>171</v>
      </c>
      <c r="AU1301" s="20" t="s">
        <v>88</v>
      </c>
    </row>
    <row r="1302" s="2" customFormat="1">
      <c r="A1302" s="42"/>
      <c r="B1302" s="43"/>
      <c r="C1302" s="44"/>
      <c r="D1302" s="226" t="s">
        <v>172</v>
      </c>
      <c r="E1302" s="44"/>
      <c r="F1302" s="227" t="s">
        <v>1334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172</v>
      </c>
      <c r="AU1302" s="20" t="s">
        <v>88</v>
      </c>
    </row>
    <row r="1303" s="13" customFormat="1">
      <c r="A1303" s="13"/>
      <c r="B1303" s="233"/>
      <c r="C1303" s="234"/>
      <c r="D1303" s="221" t="s">
        <v>247</v>
      </c>
      <c r="E1303" s="235" t="s">
        <v>32</v>
      </c>
      <c r="F1303" s="236" t="s">
        <v>355</v>
      </c>
      <c r="G1303" s="234"/>
      <c r="H1303" s="235" t="s">
        <v>32</v>
      </c>
      <c r="I1303" s="237"/>
      <c r="J1303" s="234"/>
      <c r="K1303" s="234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247</v>
      </c>
      <c r="AU1303" s="242" t="s">
        <v>88</v>
      </c>
      <c r="AV1303" s="13" t="s">
        <v>86</v>
      </c>
      <c r="AW1303" s="13" t="s">
        <v>39</v>
      </c>
      <c r="AX1303" s="13" t="s">
        <v>78</v>
      </c>
      <c r="AY1303" s="242" t="s">
        <v>161</v>
      </c>
    </row>
    <row r="1304" s="14" customFormat="1">
      <c r="A1304" s="14"/>
      <c r="B1304" s="243"/>
      <c r="C1304" s="244"/>
      <c r="D1304" s="221" t="s">
        <v>247</v>
      </c>
      <c r="E1304" s="245" t="s">
        <v>32</v>
      </c>
      <c r="F1304" s="246" t="s">
        <v>1335</v>
      </c>
      <c r="G1304" s="244"/>
      <c r="H1304" s="247">
        <v>261.82799999999997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247</v>
      </c>
      <c r="AU1304" s="253" t="s">
        <v>88</v>
      </c>
      <c r="AV1304" s="14" t="s">
        <v>88</v>
      </c>
      <c r="AW1304" s="14" t="s">
        <v>39</v>
      </c>
      <c r="AX1304" s="14" t="s">
        <v>86</v>
      </c>
      <c r="AY1304" s="253" t="s">
        <v>161</v>
      </c>
    </row>
    <row r="1305" s="2" customFormat="1" ht="33" customHeight="1">
      <c r="A1305" s="42"/>
      <c r="B1305" s="43"/>
      <c r="C1305" s="208" t="s">
        <v>1336</v>
      </c>
      <c r="D1305" s="208" t="s">
        <v>164</v>
      </c>
      <c r="E1305" s="209" t="s">
        <v>1337</v>
      </c>
      <c r="F1305" s="210" t="s">
        <v>1338</v>
      </c>
      <c r="G1305" s="211" t="s">
        <v>311</v>
      </c>
      <c r="H1305" s="212">
        <v>97.530000000000001</v>
      </c>
      <c r="I1305" s="213"/>
      <c r="J1305" s="214">
        <f>ROUND(I1305*H1305,2)</f>
        <v>0</v>
      </c>
      <c r="K1305" s="210" t="s">
        <v>168</v>
      </c>
      <c r="L1305" s="48"/>
      <c r="M1305" s="215" t="s">
        <v>32</v>
      </c>
      <c r="N1305" s="216" t="s">
        <v>49</v>
      </c>
      <c r="O1305" s="88"/>
      <c r="P1305" s="217">
        <f>O1305*H1305</f>
        <v>0</v>
      </c>
      <c r="Q1305" s="217">
        <v>0.00038000000000000002</v>
      </c>
      <c r="R1305" s="217">
        <f>Q1305*H1305</f>
        <v>0.037061400000000001</v>
      </c>
      <c r="S1305" s="217">
        <v>0</v>
      </c>
      <c r="T1305" s="218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19" t="s">
        <v>379</v>
      </c>
      <c r="AT1305" s="219" t="s">
        <v>164</v>
      </c>
      <c r="AU1305" s="219" t="s">
        <v>88</v>
      </c>
      <c r="AY1305" s="20" t="s">
        <v>161</v>
      </c>
      <c r="BE1305" s="220">
        <f>IF(N1305="základní",J1305,0)</f>
        <v>0</v>
      </c>
      <c r="BF1305" s="220">
        <f>IF(N1305="snížená",J1305,0)</f>
        <v>0</v>
      </c>
      <c r="BG1305" s="220">
        <f>IF(N1305="zákl. přenesená",J1305,0)</f>
        <v>0</v>
      </c>
      <c r="BH1305" s="220">
        <f>IF(N1305="sníž. přenesená",J1305,0)</f>
        <v>0</v>
      </c>
      <c r="BI1305" s="220">
        <f>IF(N1305="nulová",J1305,0)</f>
        <v>0</v>
      </c>
      <c r="BJ1305" s="20" t="s">
        <v>86</v>
      </c>
      <c r="BK1305" s="220">
        <f>ROUND(I1305*H1305,2)</f>
        <v>0</v>
      </c>
      <c r="BL1305" s="20" t="s">
        <v>379</v>
      </c>
      <c r="BM1305" s="219" t="s">
        <v>1339</v>
      </c>
    </row>
    <row r="1306" s="2" customFormat="1">
      <c r="A1306" s="42"/>
      <c r="B1306" s="43"/>
      <c r="C1306" s="44"/>
      <c r="D1306" s="221" t="s">
        <v>171</v>
      </c>
      <c r="E1306" s="44"/>
      <c r="F1306" s="222" t="s">
        <v>1340</v>
      </c>
      <c r="G1306" s="44"/>
      <c r="H1306" s="44"/>
      <c r="I1306" s="223"/>
      <c r="J1306" s="44"/>
      <c r="K1306" s="44"/>
      <c r="L1306" s="48"/>
      <c r="M1306" s="224"/>
      <c r="N1306" s="225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171</v>
      </c>
      <c r="AU1306" s="20" t="s">
        <v>88</v>
      </c>
    </row>
    <row r="1307" s="2" customFormat="1">
      <c r="A1307" s="42"/>
      <c r="B1307" s="43"/>
      <c r="C1307" s="44"/>
      <c r="D1307" s="226" t="s">
        <v>172</v>
      </c>
      <c r="E1307" s="44"/>
      <c r="F1307" s="227" t="s">
        <v>1341</v>
      </c>
      <c r="G1307" s="44"/>
      <c r="H1307" s="44"/>
      <c r="I1307" s="223"/>
      <c r="J1307" s="44"/>
      <c r="K1307" s="44"/>
      <c r="L1307" s="48"/>
      <c r="M1307" s="224"/>
      <c r="N1307" s="225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172</v>
      </c>
      <c r="AU1307" s="20" t="s">
        <v>88</v>
      </c>
    </row>
    <row r="1308" s="13" customFormat="1">
      <c r="A1308" s="13"/>
      <c r="B1308" s="233"/>
      <c r="C1308" s="234"/>
      <c r="D1308" s="221" t="s">
        <v>247</v>
      </c>
      <c r="E1308" s="235" t="s">
        <v>32</v>
      </c>
      <c r="F1308" s="236" t="s">
        <v>355</v>
      </c>
      <c r="G1308" s="234"/>
      <c r="H1308" s="235" t="s">
        <v>32</v>
      </c>
      <c r="I1308" s="237"/>
      <c r="J1308" s="234"/>
      <c r="K1308" s="234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247</v>
      </c>
      <c r="AU1308" s="242" t="s">
        <v>88</v>
      </c>
      <c r="AV1308" s="13" t="s">
        <v>86</v>
      </c>
      <c r="AW1308" s="13" t="s">
        <v>39</v>
      </c>
      <c r="AX1308" s="13" t="s">
        <v>78</v>
      </c>
      <c r="AY1308" s="242" t="s">
        <v>161</v>
      </c>
    </row>
    <row r="1309" s="14" customFormat="1">
      <c r="A1309" s="14"/>
      <c r="B1309" s="243"/>
      <c r="C1309" s="244"/>
      <c r="D1309" s="221" t="s">
        <v>247</v>
      </c>
      <c r="E1309" s="245" t="s">
        <v>32</v>
      </c>
      <c r="F1309" s="246" t="s">
        <v>665</v>
      </c>
      <c r="G1309" s="244"/>
      <c r="H1309" s="247">
        <v>89.129999999999995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247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161</v>
      </c>
    </row>
    <row r="1310" s="14" customFormat="1">
      <c r="A1310" s="14"/>
      <c r="B1310" s="243"/>
      <c r="C1310" s="244"/>
      <c r="D1310" s="221" t="s">
        <v>247</v>
      </c>
      <c r="E1310" s="245" t="s">
        <v>32</v>
      </c>
      <c r="F1310" s="246" t="s">
        <v>666</v>
      </c>
      <c r="G1310" s="244"/>
      <c r="H1310" s="247">
        <v>8.4000000000000004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247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161</v>
      </c>
    </row>
    <row r="1311" s="15" customFormat="1">
      <c r="A1311" s="15"/>
      <c r="B1311" s="254"/>
      <c r="C1311" s="255"/>
      <c r="D1311" s="221" t="s">
        <v>247</v>
      </c>
      <c r="E1311" s="256" t="s">
        <v>32</v>
      </c>
      <c r="F1311" s="257" t="s">
        <v>273</v>
      </c>
      <c r="G1311" s="255"/>
      <c r="H1311" s="258">
        <v>97.530000000000001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4" t="s">
        <v>247</v>
      </c>
      <c r="AU1311" s="264" t="s">
        <v>88</v>
      </c>
      <c r="AV1311" s="15" t="s">
        <v>188</v>
      </c>
      <c r="AW1311" s="15" t="s">
        <v>39</v>
      </c>
      <c r="AX1311" s="15" t="s">
        <v>86</v>
      </c>
      <c r="AY1311" s="264" t="s">
        <v>161</v>
      </c>
    </row>
    <row r="1312" s="2" customFormat="1" ht="24.15" customHeight="1">
      <c r="A1312" s="42"/>
      <c r="B1312" s="43"/>
      <c r="C1312" s="265" t="s">
        <v>1342</v>
      </c>
      <c r="D1312" s="265" t="s">
        <v>303</v>
      </c>
      <c r="E1312" s="266" t="s">
        <v>1343</v>
      </c>
      <c r="F1312" s="267" t="s">
        <v>1344</v>
      </c>
      <c r="G1312" s="268" t="s">
        <v>311</v>
      </c>
      <c r="H1312" s="269">
        <v>105.33199999999999</v>
      </c>
      <c r="I1312" s="270"/>
      <c r="J1312" s="271">
        <f>ROUND(I1312*H1312,2)</f>
        <v>0</v>
      </c>
      <c r="K1312" s="267" t="s">
        <v>168</v>
      </c>
      <c r="L1312" s="272"/>
      <c r="M1312" s="273" t="s">
        <v>32</v>
      </c>
      <c r="N1312" s="274" t="s">
        <v>49</v>
      </c>
      <c r="O1312" s="88"/>
      <c r="P1312" s="217">
        <f>O1312*H1312</f>
        <v>0</v>
      </c>
      <c r="Q1312" s="217">
        <v>0.01235</v>
      </c>
      <c r="R1312" s="217">
        <f>Q1312*H1312</f>
        <v>1.3008502</v>
      </c>
      <c r="S1312" s="217">
        <v>0</v>
      </c>
      <c r="T1312" s="218">
        <f>S1312*H1312</f>
        <v>0</v>
      </c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R1312" s="219" t="s">
        <v>555</v>
      </c>
      <c r="AT1312" s="219" t="s">
        <v>303</v>
      </c>
      <c r="AU1312" s="219" t="s">
        <v>88</v>
      </c>
      <c r="AY1312" s="20" t="s">
        <v>161</v>
      </c>
      <c r="BE1312" s="220">
        <f>IF(N1312="základní",J1312,0)</f>
        <v>0</v>
      </c>
      <c r="BF1312" s="220">
        <f>IF(N1312="snížená",J1312,0)</f>
        <v>0</v>
      </c>
      <c r="BG1312" s="220">
        <f>IF(N1312="zákl. přenesená",J1312,0)</f>
        <v>0</v>
      </c>
      <c r="BH1312" s="220">
        <f>IF(N1312="sníž. přenesená",J1312,0)</f>
        <v>0</v>
      </c>
      <c r="BI1312" s="220">
        <f>IF(N1312="nulová",J1312,0)</f>
        <v>0</v>
      </c>
      <c r="BJ1312" s="20" t="s">
        <v>86</v>
      </c>
      <c r="BK1312" s="220">
        <f>ROUND(I1312*H1312,2)</f>
        <v>0</v>
      </c>
      <c r="BL1312" s="20" t="s">
        <v>379</v>
      </c>
      <c r="BM1312" s="219" t="s">
        <v>1345</v>
      </c>
    </row>
    <row r="1313" s="2" customFormat="1">
      <c r="A1313" s="42"/>
      <c r="B1313" s="43"/>
      <c r="C1313" s="44"/>
      <c r="D1313" s="221" t="s">
        <v>171</v>
      </c>
      <c r="E1313" s="44"/>
      <c r="F1313" s="222" t="s">
        <v>1344</v>
      </c>
      <c r="G1313" s="44"/>
      <c r="H1313" s="44"/>
      <c r="I1313" s="223"/>
      <c r="J1313" s="44"/>
      <c r="K1313" s="44"/>
      <c r="L1313" s="48"/>
      <c r="M1313" s="224"/>
      <c r="N1313" s="225"/>
      <c r="O1313" s="88"/>
      <c r="P1313" s="88"/>
      <c r="Q1313" s="88"/>
      <c r="R1313" s="88"/>
      <c r="S1313" s="88"/>
      <c r="T1313" s="89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T1313" s="20" t="s">
        <v>171</v>
      </c>
      <c r="AU1313" s="20" t="s">
        <v>88</v>
      </c>
    </row>
    <row r="1314" s="2" customFormat="1">
      <c r="A1314" s="42"/>
      <c r="B1314" s="43"/>
      <c r="C1314" s="44"/>
      <c r="D1314" s="221" t="s">
        <v>174</v>
      </c>
      <c r="E1314" s="44"/>
      <c r="F1314" s="228" t="s">
        <v>1167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0" t="s">
        <v>174</v>
      </c>
      <c r="AU1314" s="20" t="s">
        <v>88</v>
      </c>
    </row>
    <row r="1315" s="14" customFormat="1">
      <c r="A1315" s="14"/>
      <c r="B1315" s="243"/>
      <c r="C1315" s="244"/>
      <c r="D1315" s="221" t="s">
        <v>247</v>
      </c>
      <c r="E1315" s="244"/>
      <c r="F1315" s="246" t="s">
        <v>1346</v>
      </c>
      <c r="G1315" s="244"/>
      <c r="H1315" s="247">
        <v>105.33199999999999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247</v>
      </c>
      <c r="AU1315" s="253" t="s">
        <v>88</v>
      </c>
      <c r="AV1315" s="14" t="s">
        <v>88</v>
      </c>
      <c r="AW1315" s="14" t="s">
        <v>4</v>
      </c>
      <c r="AX1315" s="14" t="s">
        <v>86</v>
      </c>
      <c r="AY1315" s="253" t="s">
        <v>161</v>
      </c>
    </row>
    <row r="1316" s="2" customFormat="1" ht="21.75" customHeight="1">
      <c r="A1316" s="42"/>
      <c r="B1316" s="43"/>
      <c r="C1316" s="208" t="s">
        <v>1347</v>
      </c>
      <c r="D1316" s="208" t="s">
        <v>164</v>
      </c>
      <c r="E1316" s="209" t="s">
        <v>1348</v>
      </c>
      <c r="F1316" s="210" t="s">
        <v>1349</v>
      </c>
      <c r="G1316" s="211" t="s">
        <v>311</v>
      </c>
      <c r="H1316" s="212">
        <v>97.530000000000001</v>
      </c>
      <c r="I1316" s="213"/>
      <c r="J1316" s="214">
        <f>ROUND(I1316*H1316,2)</f>
        <v>0</v>
      </c>
      <c r="K1316" s="210" t="s">
        <v>168</v>
      </c>
      <c r="L1316" s="48"/>
      <c r="M1316" s="215" t="s">
        <v>32</v>
      </c>
      <c r="N1316" s="216" t="s">
        <v>49</v>
      </c>
      <c r="O1316" s="88"/>
      <c r="P1316" s="217">
        <f>O1316*H1316</f>
        <v>0</v>
      </c>
      <c r="Q1316" s="217">
        <v>0.00019000000000000001</v>
      </c>
      <c r="R1316" s="217">
        <f>Q1316*H1316</f>
        <v>0.018530700000000001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379</v>
      </c>
      <c r="AT1316" s="219" t="s">
        <v>164</v>
      </c>
      <c r="AU1316" s="219" t="s">
        <v>88</v>
      </c>
      <c r="AY1316" s="20" t="s">
        <v>161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0" t="s">
        <v>86</v>
      </c>
      <c r="BK1316" s="220">
        <f>ROUND(I1316*H1316,2)</f>
        <v>0</v>
      </c>
      <c r="BL1316" s="20" t="s">
        <v>379</v>
      </c>
      <c r="BM1316" s="219" t="s">
        <v>1350</v>
      </c>
    </row>
    <row r="1317" s="2" customFormat="1">
      <c r="A1317" s="42"/>
      <c r="B1317" s="43"/>
      <c r="C1317" s="44"/>
      <c r="D1317" s="221" t="s">
        <v>171</v>
      </c>
      <c r="E1317" s="44"/>
      <c r="F1317" s="222" t="s">
        <v>1351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0" t="s">
        <v>171</v>
      </c>
      <c r="AU1317" s="20" t="s">
        <v>88</v>
      </c>
    </row>
    <row r="1318" s="2" customFormat="1">
      <c r="A1318" s="42"/>
      <c r="B1318" s="43"/>
      <c r="C1318" s="44"/>
      <c r="D1318" s="226" t="s">
        <v>172</v>
      </c>
      <c r="E1318" s="44"/>
      <c r="F1318" s="227" t="s">
        <v>1352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0" t="s">
        <v>172</v>
      </c>
      <c r="AU1318" s="20" t="s">
        <v>88</v>
      </c>
    </row>
    <row r="1319" s="13" customFormat="1">
      <c r="A1319" s="13"/>
      <c r="B1319" s="233"/>
      <c r="C1319" s="234"/>
      <c r="D1319" s="221" t="s">
        <v>247</v>
      </c>
      <c r="E1319" s="235" t="s">
        <v>32</v>
      </c>
      <c r="F1319" s="236" t="s">
        <v>355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247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161</v>
      </c>
    </row>
    <row r="1320" s="14" customFormat="1">
      <c r="A1320" s="14"/>
      <c r="B1320" s="243"/>
      <c r="C1320" s="244"/>
      <c r="D1320" s="221" t="s">
        <v>247</v>
      </c>
      <c r="E1320" s="245" t="s">
        <v>32</v>
      </c>
      <c r="F1320" s="246" t="s">
        <v>665</v>
      </c>
      <c r="G1320" s="244"/>
      <c r="H1320" s="247">
        <v>89.129999999999995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247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161</v>
      </c>
    </row>
    <row r="1321" s="14" customFormat="1">
      <c r="A1321" s="14"/>
      <c r="B1321" s="243"/>
      <c r="C1321" s="244"/>
      <c r="D1321" s="221" t="s">
        <v>247</v>
      </c>
      <c r="E1321" s="245" t="s">
        <v>32</v>
      </c>
      <c r="F1321" s="246" t="s">
        <v>666</v>
      </c>
      <c r="G1321" s="244"/>
      <c r="H1321" s="247">
        <v>8.4000000000000004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247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161</v>
      </c>
    </row>
    <row r="1322" s="15" customFormat="1">
      <c r="A1322" s="15"/>
      <c r="B1322" s="254"/>
      <c r="C1322" s="255"/>
      <c r="D1322" s="221" t="s">
        <v>247</v>
      </c>
      <c r="E1322" s="256" t="s">
        <v>32</v>
      </c>
      <c r="F1322" s="257" t="s">
        <v>273</v>
      </c>
      <c r="G1322" s="255"/>
      <c r="H1322" s="258">
        <v>97.530000000000001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247</v>
      </c>
      <c r="AU1322" s="264" t="s">
        <v>88</v>
      </c>
      <c r="AV1322" s="15" t="s">
        <v>188</v>
      </c>
      <c r="AW1322" s="15" t="s">
        <v>39</v>
      </c>
      <c r="AX1322" s="15" t="s">
        <v>86</v>
      </c>
      <c r="AY1322" s="264" t="s">
        <v>161</v>
      </c>
    </row>
    <row r="1323" s="2" customFormat="1" ht="24.15" customHeight="1">
      <c r="A1323" s="42"/>
      <c r="B1323" s="43"/>
      <c r="C1323" s="208" t="s">
        <v>1353</v>
      </c>
      <c r="D1323" s="208" t="s">
        <v>164</v>
      </c>
      <c r="E1323" s="209" t="s">
        <v>1354</v>
      </c>
      <c r="F1323" s="210" t="s">
        <v>1355</v>
      </c>
      <c r="G1323" s="211" t="s">
        <v>282</v>
      </c>
      <c r="H1323" s="212">
        <v>63.933</v>
      </c>
      <c r="I1323" s="213"/>
      <c r="J1323" s="214">
        <f>ROUND(I1323*H1323,2)</f>
        <v>0</v>
      </c>
      <c r="K1323" s="210" t="s">
        <v>168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379</v>
      </c>
      <c r="AT1323" s="219" t="s">
        <v>164</v>
      </c>
      <c r="AU1323" s="219" t="s">
        <v>88</v>
      </c>
      <c r="AY1323" s="20" t="s">
        <v>161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379</v>
      </c>
      <c r="BM1323" s="219" t="s">
        <v>1356</v>
      </c>
    </row>
    <row r="1324" s="2" customFormat="1">
      <c r="A1324" s="42"/>
      <c r="B1324" s="43"/>
      <c r="C1324" s="44"/>
      <c r="D1324" s="221" t="s">
        <v>171</v>
      </c>
      <c r="E1324" s="44"/>
      <c r="F1324" s="222" t="s">
        <v>1357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171</v>
      </c>
      <c r="AU1324" s="20" t="s">
        <v>88</v>
      </c>
    </row>
    <row r="1325" s="2" customFormat="1">
      <c r="A1325" s="42"/>
      <c r="B1325" s="43"/>
      <c r="C1325" s="44"/>
      <c r="D1325" s="226" t="s">
        <v>172</v>
      </c>
      <c r="E1325" s="44"/>
      <c r="F1325" s="227" t="s">
        <v>1358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172</v>
      </c>
      <c r="AU1325" s="20" t="s">
        <v>88</v>
      </c>
    </row>
    <row r="1326" s="12" customFormat="1" ht="22.8" customHeight="1">
      <c r="A1326" s="12"/>
      <c r="B1326" s="192"/>
      <c r="C1326" s="193"/>
      <c r="D1326" s="194" t="s">
        <v>77</v>
      </c>
      <c r="E1326" s="206" t="s">
        <v>1359</v>
      </c>
      <c r="F1326" s="206" t="s">
        <v>1360</v>
      </c>
      <c r="G1326" s="193"/>
      <c r="H1326" s="193"/>
      <c r="I1326" s="196"/>
      <c r="J1326" s="207">
        <f>BK1326</f>
        <v>0</v>
      </c>
      <c r="K1326" s="193"/>
      <c r="L1326" s="198"/>
      <c r="M1326" s="199"/>
      <c r="N1326" s="200"/>
      <c r="O1326" s="200"/>
      <c r="P1326" s="201">
        <f>SUM(P1327:P1560)</f>
        <v>0</v>
      </c>
      <c r="Q1326" s="200"/>
      <c r="R1326" s="201">
        <f>SUM(R1327:R1560)</f>
        <v>128.44481836</v>
      </c>
      <c r="S1326" s="200"/>
      <c r="T1326" s="202">
        <f>SUM(T1327:T1560)</f>
        <v>0</v>
      </c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R1326" s="203" t="s">
        <v>88</v>
      </c>
      <c r="AT1326" s="204" t="s">
        <v>77</v>
      </c>
      <c r="AU1326" s="204" t="s">
        <v>86</v>
      </c>
      <c r="AY1326" s="203" t="s">
        <v>161</v>
      </c>
      <c r="BK1326" s="205">
        <f>SUM(BK1327:BK1560)</f>
        <v>0</v>
      </c>
    </row>
    <row r="1327" s="2" customFormat="1" ht="24.15" customHeight="1">
      <c r="A1327" s="42"/>
      <c r="B1327" s="43"/>
      <c r="C1327" s="208" t="s">
        <v>1361</v>
      </c>
      <c r="D1327" s="208" t="s">
        <v>164</v>
      </c>
      <c r="E1327" s="209" t="s">
        <v>1362</v>
      </c>
      <c r="F1327" s="210" t="s">
        <v>1363</v>
      </c>
      <c r="G1327" s="211" t="s">
        <v>311</v>
      </c>
      <c r="H1327" s="212">
        <v>167.72</v>
      </c>
      <c r="I1327" s="213"/>
      <c r="J1327" s="214">
        <f>ROUND(I1327*H1327,2)</f>
        <v>0</v>
      </c>
      <c r="K1327" s="210" t="s">
        <v>168</v>
      </c>
      <c r="L1327" s="48"/>
      <c r="M1327" s="215" t="s">
        <v>32</v>
      </c>
      <c r="N1327" s="216" t="s">
        <v>49</v>
      </c>
      <c r="O1327" s="88"/>
      <c r="P1327" s="217">
        <f>O1327*H1327</f>
        <v>0</v>
      </c>
      <c r="Q1327" s="217">
        <v>0.012200000000000001</v>
      </c>
      <c r="R1327" s="217">
        <f>Q1327*H1327</f>
        <v>2.0461840000000002</v>
      </c>
      <c r="S1327" s="217">
        <v>0</v>
      </c>
      <c r="T1327" s="218">
        <f>S1327*H1327</f>
        <v>0</v>
      </c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R1327" s="219" t="s">
        <v>379</v>
      </c>
      <c r="AT1327" s="219" t="s">
        <v>164</v>
      </c>
      <c r="AU1327" s="219" t="s">
        <v>88</v>
      </c>
      <c r="AY1327" s="20" t="s">
        <v>161</v>
      </c>
      <c r="BE1327" s="220">
        <f>IF(N1327="základní",J1327,0)</f>
        <v>0</v>
      </c>
      <c r="BF1327" s="220">
        <f>IF(N1327="snížená",J1327,0)</f>
        <v>0</v>
      </c>
      <c r="BG1327" s="220">
        <f>IF(N1327="zákl. přenesená",J1327,0)</f>
        <v>0</v>
      </c>
      <c r="BH1327" s="220">
        <f>IF(N1327="sníž. přenesená",J1327,0)</f>
        <v>0</v>
      </c>
      <c r="BI1327" s="220">
        <f>IF(N1327="nulová",J1327,0)</f>
        <v>0</v>
      </c>
      <c r="BJ1327" s="20" t="s">
        <v>86</v>
      </c>
      <c r="BK1327" s="220">
        <f>ROUND(I1327*H1327,2)</f>
        <v>0</v>
      </c>
      <c r="BL1327" s="20" t="s">
        <v>379</v>
      </c>
      <c r="BM1327" s="219" t="s">
        <v>1364</v>
      </c>
    </row>
    <row r="1328" s="2" customFormat="1">
      <c r="A1328" s="42"/>
      <c r="B1328" s="43"/>
      <c r="C1328" s="44"/>
      <c r="D1328" s="221" t="s">
        <v>171</v>
      </c>
      <c r="E1328" s="44"/>
      <c r="F1328" s="222" t="s">
        <v>1365</v>
      </c>
      <c r="G1328" s="44"/>
      <c r="H1328" s="44"/>
      <c r="I1328" s="223"/>
      <c r="J1328" s="44"/>
      <c r="K1328" s="44"/>
      <c r="L1328" s="48"/>
      <c r="M1328" s="224"/>
      <c r="N1328" s="225"/>
      <c r="O1328" s="88"/>
      <c r="P1328" s="88"/>
      <c r="Q1328" s="88"/>
      <c r="R1328" s="88"/>
      <c r="S1328" s="88"/>
      <c r="T1328" s="89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T1328" s="20" t="s">
        <v>171</v>
      </c>
      <c r="AU1328" s="20" t="s">
        <v>88</v>
      </c>
    </row>
    <row r="1329" s="2" customFormat="1">
      <c r="A1329" s="42"/>
      <c r="B1329" s="43"/>
      <c r="C1329" s="44"/>
      <c r="D1329" s="226" t="s">
        <v>172</v>
      </c>
      <c r="E1329" s="44"/>
      <c r="F1329" s="227" t="s">
        <v>1366</v>
      </c>
      <c r="G1329" s="44"/>
      <c r="H1329" s="44"/>
      <c r="I1329" s="223"/>
      <c r="J1329" s="44"/>
      <c r="K1329" s="44"/>
      <c r="L1329" s="48"/>
      <c r="M1329" s="224"/>
      <c r="N1329" s="225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0" t="s">
        <v>172</v>
      </c>
      <c r="AU1329" s="20" t="s">
        <v>88</v>
      </c>
    </row>
    <row r="1330" s="13" customFormat="1">
      <c r="A1330" s="13"/>
      <c r="B1330" s="233"/>
      <c r="C1330" s="234"/>
      <c r="D1330" s="221" t="s">
        <v>247</v>
      </c>
      <c r="E1330" s="235" t="s">
        <v>32</v>
      </c>
      <c r="F1330" s="236" t="s">
        <v>1367</v>
      </c>
      <c r="G1330" s="234"/>
      <c r="H1330" s="235" t="s">
        <v>32</v>
      </c>
      <c r="I1330" s="237"/>
      <c r="J1330" s="234"/>
      <c r="K1330" s="234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247</v>
      </c>
      <c r="AU1330" s="242" t="s">
        <v>88</v>
      </c>
      <c r="AV1330" s="13" t="s">
        <v>86</v>
      </c>
      <c r="AW1330" s="13" t="s">
        <v>39</v>
      </c>
      <c r="AX1330" s="13" t="s">
        <v>78</v>
      </c>
      <c r="AY1330" s="242" t="s">
        <v>161</v>
      </c>
    </row>
    <row r="1331" s="14" customFormat="1">
      <c r="A1331" s="14"/>
      <c r="B1331" s="243"/>
      <c r="C1331" s="244"/>
      <c r="D1331" s="221" t="s">
        <v>247</v>
      </c>
      <c r="E1331" s="245" t="s">
        <v>32</v>
      </c>
      <c r="F1331" s="246" t="s">
        <v>1368</v>
      </c>
      <c r="G1331" s="244"/>
      <c r="H1331" s="247">
        <v>24.879999999999999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247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161</v>
      </c>
    </row>
    <row r="1332" s="14" customFormat="1">
      <c r="A1332" s="14"/>
      <c r="B1332" s="243"/>
      <c r="C1332" s="244"/>
      <c r="D1332" s="221" t="s">
        <v>247</v>
      </c>
      <c r="E1332" s="245" t="s">
        <v>32</v>
      </c>
      <c r="F1332" s="246" t="s">
        <v>1369</v>
      </c>
      <c r="G1332" s="244"/>
      <c r="H1332" s="247">
        <v>12.810000000000001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247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161</v>
      </c>
    </row>
    <row r="1333" s="14" customFormat="1">
      <c r="A1333" s="14"/>
      <c r="B1333" s="243"/>
      <c r="C1333" s="244"/>
      <c r="D1333" s="221" t="s">
        <v>247</v>
      </c>
      <c r="E1333" s="245" t="s">
        <v>32</v>
      </c>
      <c r="F1333" s="246" t="s">
        <v>1370</v>
      </c>
      <c r="G1333" s="244"/>
      <c r="H1333" s="247">
        <v>18.140000000000001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247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161</v>
      </c>
    </row>
    <row r="1334" s="14" customFormat="1">
      <c r="A1334" s="14"/>
      <c r="B1334" s="243"/>
      <c r="C1334" s="244"/>
      <c r="D1334" s="221" t="s">
        <v>247</v>
      </c>
      <c r="E1334" s="245" t="s">
        <v>32</v>
      </c>
      <c r="F1334" s="246" t="s">
        <v>1371</v>
      </c>
      <c r="G1334" s="244"/>
      <c r="H1334" s="247">
        <v>9.5299999999999994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247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161</v>
      </c>
    </row>
    <row r="1335" s="14" customFormat="1">
      <c r="A1335" s="14"/>
      <c r="B1335" s="243"/>
      <c r="C1335" s="244"/>
      <c r="D1335" s="221" t="s">
        <v>247</v>
      </c>
      <c r="E1335" s="245" t="s">
        <v>32</v>
      </c>
      <c r="F1335" s="246" t="s">
        <v>1372</v>
      </c>
      <c r="G1335" s="244"/>
      <c r="H1335" s="247">
        <v>4.7000000000000002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247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161</v>
      </c>
    </row>
    <row r="1336" s="14" customFormat="1">
      <c r="A1336" s="14"/>
      <c r="B1336" s="243"/>
      <c r="C1336" s="244"/>
      <c r="D1336" s="221" t="s">
        <v>247</v>
      </c>
      <c r="E1336" s="245" t="s">
        <v>32</v>
      </c>
      <c r="F1336" s="246" t="s">
        <v>1373</v>
      </c>
      <c r="G1336" s="244"/>
      <c r="H1336" s="247">
        <v>5.7800000000000002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247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161</v>
      </c>
    </row>
    <row r="1337" s="14" customFormat="1">
      <c r="A1337" s="14"/>
      <c r="B1337" s="243"/>
      <c r="C1337" s="244"/>
      <c r="D1337" s="221" t="s">
        <v>247</v>
      </c>
      <c r="E1337" s="245" t="s">
        <v>32</v>
      </c>
      <c r="F1337" s="246" t="s">
        <v>1374</v>
      </c>
      <c r="G1337" s="244"/>
      <c r="H1337" s="247">
        <v>18.109999999999999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247</v>
      </c>
      <c r="AU1337" s="253" t="s">
        <v>88</v>
      </c>
      <c r="AV1337" s="14" t="s">
        <v>88</v>
      </c>
      <c r="AW1337" s="14" t="s">
        <v>39</v>
      </c>
      <c r="AX1337" s="14" t="s">
        <v>78</v>
      </c>
      <c r="AY1337" s="253" t="s">
        <v>161</v>
      </c>
    </row>
    <row r="1338" s="14" customFormat="1">
      <c r="A1338" s="14"/>
      <c r="B1338" s="243"/>
      <c r="C1338" s="244"/>
      <c r="D1338" s="221" t="s">
        <v>247</v>
      </c>
      <c r="E1338" s="245" t="s">
        <v>32</v>
      </c>
      <c r="F1338" s="246" t="s">
        <v>1375</v>
      </c>
      <c r="G1338" s="244"/>
      <c r="H1338" s="247">
        <v>9.5899999999999999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247</v>
      </c>
      <c r="AU1338" s="253" t="s">
        <v>88</v>
      </c>
      <c r="AV1338" s="14" t="s">
        <v>88</v>
      </c>
      <c r="AW1338" s="14" t="s">
        <v>39</v>
      </c>
      <c r="AX1338" s="14" t="s">
        <v>78</v>
      </c>
      <c r="AY1338" s="253" t="s">
        <v>161</v>
      </c>
    </row>
    <row r="1339" s="13" customFormat="1">
      <c r="A1339" s="13"/>
      <c r="B1339" s="233"/>
      <c r="C1339" s="234"/>
      <c r="D1339" s="221" t="s">
        <v>247</v>
      </c>
      <c r="E1339" s="235" t="s">
        <v>32</v>
      </c>
      <c r="F1339" s="236" t="s">
        <v>1376</v>
      </c>
      <c r="G1339" s="234"/>
      <c r="H1339" s="235" t="s">
        <v>32</v>
      </c>
      <c r="I1339" s="237"/>
      <c r="J1339" s="234"/>
      <c r="K1339" s="234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247</v>
      </c>
      <c r="AU1339" s="242" t="s">
        <v>88</v>
      </c>
      <c r="AV1339" s="13" t="s">
        <v>86</v>
      </c>
      <c r="AW1339" s="13" t="s">
        <v>39</v>
      </c>
      <c r="AX1339" s="13" t="s">
        <v>78</v>
      </c>
      <c r="AY1339" s="242" t="s">
        <v>161</v>
      </c>
    </row>
    <row r="1340" s="14" customFormat="1">
      <c r="A1340" s="14"/>
      <c r="B1340" s="243"/>
      <c r="C1340" s="244"/>
      <c r="D1340" s="221" t="s">
        <v>247</v>
      </c>
      <c r="E1340" s="245" t="s">
        <v>32</v>
      </c>
      <c r="F1340" s="246" t="s">
        <v>1377</v>
      </c>
      <c r="G1340" s="244"/>
      <c r="H1340" s="247">
        <v>5.75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247</v>
      </c>
      <c r="AU1340" s="253" t="s">
        <v>88</v>
      </c>
      <c r="AV1340" s="14" t="s">
        <v>88</v>
      </c>
      <c r="AW1340" s="14" t="s">
        <v>39</v>
      </c>
      <c r="AX1340" s="14" t="s">
        <v>78</v>
      </c>
      <c r="AY1340" s="253" t="s">
        <v>161</v>
      </c>
    </row>
    <row r="1341" s="14" customFormat="1">
      <c r="A1341" s="14"/>
      <c r="B1341" s="243"/>
      <c r="C1341" s="244"/>
      <c r="D1341" s="221" t="s">
        <v>247</v>
      </c>
      <c r="E1341" s="245" t="s">
        <v>32</v>
      </c>
      <c r="F1341" s="246" t="s">
        <v>1378</v>
      </c>
      <c r="G1341" s="244"/>
      <c r="H1341" s="247">
        <v>21.129999999999999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247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161</v>
      </c>
    </row>
    <row r="1342" s="14" customFormat="1">
      <c r="A1342" s="14"/>
      <c r="B1342" s="243"/>
      <c r="C1342" s="244"/>
      <c r="D1342" s="221" t="s">
        <v>247</v>
      </c>
      <c r="E1342" s="245" t="s">
        <v>32</v>
      </c>
      <c r="F1342" s="246" t="s">
        <v>1379</v>
      </c>
      <c r="G1342" s="244"/>
      <c r="H1342" s="247">
        <v>13.609999999999999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247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161</v>
      </c>
    </row>
    <row r="1343" s="14" customFormat="1">
      <c r="A1343" s="14"/>
      <c r="B1343" s="243"/>
      <c r="C1343" s="244"/>
      <c r="D1343" s="221" t="s">
        <v>247</v>
      </c>
      <c r="E1343" s="245" t="s">
        <v>32</v>
      </c>
      <c r="F1343" s="246" t="s">
        <v>1380</v>
      </c>
      <c r="G1343" s="244"/>
      <c r="H1343" s="247">
        <v>3.9300000000000002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247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161</v>
      </c>
    </row>
    <row r="1344" s="14" customFormat="1">
      <c r="A1344" s="14"/>
      <c r="B1344" s="243"/>
      <c r="C1344" s="244"/>
      <c r="D1344" s="221" t="s">
        <v>247</v>
      </c>
      <c r="E1344" s="245" t="s">
        <v>32</v>
      </c>
      <c r="F1344" s="246" t="s">
        <v>599</v>
      </c>
      <c r="G1344" s="244"/>
      <c r="H1344" s="247">
        <v>7.7400000000000002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247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161</v>
      </c>
    </row>
    <row r="1345" s="13" customFormat="1">
      <c r="A1345" s="13"/>
      <c r="B1345" s="233"/>
      <c r="C1345" s="234"/>
      <c r="D1345" s="221" t="s">
        <v>247</v>
      </c>
      <c r="E1345" s="235" t="s">
        <v>32</v>
      </c>
      <c r="F1345" s="236" t="s">
        <v>1381</v>
      </c>
      <c r="G1345" s="234"/>
      <c r="H1345" s="235" t="s">
        <v>32</v>
      </c>
      <c r="I1345" s="237"/>
      <c r="J1345" s="234"/>
      <c r="K1345" s="234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247</v>
      </c>
      <c r="AU1345" s="242" t="s">
        <v>88</v>
      </c>
      <c r="AV1345" s="13" t="s">
        <v>86</v>
      </c>
      <c r="AW1345" s="13" t="s">
        <v>39</v>
      </c>
      <c r="AX1345" s="13" t="s">
        <v>78</v>
      </c>
      <c r="AY1345" s="242" t="s">
        <v>161</v>
      </c>
    </row>
    <row r="1346" s="14" customFormat="1">
      <c r="A1346" s="14"/>
      <c r="B1346" s="243"/>
      <c r="C1346" s="244"/>
      <c r="D1346" s="221" t="s">
        <v>247</v>
      </c>
      <c r="E1346" s="245" t="s">
        <v>32</v>
      </c>
      <c r="F1346" s="246" t="s">
        <v>1382</v>
      </c>
      <c r="G1346" s="244"/>
      <c r="H1346" s="247">
        <v>7.96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247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161</v>
      </c>
    </row>
    <row r="1347" s="14" customFormat="1">
      <c r="A1347" s="14"/>
      <c r="B1347" s="243"/>
      <c r="C1347" s="244"/>
      <c r="D1347" s="221" t="s">
        <v>247</v>
      </c>
      <c r="E1347" s="245" t="s">
        <v>32</v>
      </c>
      <c r="F1347" s="246" t="s">
        <v>1383</v>
      </c>
      <c r="G1347" s="244"/>
      <c r="H1347" s="247">
        <v>4.0599999999999996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247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161</v>
      </c>
    </row>
    <row r="1348" s="15" customFormat="1">
      <c r="A1348" s="15"/>
      <c r="B1348" s="254"/>
      <c r="C1348" s="255"/>
      <c r="D1348" s="221" t="s">
        <v>247</v>
      </c>
      <c r="E1348" s="256" t="s">
        <v>32</v>
      </c>
      <c r="F1348" s="257" t="s">
        <v>273</v>
      </c>
      <c r="G1348" s="255"/>
      <c r="H1348" s="258">
        <v>167.72000000000006</v>
      </c>
      <c r="I1348" s="259"/>
      <c r="J1348" s="255"/>
      <c r="K1348" s="255"/>
      <c r="L1348" s="260"/>
      <c r="M1348" s="261"/>
      <c r="N1348" s="262"/>
      <c r="O1348" s="262"/>
      <c r="P1348" s="262"/>
      <c r="Q1348" s="262"/>
      <c r="R1348" s="262"/>
      <c r="S1348" s="262"/>
      <c r="T1348" s="263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4" t="s">
        <v>247</v>
      </c>
      <c r="AU1348" s="264" t="s">
        <v>88</v>
      </c>
      <c r="AV1348" s="15" t="s">
        <v>188</v>
      </c>
      <c r="AW1348" s="15" t="s">
        <v>39</v>
      </c>
      <c r="AX1348" s="15" t="s">
        <v>86</v>
      </c>
      <c r="AY1348" s="264" t="s">
        <v>161</v>
      </c>
    </row>
    <row r="1349" s="2" customFormat="1" ht="24.15" customHeight="1">
      <c r="A1349" s="42"/>
      <c r="B1349" s="43"/>
      <c r="C1349" s="208" t="s">
        <v>1384</v>
      </c>
      <c r="D1349" s="208" t="s">
        <v>164</v>
      </c>
      <c r="E1349" s="209" t="s">
        <v>1385</v>
      </c>
      <c r="F1349" s="210" t="s">
        <v>1386</v>
      </c>
      <c r="G1349" s="211" t="s">
        <v>311</v>
      </c>
      <c r="H1349" s="212">
        <v>84.709999999999994</v>
      </c>
      <c r="I1349" s="213"/>
      <c r="J1349" s="214">
        <f>ROUND(I1349*H1349,2)</f>
        <v>0</v>
      </c>
      <c r="K1349" s="210" t="s">
        <v>168</v>
      </c>
      <c r="L1349" s="48"/>
      <c r="M1349" s="215" t="s">
        <v>32</v>
      </c>
      <c r="N1349" s="216" t="s">
        <v>49</v>
      </c>
      <c r="O1349" s="88"/>
      <c r="P1349" s="217">
        <f>O1349*H1349</f>
        <v>0</v>
      </c>
      <c r="Q1349" s="217">
        <v>0.0126</v>
      </c>
      <c r="R1349" s="217">
        <f>Q1349*H1349</f>
        <v>1.0673459999999999</v>
      </c>
      <c r="S1349" s="217">
        <v>0</v>
      </c>
      <c r="T1349" s="218">
        <f>S1349*H1349</f>
        <v>0</v>
      </c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R1349" s="219" t="s">
        <v>379</v>
      </c>
      <c r="AT1349" s="219" t="s">
        <v>164</v>
      </c>
      <c r="AU1349" s="219" t="s">
        <v>88</v>
      </c>
      <c r="AY1349" s="20" t="s">
        <v>161</v>
      </c>
      <c r="BE1349" s="220">
        <f>IF(N1349="základní",J1349,0)</f>
        <v>0</v>
      </c>
      <c r="BF1349" s="220">
        <f>IF(N1349="snížená",J1349,0)</f>
        <v>0</v>
      </c>
      <c r="BG1349" s="220">
        <f>IF(N1349="zákl. přenesená",J1349,0)</f>
        <v>0</v>
      </c>
      <c r="BH1349" s="220">
        <f>IF(N1349="sníž. přenesená",J1349,0)</f>
        <v>0</v>
      </c>
      <c r="BI1349" s="220">
        <f>IF(N1349="nulová",J1349,0)</f>
        <v>0</v>
      </c>
      <c r="BJ1349" s="20" t="s">
        <v>86</v>
      </c>
      <c r="BK1349" s="220">
        <f>ROUND(I1349*H1349,2)</f>
        <v>0</v>
      </c>
      <c r="BL1349" s="20" t="s">
        <v>379</v>
      </c>
      <c r="BM1349" s="219" t="s">
        <v>1387</v>
      </c>
    </row>
    <row r="1350" s="2" customFormat="1">
      <c r="A1350" s="42"/>
      <c r="B1350" s="43"/>
      <c r="C1350" s="44"/>
      <c r="D1350" s="221" t="s">
        <v>171</v>
      </c>
      <c r="E1350" s="44"/>
      <c r="F1350" s="222" t="s">
        <v>1388</v>
      </c>
      <c r="G1350" s="44"/>
      <c r="H1350" s="44"/>
      <c r="I1350" s="223"/>
      <c r="J1350" s="44"/>
      <c r="K1350" s="44"/>
      <c r="L1350" s="48"/>
      <c r="M1350" s="224"/>
      <c r="N1350" s="225"/>
      <c r="O1350" s="88"/>
      <c r="P1350" s="88"/>
      <c r="Q1350" s="88"/>
      <c r="R1350" s="88"/>
      <c r="S1350" s="88"/>
      <c r="T1350" s="89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T1350" s="20" t="s">
        <v>171</v>
      </c>
      <c r="AU1350" s="20" t="s">
        <v>88</v>
      </c>
    </row>
    <row r="1351" s="2" customFormat="1">
      <c r="A1351" s="42"/>
      <c r="B1351" s="43"/>
      <c r="C1351" s="44"/>
      <c r="D1351" s="226" t="s">
        <v>172</v>
      </c>
      <c r="E1351" s="44"/>
      <c r="F1351" s="227" t="s">
        <v>1389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172</v>
      </c>
      <c r="AU1351" s="20" t="s">
        <v>88</v>
      </c>
    </row>
    <row r="1352" s="14" customFormat="1">
      <c r="A1352" s="14"/>
      <c r="B1352" s="243"/>
      <c r="C1352" s="244"/>
      <c r="D1352" s="221" t="s">
        <v>247</v>
      </c>
      <c r="E1352" s="245" t="s">
        <v>32</v>
      </c>
      <c r="F1352" s="246" t="s">
        <v>1390</v>
      </c>
      <c r="G1352" s="244"/>
      <c r="H1352" s="247">
        <v>4.0599999999999996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247</v>
      </c>
      <c r="AU1352" s="253" t="s">
        <v>88</v>
      </c>
      <c r="AV1352" s="14" t="s">
        <v>88</v>
      </c>
      <c r="AW1352" s="14" t="s">
        <v>39</v>
      </c>
      <c r="AX1352" s="14" t="s">
        <v>78</v>
      </c>
      <c r="AY1352" s="253" t="s">
        <v>161</v>
      </c>
    </row>
    <row r="1353" s="14" customFormat="1">
      <c r="A1353" s="14"/>
      <c r="B1353" s="243"/>
      <c r="C1353" s="244"/>
      <c r="D1353" s="221" t="s">
        <v>247</v>
      </c>
      <c r="E1353" s="245" t="s">
        <v>32</v>
      </c>
      <c r="F1353" s="246" t="s">
        <v>1391</v>
      </c>
      <c r="G1353" s="244"/>
      <c r="H1353" s="247">
        <v>15.02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247</v>
      </c>
      <c r="AU1353" s="253" t="s">
        <v>88</v>
      </c>
      <c r="AV1353" s="14" t="s">
        <v>88</v>
      </c>
      <c r="AW1353" s="14" t="s">
        <v>39</v>
      </c>
      <c r="AX1353" s="14" t="s">
        <v>78</v>
      </c>
      <c r="AY1353" s="253" t="s">
        <v>161</v>
      </c>
    </row>
    <row r="1354" s="14" customFormat="1">
      <c r="A1354" s="14"/>
      <c r="B1354" s="243"/>
      <c r="C1354" s="244"/>
      <c r="D1354" s="221" t="s">
        <v>247</v>
      </c>
      <c r="E1354" s="245" t="s">
        <v>32</v>
      </c>
      <c r="F1354" s="246" t="s">
        <v>1392</v>
      </c>
      <c r="G1354" s="244"/>
      <c r="H1354" s="247">
        <v>2.8500000000000001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247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161</v>
      </c>
    </row>
    <row r="1355" s="14" customFormat="1">
      <c r="A1355" s="14"/>
      <c r="B1355" s="243"/>
      <c r="C1355" s="244"/>
      <c r="D1355" s="221" t="s">
        <v>247</v>
      </c>
      <c r="E1355" s="245" t="s">
        <v>32</v>
      </c>
      <c r="F1355" s="246" t="s">
        <v>1393</v>
      </c>
      <c r="G1355" s="244"/>
      <c r="H1355" s="247">
        <v>14.66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247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161</v>
      </c>
    </row>
    <row r="1356" s="14" customFormat="1">
      <c r="A1356" s="14"/>
      <c r="B1356" s="243"/>
      <c r="C1356" s="244"/>
      <c r="D1356" s="221" t="s">
        <v>247</v>
      </c>
      <c r="E1356" s="245" t="s">
        <v>32</v>
      </c>
      <c r="F1356" s="246" t="s">
        <v>1394</v>
      </c>
      <c r="G1356" s="244"/>
      <c r="H1356" s="247">
        <v>3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247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161</v>
      </c>
    </row>
    <row r="1357" s="14" customFormat="1">
      <c r="A1357" s="14"/>
      <c r="B1357" s="243"/>
      <c r="C1357" s="244"/>
      <c r="D1357" s="221" t="s">
        <v>247</v>
      </c>
      <c r="E1357" s="245" t="s">
        <v>32</v>
      </c>
      <c r="F1357" s="246" t="s">
        <v>1395</v>
      </c>
      <c r="G1357" s="244"/>
      <c r="H1357" s="247">
        <v>5.4900000000000002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247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161</v>
      </c>
    </row>
    <row r="1358" s="14" customFormat="1">
      <c r="A1358" s="14"/>
      <c r="B1358" s="243"/>
      <c r="C1358" s="244"/>
      <c r="D1358" s="221" t="s">
        <v>247</v>
      </c>
      <c r="E1358" s="245" t="s">
        <v>32</v>
      </c>
      <c r="F1358" s="246" t="s">
        <v>596</v>
      </c>
      <c r="G1358" s="244"/>
      <c r="H1358" s="247">
        <v>5.5099999999999998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247</v>
      </c>
      <c r="AU1358" s="253" t="s">
        <v>88</v>
      </c>
      <c r="AV1358" s="14" t="s">
        <v>88</v>
      </c>
      <c r="AW1358" s="14" t="s">
        <v>39</v>
      </c>
      <c r="AX1358" s="14" t="s">
        <v>78</v>
      </c>
      <c r="AY1358" s="253" t="s">
        <v>161</v>
      </c>
    </row>
    <row r="1359" s="14" customFormat="1">
      <c r="A1359" s="14"/>
      <c r="B1359" s="243"/>
      <c r="C1359" s="244"/>
      <c r="D1359" s="221" t="s">
        <v>247</v>
      </c>
      <c r="E1359" s="245" t="s">
        <v>32</v>
      </c>
      <c r="F1359" s="246" t="s">
        <v>1396</v>
      </c>
      <c r="G1359" s="244"/>
      <c r="H1359" s="247">
        <v>13.609999999999999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247</v>
      </c>
      <c r="AU1359" s="253" t="s">
        <v>88</v>
      </c>
      <c r="AV1359" s="14" t="s">
        <v>88</v>
      </c>
      <c r="AW1359" s="14" t="s">
        <v>39</v>
      </c>
      <c r="AX1359" s="14" t="s">
        <v>78</v>
      </c>
      <c r="AY1359" s="253" t="s">
        <v>161</v>
      </c>
    </row>
    <row r="1360" s="14" customFormat="1">
      <c r="A1360" s="14"/>
      <c r="B1360" s="243"/>
      <c r="C1360" s="244"/>
      <c r="D1360" s="221" t="s">
        <v>247</v>
      </c>
      <c r="E1360" s="245" t="s">
        <v>32</v>
      </c>
      <c r="F1360" s="246" t="s">
        <v>1397</v>
      </c>
      <c r="G1360" s="244"/>
      <c r="H1360" s="247">
        <v>2.8500000000000001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247</v>
      </c>
      <c r="AU1360" s="253" t="s">
        <v>88</v>
      </c>
      <c r="AV1360" s="14" t="s">
        <v>88</v>
      </c>
      <c r="AW1360" s="14" t="s">
        <v>39</v>
      </c>
      <c r="AX1360" s="14" t="s">
        <v>78</v>
      </c>
      <c r="AY1360" s="253" t="s">
        <v>161</v>
      </c>
    </row>
    <row r="1361" s="14" customFormat="1">
      <c r="A1361" s="14"/>
      <c r="B1361" s="243"/>
      <c r="C1361" s="244"/>
      <c r="D1361" s="221" t="s">
        <v>247</v>
      </c>
      <c r="E1361" s="245" t="s">
        <v>32</v>
      </c>
      <c r="F1361" s="246" t="s">
        <v>601</v>
      </c>
      <c r="G1361" s="244"/>
      <c r="H1361" s="247">
        <v>14.66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247</v>
      </c>
      <c r="AU1361" s="253" t="s">
        <v>88</v>
      </c>
      <c r="AV1361" s="14" t="s">
        <v>88</v>
      </c>
      <c r="AW1361" s="14" t="s">
        <v>39</v>
      </c>
      <c r="AX1361" s="14" t="s">
        <v>78</v>
      </c>
      <c r="AY1361" s="253" t="s">
        <v>161</v>
      </c>
    </row>
    <row r="1362" s="14" customFormat="1">
      <c r="A1362" s="14"/>
      <c r="B1362" s="243"/>
      <c r="C1362" s="244"/>
      <c r="D1362" s="221" t="s">
        <v>247</v>
      </c>
      <c r="E1362" s="245" t="s">
        <v>32</v>
      </c>
      <c r="F1362" s="246" t="s">
        <v>1398</v>
      </c>
      <c r="G1362" s="244"/>
      <c r="H1362" s="247">
        <v>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247</v>
      </c>
      <c r="AU1362" s="253" t="s">
        <v>88</v>
      </c>
      <c r="AV1362" s="14" t="s">
        <v>88</v>
      </c>
      <c r="AW1362" s="14" t="s">
        <v>39</v>
      </c>
      <c r="AX1362" s="14" t="s">
        <v>78</v>
      </c>
      <c r="AY1362" s="253" t="s">
        <v>161</v>
      </c>
    </row>
    <row r="1363" s="15" customFormat="1">
      <c r="A1363" s="15"/>
      <c r="B1363" s="254"/>
      <c r="C1363" s="255"/>
      <c r="D1363" s="221" t="s">
        <v>247</v>
      </c>
      <c r="E1363" s="256" t="s">
        <v>32</v>
      </c>
      <c r="F1363" s="257" t="s">
        <v>273</v>
      </c>
      <c r="G1363" s="255"/>
      <c r="H1363" s="258">
        <v>84.709999999999994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4" t="s">
        <v>247</v>
      </c>
      <c r="AU1363" s="264" t="s">
        <v>88</v>
      </c>
      <c r="AV1363" s="15" t="s">
        <v>188</v>
      </c>
      <c r="AW1363" s="15" t="s">
        <v>39</v>
      </c>
      <c r="AX1363" s="15" t="s">
        <v>86</v>
      </c>
      <c r="AY1363" s="264" t="s">
        <v>161</v>
      </c>
    </row>
    <row r="1364" s="2" customFormat="1" ht="33" customHeight="1">
      <c r="A1364" s="42"/>
      <c r="B1364" s="43"/>
      <c r="C1364" s="208" t="s">
        <v>1399</v>
      </c>
      <c r="D1364" s="208" t="s">
        <v>164</v>
      </c>
      <c r="E1364" s="209" t="s">
        <v>1400</v>
      </c>
      <c r="F1364" s="210" t="s">
        <v>1401</v>
      </c>
      <c r="G1364" s="211" t="s">
        <v>311</v>
      </c>
      <c r="H1364" s="212">
        <v>266.73000000000002</v>
      </c>
      <c r="I1364" s="213"/>
      <c r="J1364" s="214">
        <f>ROUND(I1364*H1364,2)</f>
        <v>0</v>
      </c>
      <c r="K1364" s="210" t="s">
        <v>168</v>
      </c>
      <c r="L1364" s="48"/>
      <c r="M1364" s="215" t="s">
        <v>32</v>
      </c>
      <c r="N1364" s="216" t="s">
        <v>49</v>
      </c>
      <c r="O1364" s="88"/>
      <c r="P1364" s="217">
        <f>O1364*H1364</f>
        <v>0</v>
      </c>
      <c r="Q1364" s="217">
        <v>0.01661</v>
      </c>
      <c r="R1364" s="217">
        <f>Q1364*H1364</f>
        <v>4.4303853000000002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379</v>
      </c>
      <c r="AT1364" s="219" t="s">
        <v>164</v>
      </c>
      <c r="AU1364" s="219" t="s">
        <v>88</v>
      </c>
      <c r="AY1364" s="20" t="s">
        <v>161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0" t="s">
        <v>86</v>
      </c>
      <c r="BK1364" s="220">
        <f>ROUND(I1364*H1364,2)</f>
        <v>0</v>
      </c>
      <c r="BL1364" s="20" t="s">
        <v>379</v>
      </c>
      <c r="BM1364" s="219" t="s">
        <v>1402</v>
      </c>
    </row>
    <row r="1365" s="2" customFormat="1">
      <c r="A1365" s="42"/>
      <c r="B1365" s="43"/>
      <c r="C1365" s="44"/>
      <c r="D1365" s="221" t="s">
        <v>171</v>
      </c>
      <c r="E1365" s="44"/>
      <c r="F1365" s="222" t="s">
        <v>1403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171</v>
      </c>
      <c r="AU1365" s="20" t="s">
        <v>88</v>
      </c>
    </row>
    <row r="1366" s="2" customFormat="1">
      <c r="A1366" s="42"/>
      <c r="B1366" s="43"/>
      <c r="C1366" s="44"/>
      <c r="D1366" s="226" t="s">
        <v>172</v>
      </c>
      <c r="E1366" s="44"/>
      <c r="F1366" s="227" t="s">
        <v>1404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172</v>
      </c>
      <c r="AU1366" s="20" t="s">
        <v>88</v>
      </c>
    </row>
    <row r="1367" s="14" customFormat="1">
      <c r="A1367" s="14"/>
      <c r="B1367" s="243"/>
      <c r="C1367" s="244"/>
      <c r="D1367" s="221" t="s">
        <v>247</v>
      </c>
      <c r="E1367" s="245" t="s">
        <v>32</v>
      </c>
      <c r="F1367" s="246" t="s">
        <v>1405</v>
      </c>
      <c r="G1367" s="244"/>
      <c r="H1367" s="247">
        <v>59.920000000000002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247</v>
      </c>
      <c r="AU1367" s="253" t="s">
        <v>88</v>
      </c>
      <c r="AV1367" s="14" t="s">
        <v>88</v>
      </c>
      <c r="AW1367" s="14" t="s">
        <v>39</v>
      </c>
      <c r="AX1367" s="14" t="s">
        <v>78</v>
      </c>
      <c r="AY1367" s="253" t="s">
        <v>161</v>
      </c>
    </row>
    <row r="1368" s="14" customFormat="1">
      <c r="A1368" s="14"/>
      <c r="B1368" s="243"/>
      <c r="C1368" s="244"/>
      <c r="D1368" s="221" t="s">
        <v>247</v>
      </c>
      <c r="E1368" s="245" t="s">
        <v>32</v>
      </c>
      <c r="F1368" s="246" t="s">
        <v>1406</v>
      </c>
      <c r="G1368" s="244"/>
      <c r="H1368" s="247">
        <v>28.199999999999999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247</v>
      </c>
      <c r="AU1368" s="253" t="s">
        <v>88</v>
      </c>
      <c r="AV1368" s="14" t="s">
        <v>88</v>
      </c>
      <c r="AW1368" s="14" t="s">
        <v>39</v>
      </c>
      <c r="AX1368" s="14" t="s">
        <v>78</v>
      </c>
      <c r="AY1368" s="253" t="s">
        <v>161</v>
      </c>
    </row>
    <row r="1369" s="14" customFormat="1">
      <c r="A1369" s="14"/>
      <c r="B1369" s="243"/>
      <c r="C1369" s="244"/>
      <c r="D1369" s="221" t="s">
        <v>247</v>
      </c>
      <c r="E1369" s="245" t="s">
        <v>32</v>
      </c>
      <c r="F1369" s="246" t="s">
        <v>1407</v>
      </c>
      <c r="G1369" s="244"/>
      <c r="H1369" s="247">
        <v>46.609999999999999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247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161</v>
      </c>
    </row>
    <row r="1370" s="14" customFormat="1">
      <c r="A1370" s="14"/>
      <c r="B1370" s="243"/>
      <c r="C1370" s="244"/>
      <c r="D1370" s="221" t="s">
        <v>247</v>
      </c>
      <c r="E1370" s="245" t="s">
        <v>32</v>
      </c>
      <c r="F1370" s="246" t="s">
        <v>1408</v>
      </c>
      <c r="G1370" s="244"/>
      <c r="H1370" s="247">
        <v>32.549999999999997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247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161</v>
      </c>
    </row>
    <row r="1371" s="14" customFormat="1">
      <c r="A1371" s="14"/>
      <c r="B1371" s="243"/>
      <c r="C1371" s="244"/>
      <c r="D1371" s="221" t="s">
        <v>247</v>
      </c>
      <c r="E1371" s="245" t="s">
        <v>32</v>
      </c>
      <c r="F1371" s="246" t="s">
        <v>1409</v>
      </c>
      <c r="G1371" s="244"/>
      <c r="H1371" s="247">
        <v>12.91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247</v>
      </c>
      <c r="AU1371" s="253" t="s">
        <v>88</v>
      </c>
      <c r="AV1371" s="14" t="s">
        <v>88</v>
      </c>
      <c r="AW1371" s="14" t="s">
        <v>39</v>
      </c>
      <c r="AX1371" s="14" t="s">
        <v>78</v>
      </c>
      <c r="AY1371" s="253" t="s">
        <v>161</v>
      </c>
    </row>
    <row r="1372" s="14" customFormat="1">
      <c r="A1372" s="14"/>
      <c r="B1372" s="243"/>
      <c r="C1372" s="244"/>
      <c r="D1372" s="221" t="s">
        <v>247</v>
      </c>
      <c r="E1372" s="245" t="s">
        <v>32</v>
      </c>
      <c r="F1372" s="246" t="s">
        <v>1410</v>
      </c>
      <c r="G1372" s="244"/>
      <c r="H1372" s="247">
        <v>7.4100000000000001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247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161</v>
      </c>
    </row>
    <row r="1373" s="14" customFormat="1">
      <c r="A1373" s="14"/>
      <c r="B1373" s="243"/>
      <c r="C1373" s="244"/>
      <c r="D1373" s="221" t="s">
        <v>247</v>
      </c>
      <c r="E1373" s="245" t="s">
        <v>32</v>
      </c>
      <c r="F1373" s="246" t="s">
        <v>1411</v>
      </c>
      <c r="G1373" s="244"/>
      <c r="H1373" s="247">
        <v>46.640000000000001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247</v>
      </c>
      <c r="AU1373" s="253" t="s">
        <v>88</v>
      </c>
      <c r="AV1373" s="14" t="s">
        <v>88</v>
      </c>
      <c r="AW1373" s="14" t="s">
        <v>39</v>
      </c>
      <c r="AX1373" s="14" t="s">
        <v>78</v>
      </c>
      <c r="AY1373" s="253" t="s">
        <v>161</v>
      </c>
    </row>
    <row r="1374" s="14" customFormat="1">
      <c r="A1374" s="14"/>
      <c r="B1374" s="243"/>
      <c r="C1374" s="244"/>
      <c r="D1374" s="221" t="s">
        <v>247</v>
      </c>
      <c r="E1374" s="245" t="s">
        <v>32</v>
      </c>
      <c r="F1374" s="246" t="s">
        <v>1412</v>
      </c>
      <c r="G1374" s="244"/>
      <c r="H1374" s="247">
        <v>32.490000000000002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247</v>
      </c>
      <c r="AU1374" s="253" t="s">
        <v>88</v>
      </c>
      <c r="AV1374" s="14" t="s">
        <v>88</v>
      </c>
      <c r="AW1374" s="14" t="s">
        <v>39</v>
      </c>
      <c r="AX1374" s="14" t="s">
        <v>78</v>
      </c>
      <c r="AY1374" s="253" t="s">
        <v>161</v>
      </c>
    </row>
    <row r="1375" s="15" customFormat="1">
      <c r="A1375" s="15"/>
      <c r="B1375" s="254"/>
      <c r="C1375" s="255"/>
      <c r="D1375" s="221" t="s">
        <v>247</v>
      </c>
      <c r="E1375" s="256" t="s">
        <v>32</v>
      </c>
      <c r="F1375" s="257" t="s">
        <v>273</v>
      </c>
      <c r="G1375" s="255"/>
      <c r="H1375" s="258">
        <v>266.73000000000002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4" t="s">
        <v>247</v>
      </c>
      <c r="AU1375" s="264" t="s">
        <v>88</v>
      </c>
      <c r="AV1375" s="15" t="s">
        <v>188</v>
      </c>
      <c r="AW1375" s="15" t="s">
        <v>39</v>
      </c>
      <c r="AX1375" s="15" t="s">
        <v>86</v>
      </c>
      <c r="AY1375" s="264" t="s">
        <v>161</v>
      </c>
    </row>
    <row r="1376" s="2" customFormat="1" ht="33" customHeight="1">
      <c r="A1376" s="42"/>
      <c r="B1376" s="43"/>
      <c r="C1376" s="208" t="s">
        <v>1413</v>
      </c>
      <c r="D1376" s="208" t="s">
        <v>164</v>
      </c>
      <c r="E1376" s="209" t="s">
        <v>1414</v>
      </c>
      <c r="F1376" s="210" t="s">
        <v>1415</v>
      </c>
      <c r="G1376" s="211" t="s">
        <v>311</v>
      </c>
      <c r="H1376" s="212">
        <v>57.149999999999999</v>
      </c>
      <c r="I1376" s="213"/>
      <c r="J1376" s="214">
        <f>ROUND(I1376*H1376,2)</f>
        <v>0</v>
      </c>
      <c r="K1376" s="210" t="s">
        <v>168</v>
      </c>
      <c r="L1376" s="48"/>
      <c r="M1376" s="215" t="s">
        <v>32</v>
      </c>
      <c r="N1376" s="216" t="s">
        <v>49</v>
      </c>
      <c r="O1376" s="88"/>
      <c r="P1376" s="217">
        <f>O1376*H1376</f>
        <v>0</v>
      </c>
      <c r="Q1376" s="217">
        <v>0.00125</v>
      </c>
      <c r="R1376" s="217">
        <f>Q1376*H1376</f>
        <v>0.071437500000000001</v>
      </c>
      <c r="S1376" s="217">
        <v>0</v>
      </c>
      <c r="T1376" s="218">
        <f>S1376*H1376</f>
        <v>0</v>
      </c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R1376" s="219" t="s">
        <v>379</v>
      </c>
      <c r="AT1376" s="219" t="s">
        <v>164</v>
      </c>
      <c r="AU1376" s="219" t="s">
        <v>88</v>
      </c>
      <c r="AY1376" s="20" t="s">
        <v>161</v>
      </c>
      <c r="BE1376" s="220">
        <f>IF(N1376="základní",J1376,0)</f>
        <v>0</v>
      </c>
      <c r="BF1376" s="220">
        <f>IF(N1376="snížená",J1376,0)</f>
        <v>0</v>
      </c>
      <c r="BG1376" s="220">
        <f>IF(N1376="zákl. přenesená",J1376,0)</f>
        <v>0</v>
      </c>
      <c r="BH1376" s="220">
        <f>IF(N1376="sníž. přenesená",J1376,0)</f>
        <v>0</v>
      </c>
      <c r="BI1376" s="220">
        <f>IF(N1376="nulová",J1376,0)</f>
        <v>0</v>
      </c>
      <c r="BJ1376" s="20" t="s">
        <v>86</v>
      </c>
      <c r="BK1376" s="220">
        <f>ROUND(I1376*H1376,2)</f>
        <v>0</v>
      </c>
      <c r="BL1376" s="20" t="s">
        <v>379</v>
      </c>
      <c r="BM1376" s="219" t="s">
        <v>1416</v>
      </c>
    </row>
    <row r="1377" s="2" customFormat="1">
      <c r="A1377" s="42"/>
      <c r="B1377" s="43"/>
      <c r="C1377" s="44"/>
      <c r="D1377" s="221" t="s">
        <v>171</v>
      </c>
      <c r="E1377" s="44"/>
      <c r="F1377" s="222" t="s">
        <v>1417</v>
      </c>
      <c r="G1377" s="44"/>
      <c r="H1377" s="44"/>
      <c r="I1377" s="223"/>
      <c r="J1377" s="44"/>
      <c r="K1377" s="44"/>
      <c r="L1377" s="48"/>
      <c r="M1377" s="224"/>
      <c r="N1377" s="225"/>
      <c r="O1377" s="88"/>
      <c r="P1377" s="88"/>
      <c r="Q1377" s="88"/>
      <c r="R1377" s="88"/>
      <c r="S1377" s="88"/>
      <c r="T1377" s="89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T1377" s="20" t="s">
        <v>171</v>
      </c>
      <c r="AU1377" s="20" t="s">
        <v>88</v>
      </c>
    </row>
    <row r="1378" s="2" customFormat="1">
      <c r="A1378" s="42"/>
      <c r="B1378" s="43"/>
      <c r="C1378" s="44"/>
      <c r="D1378" s="226" t="s">
        <v>172</v>
      </c>
      <c r="E1378" s="44"/>
      <c r="F1378" s="227" t="s">
        <v>1418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0" t="s">
        <v>172</v>
      </c>
      <c r="AU1378" s="20" t="s">
        <v>88</v>
      </c>
    </row>
    <row r="1379" s="13" customFormat="1">
      <c r="A1379" s="13"/>
      <c r="B1379" s="233"/>
      <c r="C1379" s="234"/>
      <c r="D1379" s="221" t="s">
        <v>247</v>
      </c>
      <c r="E1379" s="235" t="s">
        <v>32</v>
      </c>
      <c r="F1379" s="236" t="s">
        <v>1419</v>
      </c>
      <c r="G1379" s="234"/>
      <c r="H1379" s="235" t="s">
        <v>32</v>
      </c>
      <c r="I1379" s="237"/>
      <c r="J1379" s="234"/>
      <c r="K1379" s="234"/>
      <c r="L1379" s="238"/>
      <c r="M1379" s="239"/>
      <c r="N1379" s="240"/>
      <c r="O1379" s="240"/>
      <c r="P1379" s="240"/>
      <c r="Q1379" s="240"/>
      <c r="R1379" s="240"/>
      <c r="S1379" s="240"/>
      <c r="T1379" s="24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2" t="s">
        <v>247</v>
      </c>
      <c r="AU1379" s="242" t="s">
        <v>88</v>
      </c>
      <c r="AV1379" s="13" t="s">
        <v>86</v>
      </c>
      <c r="AW1379" s="13" t="s">
        <v>39</v>
      </c>
      <c r="AX1379" s="13" t="s">
        <v>78</v>
      </c>
      <c r="AY1379" s="242" t="s">
        <v>161</v>
      </c>
    </row>
    <row r="1380" s="14" customFormat="1">
      <c r="A1380" s="14"/>
      <c r="B1380" s="243"/>
      <c r="C1380" s="244"/>
      <c r="D1380" s="221" t="s">
        <v>247</v>
      </c>
      <c r="E1380" s="245" t="s">
        <v>32</v>
      </c>
      <c r="F1380" s="246" t="s">
        <v>1420</v>
      </c>
      <c r="G1380" s="244"/>
      <c r="H1380" s="247">
        <v>15.23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247</v>
      </c>
      <c r="AU1380" s="253" t="s">
        <v>88</v>
      </c>
      <c r="AV1380" s="14" t="s">
        <v>88</v>
      </c>
      <c r="AW1380" s="14" t="s">
        <v>39</v>
      </c>
      <c r="AX1380" s="14" t="s">
        <v>78</v>
      </c>
      <c r="AY1380" s="253" t="s">
        <v>161</v>
      </c>
    </row>
    <row r="1381" s="14" customFormat="1">
      <c r="A1381" s="14"/>
      <c r="B1381" s="243"/>
      <c r="C1381" s="244"/>
      <c r="D1381" s="221" t="s">
        <v>247</v>
      </c>
      <c r="E1381" s="245" t="s">
        <v>32</v>
      </c>
      <c r="F1381" s="246" t="s">
        <v>1421</v>
      </c>
      <c r="G1381" s="244"/>
      <c r="H1381" s="247">
        <v>17.57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247</v>
      </c>
      <c r="AU1381" s="253" t="s">
        <v>88</v>
      </c>
      <c r="AV1381" s="14" t="s">
        <v>88</v>
      </c>
      <c r="AW1381" s="14" t="s">
        <v>39</v>
      </c>
      <c r="AX1381" s="14" t="s">
        <v>78</v>
      </c>
      <c r="AY1381" s="253" t="s">
        <v>161</v>
      </c>
    </row>
    <row r="1382" s="14" customFormat="1">
      <c r="A1382" s="14"/>
      <c r="B1382" s="243"/>
      <c r="C1382" s="244"/>
      <c r="D1382" s="221" t="s">
        <v>247</v>
      </c>
      <c r="E1382" s="245" t="s">
        <v>32</v>
      </c>
      <c r="F1382" s="246" t="s">
        <v>593</v>
      </c>
      <c r="G1382" s="244"/>
      <c r="H1382" s="247">
        <v>6.7800000000000002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247</v>
      </c>
      <c r="AU1382" s="253" t="s">
        <v>88</v>
      </c>
      <c r="AV1382" s="14" t="s">
        <v>88</v>
      </c>
      <c r="AW1382" s="14" t="s">
        <v>39</v>
      </c>
      <c r="AX1382" s="14" t="s">
        <v>78</v>
      </c>
      <c r="AY1382" s="253" t="s">
        <v>161</v>
      </c>
    </row>
    <row r="1383" s="14" customFormat="1">
      <c r="A1383" s="14"/>
      <c r="B1383" s="243"/>
      <c r="C1383" s="244"/>
      <c r="D1383" s="221" t="s">
        <v>247</v>
      </c>
      <c r="E1383" s="245" t="s">
        <v>32</v>
      </c>
      <c r="F1383" s="246" t="s">
        <v>1422</v>
      </c>
      <c r="G1383" s="244"/>
      <c r="H1383" s="247">
        <v>17.57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247</v>
      </c>
      <c r="AU1383" s="253" t="s">
        <v>88</v>
      </c>
      <c r="AV1383" s="14" t="s">
        <v>88</v>
      </c>
      <c r="AW1383" s="14" t="s">
        <v>39</v>
      </c>
      <c r="AX1383" s="14" t="s">
        <v>78</v>
      </c>
      <c r="AY1383" s="253" t="s">
        <v>161</v>
      </c>
    </row>
    <row r="1384" s="15" customFormat="1">
      <c r="A1384" s="15"/>
      <c r="B1384" s="254"/>
      <c r="C1384" s="255"/>
      <c r="D1384" s="221" t="s">
        <v>247</v>
      </c>
      <c r="E1384" s="256" t="s">
        <v>32</v>
      </c>
      <c r="F1384" s="257" t="s">
        <v>273</v>
      </c>
      <c r="G1384" s="255"/>
      <c r="H1384" s="258">
        <v>57.149999999999999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64" t="s">
        <v>247</v>
      </c>
      <c r="AU1384" s="264" t="s">
        <v>88</v>
      </c>
      <c r="AV1384" s="15" t="s">
        <v>188</v>
      </c>
      <c r="AW1384" s="15" t="s">
        <v>39</v>
      </c>
      <c r="AX1384" s="15" t="s">
        <v>86</v>
      </c>
      <c r="AY1384" s="264" t="s">
        <v>161</v>
      </c>
    </row>
    <row r="1385" s="2" customFormat="1" ht="24.15" customHeight="1">
      <c r="A1385" s="42"/>
      <c r="B1385" s="43"/>
      <c r="C1385" s="265" t="s">
        <v>1423</v>
      </c>
      <c r="D1385" s="265" t="s">
        <v>303</v>
      </c>
      <c r="E1385" s="266" t="s">
        <v>1424</v>
      </c>
      <c r="F1385" s="267" t="s">
        <v>1425</v>
      </c>
      <c r="G1385" s="268" t="s">
        <v>311</v>
      </c>
      <c r="H1385" s="269">
        <v>60.008000000000003</v>
      </c>
      <c r="I1385" s="270"/>
      <c r="J1385" s="271">
        <f>ROUND(I1385*H1385,2)</f>
        <v>0</v>
      </c>
      <c r="K1385" s="267" t="s">
        <v>168</v>
      </c>
      <c r="L1385" s="272"/>
      <c r="M1385" s="273" t="s">
        <v>32</v>
      </c>
      <c r="N1385" s="274" t="s">
        <v>49</v>
      </c>
      <c r="O1385" s="88"/>
      <c r="P1385" s="217">
        <f>O1385*H1385</f>
        <v>0</v>
      </c>
      <c r="Q1385" s="217">
        <v>0.0080000000000000002</v>
      </c>
      <c r="R1385" s="217">
        <f>Q1385*H1385</f>
        <v>0.48006400000000005</v>
      </c>
      <c r="S1385" s="217">
        <v>0</v>
      </c>
      <c r="T1385" s="218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19" t="s">
        <v>555</v>
      </c>
      <c r="AT1385" s="219" t="s">
        <v>303</v>
      </c>
      <c r="AU1385" s="219" t="s">
        <v>88</v>
      </c>
      <c r="AY1385" s="20" t="s">
        <v>161</v>
      </c>
      <c r="BE1385" s="220">
        <f>IF(N1385="základní",J1385,0)</f>
        <v>0</v>
      </c>
      <c r="BF1385" s="220">
        <f>IF(N1385="snížená",J1385,0)</f>
        <v>0</v>
      </c>
      <c r="BG1385" s="220">
        <f>IF(N1385="zákl. přenesená",J1385,0)</f>
        <v>0</v>
      </c>
      <c r="BH1385" s="220">
        <f>IF(N1385="sníž. přenesená",J1385,0)</f>
        <v>0</v>
      </c>
      <c r="BI1385" s="220">
        <f>IF(N1385="nulová",J1385,0)</f>
        <v>0</v>
      </c>
      <c r="BJ1385" s="20" t="s">
        <v>86</v>
      </c>
      <c r="BK1385" s="220">
        <f>ROUND(I1385*H1385,2)</f>
        <v>0</v>
      </c>
      <c r="BL1385" s="20" t="s">
        <v>379</v>
      </c>
      <c r="BM1385" s="219" t="s">
        <v>1426</v>
      </c>
    </row>
    <row r="1386" s="2" customFormat="1">
      <c r="A1386" s="42"/>
      <c r="B1386" s="43"/>
      <c r="C1386" s="44"/>
      <c r="D1386" s="221" t="s">
        <v>171</v>
      </c>
      <c r="E1386" s="44"/>
      <c r="F1386" s="222" t="s">
        <v>1425</v>
      </c>
      <c r="G1386" s="44"/>
      <c r="H1386" s="44"/>
      <c r="I1386" s="223"/>
      <c r="J1386" s="44"/>
      <c r="K1386" s="44"/>
      <c r="L1386" s="48"/>
      <c r="M1386" s="224"/>
      <c r="N1386" s="225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171</v>
      </c>
      <c r="AU1386" s="20" t="s">
        <v>88</v>
      </c>
    </row>
    <row r="1387" s="14" customFormat="1">
      <c r="A1387" s="14"/>
      <c r="B1387" s="243"/>
      <c r="C1387" s="244"/>
      <c r="D1387" s="221" t="s">
        <v>247</v>
      </c>
      <c r="E1387" s="244"/>
      <c r="F1387" s="246" t="s">
        <v>1427</v>
      </c>
      <c r="G1387" s="244"/>
      <c r="H1387" s="247">
        <v>60.008000000000003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247</v>
      </c>
      <c r="AU1387" s="253" t="s">
        <v>88</v>
      </c>
      <c r="AV1387" s="14" t="s">
        <v>88</v>
      </c>
      <c r="AW1387" s="14" t="s">
        <v>4</v>
      </c>
      <c r="AX1387" s="14" t="s">
        <v>86</v>
      </c>
      <c r="AY1387" s="253" t="s">
        <v>161</v>
      </c>
    </row>
    <row r="1388" s="2" customFormat="1" ht="37.8" customHeight="1">
      <c r="A1388" s="42"/>
      <c r="B1388" s="43"/>
      <c r="C1388" s="208" t="s">
        <v>1428</v>
      </c>
      <c r="D1388" s="208" t="s">
        <v>164</v>
      </c>
      <c r="E1388" s="209" t="s">
        <v>1429</v>
      </c>
      <c r="F1388" s="210" t="s">
        <v>1430</v>
      </c>
      <c r="G1388" s="211" t="s">
        <v>311</v>
      </c>
      <c r="H1388" s="212">
        <v>26.283999999999999</v>
      </c>
      <c r="I1388" s="213"/>
      <c r="J1388" s="214">
        <f>ROUND(I1388*H1388,2)</f>
        <v>0</v>
      </c>
      <c r="K1388" s="210" t="s">
        <v>168</v>
      </c>
      <c r="L1388" s="48"/>
      <c r="M1388" s="215" t="s">
        <v>32</v>
      </c>
      <c r="N1388" s="216" t="s">
        <v>49</v>
      </c>
      <c r="O1388" s="88"/>
      <c r="P1388" s="217">
        <f>O1388*H1388</f>
        <v>0</v>
      </c>
      <c r="Q1388" s="217">
        <v>0.044240000000000002</v>
      </c>
      <c r="R1388" s="217">
        <f>Q1388*H1388</f>
        <v>1.1628041600000001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379</v>
      </c>
      <c r="AT1388" s="219" t="s">
        <v>164</v>
      </c>
      <c r="AU1388" s="219" t="s">
        <v>88</v>
      </c>
      <c r="AY1388" s="20" t="s">
        <v>161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0" t="s">
        <v>86</v>
      </c>
      <c r="BK1388" s="220">
        <f>ROUND(I1388*H1388,2)</f>
        <v>0</v>
      </c>
      <c r="BL1388" s="20" t="s">
        <v>379</v>
      </c>
      <c r="BM1388" s="219" t="s">
        <v>1431</v>
      </c>
    </row>
    <row r="1389" s="2" customFormat="1">
      <c r="A1389" s="42"/>
      <c r="B1389" s="43"/>
      <c r="C1389" s="44"/>
      <c r="D1389" s="221" t="s">
        <v>171</v>
      </c>
      <c r="E1389" s="44"/>
      <c r="F1389" s="222" t="s">
        <v>1432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0" t="s">
        <v>171</v>
      </c>
      <c r="AU1389" s="20" t="s">
        <v>88</v>
      </c>
    </row>
    <row r="1390" s="2" customFormat="1">
      <c r="A1390" s="42"/>
      <c r="B1390" s="43"/>
      <c r="C1390" s="44"/>
      <c r="D1390" s="226" t="s">
        <v>172</v>
      </c>
      <c r="E1390" s="44"/>
      <c r="F1390" s="227" t="s">
        <v>1433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0" t="s">
        <v>172</v>
      </c>
      <c r="AU1390" s="20" t="s">
        <v>88</v>
      </c>
    </row>
    <row r="1391" s="2" customFormat="1">
      <c r="A1391" s="42"/>
      <c r="B1391" s="43"/>
      <c r="C1391" s="44"/>
      <c r="D1391" s="221" t="s">
        <v>174</v>
      </c>
      <c r="E1391" s="44"/>
      <c r="F1391" s="228" t="s">
        <v>1167</v>
      </c>
      <c r="G1391" s="44"/>
      <c r="H1391" s="44"/>
      <c r="I1391" s="223"/>
      <c r="J1391" s="44"/>
      <c r="K1391" s="44"/>
      <c r="L1391" s="48"/>
      <c r="M1391" s="224"/>
      <c r="N1391" s="225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174</v>
      </c>
      <c r="AU1391" s="20" t="s">
        <v>88</v>
      </c>
    </row>
    <row r="1392" s="13" customFormat="1">
      <c r="A1392" s="13"/>
      <c r="B1392" s="233"/>
      <c r="C1392" s="234"/>
      <c r="D1392" s="221" t="s">
        <v>247</v>
      </c>
      <c r="E1392" s="235" t="s">
        <v>32</v>
      </c>
      <c r="F1392" s="236" t="s">
        <v>1434</v>
      </c>
      <c r="G1392" s="234"/>
      <c r="H1392" s="235" t="s">
        <v>32</v>
      </c>
      <c r="I1392" s="237"/>
      <c r="J1392" s="234"/>
      <c r="K1392" s="234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247</v>
      </c>
      <c r="AU1392" s="242" t="s">
        <v>88</v>
      </c>
      <c r="AV1392" s="13" t="s">
        <v>86</v>
      </c>
      <c r="AW1392" s="13" t="s">
        <v>39</v>
      </c>
      <c r="AX1392" s="13" t="s">
        <v>78</v>
      </c>
      <c r="AY1392" s="242" t="s">
        <v>161</v>
      </c>
    </row>
    <row r="1393" s="13" customFormat="1">
      <c r="A1393" s="13"/>
      <c r="B1393" s="233"/>
      <c r="C1393" s="234"/>
      <c r="D1393" s="221" t="s">
        <v>247</v>
      </c>
      <c r="E1393" s="235" t="s">
        <v>32</v>
      </c>
      <c r="F1393" s="236" t="s">
        <v>1435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247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161</v>
      </c>
    </row>
    <row r="1394" s="13" customFormat="1">
      <c r="A1394" s="13"/>
      <c r="B1394" s="233"/>
      <c r="C1394" s="234"/>
      <c r="D1394" s="221" t="s">
        <v>247</v>
      </c>
      <c r="E1394" s="235" t="s">
        <v>32</v>
      </c>
      <c r="F1394" s="236" t="s">
        <v>1436</v>
      </c>
      <c r="G1394" s="234"/>
      <c r="H1394" s="235" t="s">
        <v>32</v>
      </c>
      <c r="I1394" s="237"/>
      <c r="J1394" s="234"/>
      <c r="K1394" s="234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247</v>
      </c>
      <c r="AU1394" s="242" t="s">
        <v>88</v>
      </c>
      <c r="AV1394" s="13" t="s">
        <v>86</v>
      </c>
      <c r="AW1394" s="13" t="s">
        <v>39</v>
      </c>
      <c r="AX1394" s="13" t="s">
        <v>78</v>
      </c>
      <c r="AY1394" s="242" t="s">
        <v>161</v>
      </c>
    </row>
    <row r="1395" s="14" customFormat="1">
      <c r="A1395" s="14"/>
      <c r="B1395" s="243"/>
      <c r="C1395" s="244"/>
      <c r="D1395" s="221" t="s">
        <v>247</v>
      </c>
      <c r="E1395" s="245" t="s">
        <v>32</v>
      </c>
      <c r="F1395" s="246" t="s">
        <v>1437</v>
      </c>
      <c r="G1395" s="244"/>
      <c r="H1395" s="247">
        <v>9.2349999999999994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247</v>
      </c>
      <c r="AU1395" s="253" t="s">
        <v>88</v>
      </c>
      <c r="AV1395" s="14" t="s">
        <v>88</v>
      </c>
      <c r="AW1395" s="14" t="s">
        <v>39</v>
      </c>
      <c r="AX1395" s="14" t="s">
        <v>78</v>
      </c>
      <c r="AY1395" s="253" t="s">
        <v>161</v>
      </c>
    </row>
    <row r="1396" s="14" customFormat="1">
      <c r="A1396" s="14"/>
      <c r="B1396" s="243"/>
      <c r="C1396" s="244"/>
      <c r="D1396" s="221" t="s">
        <v>247</v>
      </c>
      <c r="E1396" s="245" t="s">
        <v>32</v>
      </c>
      <c r="F1396" s="246" t="s">
        <v>1438</v>
      </c>
      <c r="G1396" s="244"/>
      <c r="H1396" s="247">
        <v>-1.72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247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161</v>
      </c>
    </row>
    <row r="1397" s="13" customFormat="1">
      <c r="A1397" s="13"/>
      <c r="B1397" s="233"/>
      <c r="C1397" s="234"/>
      <c r="D1397" s="221" t="s">
        <v>247</v>
      </c>
      <c r="E1397" s="235" t="s">
        <v>32</v>
      </c>
      <c r="F1397" s="236" t="s">
        <v>1439</v>
      </c>
      <c r="G1397" s="234"/>
      <c r="H1397" s="235" t="s">
        <v>32</v>
      </c>
      <c r="I1397" s="237"/>
      <c r="J1397" s="234"/>
      <c r="K1397" s="234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247</v>
      </c>
      <c r="AU1397" s="242" t="s">
        <v>88</v>
      </c>
      <c r="AV1397" s="13" t="s">
        <v>86</v>
      </c>
      <c r="AW1397" s="13" t="s">
        <v>39</v>
      </c>
      <c r="AX1397" s="13" t="s">
        <v>78</v>
      </c>
      <c r="AY1397" s="242" t="s">
        <v>161</v>
      </c>
    </row>
    <row r="1398" s="14" customFormat="1">
      <c r="A1398" s="14"/>
      <c r="B1398" s="243"/>
      <c r="C1398" s="244"/>
      <c r="D1398" s="221" t="s">
        <v>247</v>
      </c>
      <c r="E1398" s="245" t="s">
        <v>32</v>
      </c>
      <c r="F1398" s="246" t="s">
        <v>1440</v>
      </c>
      <c r="G1398" s="244"/>
      <c r="H1398" s="247">
        <v>5.6269999999999998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247</v>
      </c>
      <c r="AU1398" s="253" t="s">
        <v>88</v>
      </c>
      <c r="AV1398" s="14" t="s">
        <v>88</v>
      </c>
      <c r="AW1398" s="14" t="s">
        <v>39</v>
      </c>
      <c r="AX1398" s="14" t="s">
        <v>78</v>
      </c>
      <c r="AY1398" s="253" t="s">
        <v>161</v>
      </c>
    </row>
    <row r="1399" s="13" customFormat="1">
      <c r="A1399" s="13"/>
      <c r="B1399" s="233"/>
      <c r="C1399" s="234"/>
      <c r="D1399" s="221" t="s">
        <v>247</v>
      </c>
      <c r="E1399" s="235" t="s">
        <v>32</v>
      </c>
      <c r="F1399" s="236" t="s">
        <v>1441</v>
      </c>
      <c r="G1399" s="234"/>
      <c r="H1399" s="235" t="s">
        <v>32</v>
      </c>
      <c r="I1399" s="237"/>
      <c r="J1399" s="234"/>
      <c r="K1399" s="234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247</v>
      </c>
      <c r="AU1399" s="242" t="s">
        <v>88</v>
      </c>
      <c r="AV1399" s="13" t="s">
        <v>86</v>
      </c>
      <c r="AW1399" s="13" t="s">
        <v>39</v>
      </c>
      <c r="AX1399" s="13" t="s">
        <v>78</v>
      </c>
      <c r="AY1399" s="242" t="s">
        <v>161</v>
      </c>
    </row>
    <row r="1400" s="13" customFormat="1">
      <c r="A1400" s="13"/>
      <c r="B1400" s="233"/>
      <c r="C1400" s="234"/>
      <c r="D1400" s="221" t="s">
        <v>247</v>
      </c>
      <c r="E1400" s="235" t="s">
        <v>32</v>
      </c>
      <c r="F1400" s="236" t="s">
        <v>1442</v>
      </c>
      <c r="G1400" s="234"/>
      <c r="H1400" s="235" t="s">
        <v>32</v>
      </c>
      <c r="I1400" s="237"/>
      <c r="J1400" s="234"/>
      <c r="K1400" s="234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247</v>
      </c>
      <c r="AU1400" s="242" t="s">
        <v>88</v>
      </c>
      <c r="AV1400" s="13" t="s">
        <v>86</v>
      </c>
      <c r="AW1400" s="13" t="s">
        <v>39</v>
      </c>
      <c r="AX1400" s="13" t="s">
        <v>78</v>
      </c>
      <c r="AY1400" s="242" t="s">
        <v>161</v>
      </c>
    </row>
    <row r="1401" s="14" customFormat="1">
      <c r="A1401" s="14"/>
      <c r="B1401" s="243"/>
      <c r="C1401" s="244"/>
      <c r="D1401" s="221" t="s">
        <v>247</v>
      </c>
      <c r="E1401" s="245" t="s">
        <v>32</v>
      </c>
      <c r="F1401" s="246" t="s">
        <v>1437</v>
      </c>
      <c r="G1401" s="244"/>
      <c r="H1401" s="247">
        <v>9.2349999999999994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247</v>
      </c>
      <c r="AU1401" s="253" t="s">
        <v>88</v>
      </c>
      <c r="AV1401" s="14" t="s">
        <v>88</v>
      </c>
      <c r="AW1401" s="14" t="s">
        <v>39</v>
      </c>
      <c r="AX1401" s="14" t="s">
        <v>78</v>
      </c>
      <c r="AY1401" s="253" t="s">
        <v>161</v>
      </c>
    </row>
    <row r="1402" s="14" customFormat="1">
      <c r="A1402" s="14"/>
      <c r="B1402" s="243"/>
      <c r="C1402" s="244"/>
      <c r="D1402" s="221" t="s">
        <v>247</v>
      </c>
      <c r="E1402" s="245" t="s">
        <v>32</v>
      </c>
      <c r="F1402" s="246" t="s">
        <v>1438</v>
      </c>
      <c r="G1402" s="244"/>
      <c r="H1402" s="247">
        <v>-1.72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247</v>
      </c>
      <c r="AU1402" s="253" t="s">
        <v>88</v>
      </c>
      <c r="AV1402" s="14" t="s">
        <v>88</v>
      </c>
      <c r="AW1402" s="14" t="s">
        <v>39</v>
      </c>
      <c r="AX1402" s="14" t="s">
        <v>78</v>
      </c>
      <c r="AY1402" s="253" t="s">
        <v>161</v>
      </c>
    </row>
    <row r="1403" s="13" customFormat="1">
      <c r="A1403" s="13"/>
      <c r="B1403" s="233"/>
      <c r="C1403" s="234"/>
      <c r="D1403" s="221" t="s">
        <v>247</v>
      </c>
      <c r="E1403" s="235" t="s">
        <v>32</v>
      </c>
      <c r="F1403" s="236" t="s">
        <v>1443</v>
      </c>
      <c r="G1403" s="234"/>
      <c r="H1403" s="235" t="s">
        <v>32</v>
      </c>
      <c r="I1403" s="237"/>
      <c r="J1403" s="234"/>
      <c r="K1403" s="234"/>
      <c r="L1403" s="238"/>
      <c r="M1403" s="239"/>
      <c r="N1403" s="240"/>
      <c r="O1403" s="240"/>
      <c r="P1403" s="240"/>
      <c r="Q1403" s="240"/>
      <c r="R1403" s="240"/>
      <c r="S1403" s="240"/>
      <c r="T1403" s="241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2" t="s">
        <v>247</v>
      </c>
      <c r="AU1403" s="242" t="s">
        <v>88</v>
      </c>
      <c r="AV1403" s="13" t="s">
        <v>86</v>
      </c>
      <c r="AW1403" s="13" t="s">
        <v>39</v>
      </c>
      <c r="AX1403" s="13" t="s">
        <v>78</v>
      </c>
      <c r="AY1403" s="242" t="s">
        <v>161</v>
      </c>
    </row>
    <row r="1404" s="14" customFormat="1">
      <c r="A1404" s="14"/>
      <c r="B1404" s="243"/>
      <c r="C1404" s="244"/>
      <c r="D1404" s="221" t="s">
        <v>247</v>
      </c>
      <c r="E1404" s="245" t="s">
        <v>32</v>
      </c>
      <c r="F1404" s="246" t="s">
        <v>1440</v>
      </c>
      <c r="G1404" s="244"/>
      <c r="H1404" s="247">
        <v>5.6269999999999998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247</v>
      </c>
      <c r="AU1404" s="253" t="s">
        <v>88</v>
      </c>
      <c r="AV1404" s="14" t="s">
        <v>88</v>
      </c>
      <c r="AW1404" s="14" t="s">
        <v>39</v>
      </c>
      <c r="AX1404" s="14" t="s">
        <v>78</v>
      </c>
      <c r="AY1404" s="253" t="s">
        <v>161</v>
      </c>
    </row>
    <row r="1405" s="15" customFormat="1">
      <c r="A1405" s="15"/>
      <c r="B1405" s="254"/>
      <c r="C1405" s="255"/>
      <c r="D1405" s="221" t="s">
        <v>247</v>
      </c>
      <c r="E1405" s="256" t="s">
        <v>32</v>
      </c>
      <c r="F1405" s="257" t="s">
        <v>273</v>
      </c>
      <c r="G1405" s="255"/>
      <c r="H1405" s="258">
        <v>26.283999999999999</v>
      </c>
      <c r="I1405" s="259"/>
      <c r="J1405" s="255"/>
      <c r="K1405" s="255"/>
      <c r="L1405" s="260"/>
      <c r="M1405" s="261"/>
      <c r="N1405" s="262"/>
      <c r="O1405" s="262"/>
      <c r="P1405" s="262"/>
      <c r="Q1405" s="262"/>
      <c r="R1405" s="262"/>
      <c r="S1405" s="262"/>
      <c r="T1405" s="263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4" t="s">
        <v>247</v>
      </c>
      <c r="AU1405" s="264" t="s">
        <v>88</v>
      </c>
      <c r="AV1405" s="15" t="s">
        <v>188</v>
      </c>
      <c r="AW1405" s="15" t="s">
        <v>39</v>
      </c>
      <c r="AX1405" s="15" t="s">
        <v>86</v>
      </c>
      <c r="AY1405" s="264" t="s">
        <v>161</v>
      </c>
    </row>
    <row r="1406" s="2" customFormat="1" ht="37.8" customHeight="1">
      <c r="A1406" s="42"/>
      <c r="B1406" s="43"/>
      <c r="C1406" s="208" t="s">
        <v>1444</v>
      </c>
      <c r="D1406" s="208" t="s">
        <v>164</v>
      </c>
      <c r="E1406" s="209" t="s">
        <v>1445</v>
      </c>
      <c r="F1406" s="210" t="s">
        <v>1446</v>
      </c>
      <c r="G1406" s="211" t="s">
        <v>311</v>
      </c>
      <c r="H1406" s="212">
        <v>33.107999999999997</v>
      </c>
      <c r="I1406" s="213"/>
      <c r="J1406" s="214">
        <f>ROUND(I1406*H1406,2)</f>
        <v>0</v>
      </c>
      <c r="K1406" s="210" t="s">
        <v>168</v>
      </c>
      <c r="L1406" s="48"/>
      <c r="M1406" s="215" t="s">
        <v>32</v>
      </c>
      <c r="N1406" s="216" t="s">
        <v>49</v>
      </c>
      <c r="O1406" s="88"/>
      <c r="P1406" s="217">
        <f>O1406*H1406</f>
        <v>0</v>
      </c>
      <c r="Q1406" s="217">
        <v>0.041930000000000002</v>
      </c>
      <c r="R1406" s="217">
        <f>Q1406*H1406</f>
        <v>1.3882184399999999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379</v>
      </c>
      <c r="AT1406" s="219" t="s">
        <v>164</v>
      </c>
      <c r="AU1406" s="219" t="s">
        <v>88</v>
      </c>
      <c r="AY1406" s="20" t="s">
        <v>161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0" t="s">
        <v>86</v>
      </c>
      <c r="BK1406" s="220">
        <f>ROUND(I1406*H1406,2)</f>
        <v>0</v>
      </c>
      <c r="BL1406" s="20" t="s">
        <v>379</v>
      </c>
      <c r="BM1406" s="219" t="s">
        <v>1447</v>
      </c>
    </row>
    <row r="1407" s="2" customFormat="1">
      <c r="A1407" s="42"/>
      <c r="B1407" s="43"/>
      <c r="C1407" s="44"/>
      <c r="D1407" s="221" t="s">
        <v>171</v>
      </c>
      <c r="E1407" s="44"/>
      <c r="F1407" s="222" t="s">
        <v>1448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0" t="s">
        <v>171</v>
      </c>
      <c r="AU1407" s="20" t="s">
        <v>88</v>
      </c>
    </row>
    <row r="1408" s="2" customFormat="1">
      <c r="A1408" s="42"/>
      <c r="B1408" s="43"/>
      <c r="C1408" s="44"/>
      <c r="D1408" s="226" t="s">
        <v>172</v>
      </c>
      <c r="E1408" s="44"/>
      <c r="F1408" s="227" t="s">
        <v>1449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0" t="s">
        <v>172</v>
      </c>
      <c r="AU1408" s="20" t="s">
        <v>88</v>
      </c>
    </row>
    <row r="1409" s="2" customFormat="1">
      <c r="A1409" s="42"/>
      <c r="B1409" s="43"/>
      <c r="C1409" s="44"/>
      <c r="D1409" s="221" t="s">
        <v>174</v>
      </c>
      <c r="E1409" s="44"/>
      <c r="F1409" s="228" t="s">
        <v>1167</v>
      </c>
      <c r="G1409" s="44"/>
      <c r="H1409" s="44"/>
      <c r="I1409" s="223"/>
      <c r="J1409" s="44"/>
      <c r="K1409" s="44"/>
      <c r="L1409" s="48"/>
      <c r="M1409" s="224"/>
      <c r="N1409" s="225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0" t="s">
        <v>174</v>
      </c>
      <c r="AU1409" s="20" t="s">
        <v>88</v>
      </c>
    </row>
    <row r="1410" s="13" customFormat="1">
      <c r="A1410" s="13"/>
      <c r="B1410" s="233"/>
      <c r="C1410" s="234"/>
      <c r="D1410" s="221" t="s">
        <v>247</v>
      </c>
      <c r="E1410" s="235" t="s">
        <v>32</v>
      </c>
      <c r="F1410" s="236" t="s">
        <v>1450</v>
      </c>
      <c r="G1410" s="234"/>
      <c r="H1410" s="235" t="s">
        <v>32</v>
      </c>
      <c r="I1410" s="237"/>
      <c r="J1410" s="234"/>
      <c r="K1410" s="234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247</v>
      </c>
      <c r="AU1410" s="242" t="s">
        <v>88</v>
      </c>
      <c r="AV1410" s="13" t="s">
        <v>86</v>
      </c>
      <c r="AW1410" s="13" t="s">
        <v>39</v>
      </c>
      <c r="AX1410" s="13" t="s">
        <v>78</v>
      </c>
      <c r="AY1410" s="242" t="s">
        <v>161</v>
      </c>
    </row>
    <row r="1411" s="14" customFormat="1">
      <c r="A1411" s="14"/>
      <c r="B1411" s="243"/>
      <c r="C1411" s="244"/>
      <c r="D1411" s="221" t="s">
        <v>247</v>
      </c>
      <c r="E1411" s="245" t="s">
        <v>32</v>
      </c>
      <c r="F1411" s="246" t="s">
        <v>1451</v>
      </c>
      <c r="G1411" s="244"/>
      <c r="H1411" s="247">
        <v>2.7290000000000001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247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161</v>
      </c>
    </row>
    <row r="1412" s="13" customFormat="1">
      <c r="A1412" s="13"/>
      <c r="B1412" s="233"/>
      <c r="C1412" s="234"/>
      <c r="D1412" s="221" t="s">
        <v>247</v>
      </c>
      <c r="E1412" s="235" t="s">
        <v>32</v>
      </c>
      <c r="F1412" s="236" t="s">
        <v>1452</v>
      </c>
      <c r="G1412" s="234"/>
      <c r="H1412" s="235" t="s">
        <v>32</v>
      </c>
      <c r="I1412" s="237"/>
      <c r="J1412" s="234"/>
      <c r="K1412" s="234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247</v>
      </c>
      <c r="AU1412" s="242" t="s">
        <v>88</v>
      </c>
      <c r="AV1412" s="13" t="s">
        <v>86</v>
      </c>
      <c r="AW1412" s="13" t="s">
        <v>39</v>
      </c>
      <c r="AX1412" s="13" t="s">
        <v>78</v>
      </c>
      <c r="AY1412" s="242" t="s">
        <v>161</v>
      </c>
    </row>
    <row r="1413" s="14" customFormat="1">
      <c r="A1413" s="14"/>
      <c r="B1413" s="243"/>
      <c r="C1413" s="244"/>
      <c r="D1413" s="221" t="s">
        <v>247</v>
      </c>
      <c r="E1413" s="245" t="s">
        <v>32</v>
      </c>
      <c r="F1413" s="246" t="s">
        <v>1453</v>
      </c>
      <c r="G1413" s="244"/>
      <c r="H1413" s="247">
        <v>5.0039999999999996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247</v>
      </c>
      <c r="AU1413" s="253" t="s">
        <v>88</v>
      </c>
      <c r="AV1413" s="14" t="s">
        <v>88</v>
      </c>
      <c r="AW1413" s="14" t="s">
        <v>39</v>
      </c>
      <c r="AX1413" s="14" t="s">
        <v>78</v>
      </c>
      <c r="AY1413" s="253" t="s">
        <v>161</v>
      </c>
    </row>
    <row r="1414" s="14" customFormat="1">
      <c r="A1414" s="14"/>
      <c r="B1414" s="243"/>
      <c r="C1414" s="244"/>
      <c r="D1414" s="221" t="s">
        <v>247</v>
      </c>
      <c r="E1414" s="245" t="s">
        <v>32</v>
      </c>
      <c r="F1414" s="246" t="s">
        <v>1454</v>
      </c>
      <c r="G1414" s="244"/>
      <c r="H1414" s="247">
        <v>4.3680000000000003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247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161</v>
      </c>
    </row>
    <row r="1415" s="13" customFormat="1">
      <c r="A1415" s="13"/>
      <c r="B1415" s="233"/>
      <c r="C1415" s="234"/>
      <c r="D1415" s="221" t="s">
        <v>247</v>
      </c>
      <c r="E1415" s="235" t="s">
        <v>32</v>
      </c>
      <c r="F1415" s="236" t="s">
        <v>1455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247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161</v>
      </c>
    </row>
    <row r="1416" s="14" customFormat="1">
      <c r="A1416" s="14"/>
      <c r="B1416" s="243"/>
      <c r="C1416" s="244"/>
      <c r="D1416" s="221" t="s">
        <v>247</v>
      </c>
      <c r="E1416" s="245" t="s">
        <v>32</v>
      </c>
      <c r="F1416" s="246" t="s">
        <v>1456</v>
      </c>
      <c r="G1416" s="244"/>
      <c r="H1416" s="247">
        <v>1.3640000000000001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247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161</v>
      </c>
    </row>
    <row r="1417" s="13" customFormat="1">
      <c r="A1417" s="13"/>
      <c r="B1417" s="233"/>
      <c r="C1417" s="234"/>
      <c r="D1417" s="221" t="s">
        <v>247</v>
      </c>
      <c r="E1417" s="235" t="s">
        <v>32</v>
      </c>
      <c r="F1417" s="236" t="s">
        <v>1457</v>
      </c>
      <c r="G1417" s="234"/>
      <c r="H1417" s="235" t="s">
        <v>32</v>
      </c>
      <c r="I1417" s="237"/>
      <c r="J1417" s="234"/>
      <c r="K1417" s="234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247</v>
      </c>
      <c r="AU1417" s="242" t="s">
        <v>88</v>
      </c>
      <c r="AV1417" s="13" t="s">
        <v>86</v>
      </c>
      <c r="AW1417" s="13" t="s">
        <v>39</v>
      </c>
      <c r="AX1417" s="13" t="s">
        <v>78</v>
      </c>
      <c r="AY1417" s="242" t="s">
        <v>161</v>
      </c>
    </row>
    <row r="1418" s="14" customFormat="1">
      <c r="A1418" s="14"/>
      <c r="B1418" s="243"/>
      <c r="C1418" s="244"/>
      <c r="D1418" s="221" t="s">
        <v>247</v>
      </c>
      <c r="E1418" s="245" t="s">
        <v>32</v>
      </c>
      <c r="F1418" s="246" t="s">
        <v>1458</v>
      </c>
      <c r="G1418" s="244"/>
      <c r="H1418" s="247">
        <v>4.7160000000000002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247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161</v>
      </c>
    </row>
    <row r="1419" s="13" customFormat="1">
      <c r="A1419" s="13"/>
      <c r="B1419" s="233"/>
      <c r="C1419" s="234"/>
      <c r="D1419" s="221" t="s">
        <v>247</v>
      </c>
      <c r="E1419" s="235" t="s">
        <v>32</v>
      </c>
      <c r="F1419" s="236" t="s">
        <v>1459</v>
      </c>
      <c r="G1419" s="234"/>
      <c r="H1419" s="235" t="s">
        <v>32</v>
      </c>
      <c r="I1419" s="237"/>
      <c r="J1419" s="234"/>
      <c r="K1419" s="234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247</v>
      </c>
      <c r="AU1419" s="242" t="s">
        <v>88</v>
      </c>
      <c r="AV1419" s="13" t="s">
        <v>86</v>
      </c>
      <c r="AW1419" s="13" t="s">
        <v>39</v>
      </c>
      <c r="AX1419" s="13" t="s">
        <v>78</v>
      </c>
      <c r="AY1419" s="242" t="s">
        <v>161</v>
      </c>
    </row>
    <row r="1420" s="14" customFormat="1">
      <c r="A1420" s="14"/>
      <c r="B1420" s="243"/>
      <c r="C1420" s="244"/>
      <c r="D1420" s="221" t="s">
        <v>247</v>
      </c>
      <c r="E1420" s="245" t="s">
        <v>32</v>
      </c>
      <c r="F1420" s="246" t="s">
        <v>1451</v>
      </c>
      <c r="G1420" s="244"/>
      <c r="H1420" s="247">
        <v>2.7290000000000001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247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161</v>
      </c>
    </row>
    <row r="1421" s="13" customFormat="1">
      <c r="A1421" s="13"/>
      <c r="B1421" s="233"/>
      <c r="C1421" s="234"/>
      <c r="D1421" s="221" t="s">
        <v>247</v>
      </c>
      <c r="E1421" s="235" t="s">
        <v>32</v>
      </c>
      <c r="F1421" s="236" t="s">
        <v>1460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247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161</v>
      </c>
    </row>
    <row r="1422" s="14" customFormat="1">
      <c r="A1422" s="14"/>
      <c r="B1422" s="243"/>
      <c r="C1422" s="244"/>
      <c r="D1422" s="221" t="s">
        <v>247</v>
      </c>
      <c r="E1422" s="245" t="s">
        <v>32</v>
      </c>
      <c r="F1422" s="246" t="s">
        <v>1453</v>
      </c>
      <c r="G1422" s="244"/>
      <c r="H1422" s="247">
        <v>5.0039999999999996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247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161</v>
      </c>
    </row>
    <row r="1423" s="14" customFormat="1">
      <c r="A1423" s="14"/>
      <c r="B1423" s="243"/>
      <c r="C1423" s="244"/>
      <c r="D1423" s="221" t="s">
        <v>247</v>
      </c>
      <c r="E1423" s="245" t="s">
        <v>32</v>
      </c>
      <c r="F1423" s="246" t="s">
        <v>1454</v>
      </c>
      <c r="G1423" s="244"/>
      <c r="H1423" s="247">
        <v>4.3680000000000003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247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161</v>
      </c>
    </row>
    <row r="1424" s="13" customFormat="1">
      <c r="A1424" s="13"/>
      <c r="B1424" s="233"/>
      <c r="C1424" s="234"/>
      <c r="D1424" s="221" t="s">
        <v>247</v>
      </c>
      <c r="E1424" s="235" t="s">
        <v>32</v>
      </c>
      <c r="F1424" s="236" t="s">
        <v>1461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247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161</v>
      </c>
    </row>
    <row r="1425" s="14" customFormat="1">
      <c r="A1425" s="14"/>
      <c r="B1425" s="243"/>
      <c r="C1425" s="244"/>
      <c r="D1425" s="221" t="s">
        <v>247</v>
      </c>
      <c r="E1425" s="245" t="s">
        <v>32</v>
      </c>
      <c r="F1425" s="246" t="s">
        <v>1462</v>
      </c>
      <c r="G1425" s="244"/>
      <c r="H1425" s="247">
        <v>2.8260000000000001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247</v>
      </c>
      <c r="AU1425" s="253" t="s">
        <v>88</v>
      </c>
      <c r="AV1425" s="14" t="s">
        <v>88</v>
      </c>
      <c r="AW1425" s="14" t="s">
        <v>39</v>
      </c>
      <c r="AX1425" s="14" t="s">
        <v>78</v>
      </c>
      <c r="AY1425" s="253" t="s">
        <v>161</v>
      </c>
    </row>
    <row r="1426" s="15" customFormat="1">
      <c r="A1426" s="15"/>
      <c r="B1426" s="254"/>
      <c r="C1426" s="255"/>
      <c r="D1426" s="221" t="s">
        <v>247</v>
      </c>
      <c r="E1426" s="256" t="s">
        <v>32</v>
      </c>
      <c r="F1426" s="257" t="s">
        <v>273</v>
      </c>
      <c r="G1426" s="255"/>
      <c r="H1426" s="258">
        <v>33.108000000000004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4" t="s">
        <v>247</v>
      </c>
      <c r="AU1426" s="264" t="s">
        <v>88</v>
      </c>
      <c r="AV1426" s="15" t="s">
        <v>188</v>
      </c>
      <c r="AW1426" s="15" t="s">
        <v>39</v>
      </c>
      <c r="AX1426" s="15" t="s">
        <v>86</v>
      </c>
      <c r="AY1426" s="264" t="s">
        <v>161</v>
      </c>
    </row>
    <row r="1427" s="2" customFormat="1" ht="44.25" customHeight="1">
      <c r="A1427" s="42"/>
      <c r="B1427" s="43"/>
      <c r="C1427" s="208" t="s">
        <v>1463</v>
      </c>
      <c r="D1427" s="208" t="s">
        <v>164</v>
      </c>
      <c r="E1427" s="209" t="s">
        <v>1464</v>
      </c>
      <c r="F1427" s="210" t="s">
        <v>1465</v>
      </c>
      <c r="G1427" s="211" t="s">
        <v>311</v>
      </c>
      <c r="H1427" s="212">
        <v>146.22300000000001</v>
      </c>
      <c r="I1427" s="213"/>
      <c r="J1427" s="214">
        <f>ROUND(I1427*H1427,2)</f>
        <v>0</v>
      </c>
      <c r="K1427" s="210" t="s">
        <v>168</v>
      </c>
      <c r="L1427" s="48"/>
      <c r="M1427" s="215" t="s">
        <v>32</v>
      </c>
      <c r="N1427" s="216" t="s">
        <v>49</v>
      </c>
      <c r="O1427" s="88"/>
      <c r="P1427" s="217">
        <f>O1427*H1427</f>
        <v>0</v>
      </c>
      <c r="Q1427" s="217">
        <v>0.049279999999999997</v>
      </c>
      <c r="R1427" s="217">
        <f>Q1427*H1427</f>
        <v>7.2058694399999998</v>
      </c>
      <c r="S1427" s="217">
        <v>0</v>
      </c>
      <c r="T1427" s="218">
        <f>S1427*H1427</f>
        <v>0</v>
      </c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R1427" s="219" t="s">
        <v>379</v>
      </c>
      <c r="AT1427" s="219" t="s">
        <v>164</v>
      </c>
      <c r="AU1427" s="219" t="s">
        <v>88</v>
      </c>
      <c r="AY1427" s="20" t="s">
        <v>161</v>
      </c>
      <c r="BE1427" s="220">
        <f>IF(N1427="základní",J1427,0)</f>
        <v>0</v>
      </c>
      <c r="BF1427" s="220">
        <f>IF(N1427="snížená",J1427,0)</f>
        <v>0</v>
      </c>
      <c r="BG1427" s="220">
        <f>IF(N1427="zákl. přenesená",J1427,0)</f>
        <v>0</v>
      </c>
      <c r="BH1427" s="220">
        <f>IF(N1427="sníž. přenesená",J1427,0)</f>
        <v>0</v>
      </c>
      <c r="BI1427" s="220">
        <f>IF(N1427="nulová",J1427,0)</f>
        <v>0</v>
      </c>
      <c r="BJ1427" s="20" t="s">
        <v>86</v>
      </c>
      <c r="BK1427" s="220">
        <f>ROUND(I1427*H1427,2)</f>
        <v>0</v>
      </c>
      <c r="BL1427" s="20" t="s">
        <v>379</v>
      </c>
      <c r="BM1427" s="219" t="s">
        <v>1466</v>
      </c>
    </row>
    <row r="1428" s="2" customFormat="1">
      <c r="A1428" s="42"/>
      <c r="B1428" s="43"/>
      <c r="C1428" s="44"/>
      <c r="D1428" s="221" t="s">
        <v>171</v>
      </c>
      <c r="E1428" s="44"/>
      <c r="F1428" s="222" t="s">
        <v>1467</v>
      </c>
      <c r="G1428" s="44"/>
      <c r="H1428" s="44"/>
      <c r="I1428" s="223"/>
      <c r="J1428" s="44"/>
      <c r="K1428" s="44"/>
      <c r="L1428" s="48"/>
      <c r="M1428" s="224"/>
      <c r="N1428" s="225"/>
      <c r="O1428" s="88"/>
      <c r="P1428" s="88"/>
      <c r="Q1428" s="88"/>
      <c r="R1428" s="88"/>
      <c r="S1428" s="88"/>
      <c r="T1428" s="89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T1428" s="20" t="s">
        <v>171</v>
      </c>
      <c r="AU1428" s="20" t="s">
        <v>88</v>
      </c>
    </row>
    <row r="1429" s="2" customFormat="1">
      <c r="A1429" s="42"/>
      <c r="B1429" s="43"/>
      <c r="C1429" s="44"/>
      <c r="D1429" s="226" t="s">
        <v>172</v>
      </c>
      <c r="E1429" s="44"/>
      <c r="F1429" s="227" t="s">
        <v>1468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0" t="s">
        <v>172</v>
      </c>
      <c r="AU1429" s="20" t="s">
        <v>88</v>
      </c>
    </row>
    <row r="1430" s="2" customFormat="1">
      <c r="A1430" s="42"/>
      <c r="B1430" s="43"/>
      <c r="C1430" s="44"/>
      <c r="D1430" s="221" t="s">
        <v>174</v>
      </c>
      <c r="E1430" s="44"/>
      <c r="F1430" s="228" t="s">
        <v>1167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0" t="s">
        <v>174</v>
      </c>
      <c r="AU1430" s="20" t="s">
        <v>88</v>
      </c>
    </row>
    <row r="1431" s="13" customFormat="1">
      <c r="A1431" s="13"/>
      <c r="B1431" s="233"/>
      <c r="C1431" s="234"/>
      <c r="D1431" s="221" t="s">
        <v>247</v>
      </c>
      <c r="E1431" s="235" t="s">
        <v>32</v>
      </c>
      <c r="F1431" s="236" t="s">
        <v>1435</v>
      </c>
      <c r="G1431" s="234"/>
      <c r="H1431" s="235" t="s">
        <v>32</v>
      </c>
      <c r="I1431" s="237"/>
      <c r="J1431" s="234"/>
      <c r="K1431" s="234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247</v>
      </c>
      <c r="AU1431" s="242" t="s">
        <v>88</v>
      </c>
      <c r="AV1431" s="13" t="s">
        <v>86</v>
      </c>
      <c r="AW1431" s="13" t="s">
        <v>39</v>
      </c>
      <c r="AX1431" s="13" t="s">
        <v>78</v>
      </c>
      <c r="AY1431" s="242" t="s">
        <v>161</v>
      </c>
    </row>
    <row r="1432" s="13" customFormat="1">
      <c r="A1432" s="13"/>
      <c r="B1432" s="233"/>
      <c r="C1432" s="234"/>
      <c r="D1432" s="221" t="s">
        <v>247</v>
      </c>
      <c r="E1432" s="235" t="s">
        <v>32</v>
      </c>
      <c r="F1432" s="236" t="s">
        <v>1469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247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161</v>
      </c>
    </row>
    <row r="1433" s="14" customFormat="1">
      <c r="A1433" s="14"/>
      <c r="B1433" s="243"/>
      <c r="C1433" s="244"/>
      <c r="D1433" s="221" t="s">
        <v>247</v>
      </c>
      <c r="E1433" s="245" t="s">
        <v>32</v>
      </c>
      <c r="F1433" s="246" t="s">
        <v>1437</v>
      </c>
      <c r="G1433" s="244"/>
      <c r="H1433" s="247">
        <v>9.2349999999999994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247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161</v>
      </c>
    </row>
    <row r="1434" s="14" customFormat="1">
      <c r="A1434" s="14"/>
      <c r="B1434" s="243"/>
      <c r="C1434" s="244"/>
      <c r="D1434" s="221" t="s">
        <v>247</v>
      </c>
      <c r="E1434" s="245" t="s">
        <v>32</v>
      </c>
      <c r="F1434" s="246" t="s">
        <v>1470</v>
      </c>
      <c r="G1434" s="244"/>
      <c r="H1434" s="247">
        <v>-2.1499999999999999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247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161</v>
      </c>
    </row>
    <row r="1435" s="13" customFormat="1">
      <c r="A1435" s="13"/>
      <c r="B1435" s="233"/>
      <c r="C1435" s="234"/>
      <c r="D1435" s="221" t="s">
        <v>247</v>
      </c>
      <c r="E1435" s="235" t="s">
        <v>32</v>
      </c>
      <c r="F1435" s="236" t="s">
        <v>1471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247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161</v>
      </c>
    </row>
    <row r="1436" s="14" customFormat="1">
      <c r="A1436" s="14"/>
      <c r="B1436" s="243"/>
      <c r="C1436" s="244"/>
      <c r="D1436" s="221" t="s">
        <v>247</v>
      </c>
      <c r="E1436" s="245" t="s">
        <v>32</v>
      </c>
      <c r="F1436" s="246" t="s">
        <v>1472</v>
      </c>
      <c r="G1436" s="244"/>
      <c r="H1436" s="247">
        <v>12.710000000000001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247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161</v>
      </c>
    </row>
    <row r="1437" s="14" customFormat="1">
      <c r="A1437" s="14"/>
      <c r="B1437" s="243"/>
      <c r="C1437" s="244"/>
      <c r="D1437" s="221" t="s">
        <v>247</v>
      </c>
      <c r="E1437" s="245" t="s">
        <v>32</v>
      </c>
      <c r="F1437" s="246" t="s">
        <v>1473</v>
      </c>
      <c r="G1437" s="244"/>
      <c r="H1437" s="247">
        <v>-1.5049999999999999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247</v>
      </c>
      <c r="AU1437" s="253" t="s">
        <v>88</v>
      </c>
      <c r="AV1437" s="14" t="s">
        <v>88</v>
      </c>
      <c r="AW1437" s="14" t="s">
        <v>39</v>
      </c>
      <c r="AX1437" s="14" t="s">
        <v>78</v>
      </c>
      <c r="AY1437" s="253" t="s">
        <v>161</v>
      </c>
    </row>
    <row r="1438" s="14" customFormat="1">
      <c r="A1438" s="14"/>
      <c r="B1438" s="243"/>
      <c r="C1438" s="244"/>
      <c r="D1438" s="221" t="s">
        <v>247</v>
      </c>
      <c r="E1438" s="245" t="s">
        <v>32</v>
      </c>
      <c r="F1438" s="246" t="s">
        <v>1474</v>
      </c>
      <c r="G1438" s="244"/>
      <c r="H1438" s="247">
        <v>-1.9350000000000001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247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161</v>
      </c>
    </row>
    <row r="1439" s="13" customFormat="1">
      <c r="A1439" s="13"/>
      <c r="B1439" s="233"/>
      <c r="C1439" s="234"/>
      <c r="D1439" s="221" t="s">
        <v>247</v>
      </c>
      <c r="E1439" s="235" t="s">
        <v>32</v>
      </c>
      <c r="F1439" s="236" t="s">
        <v>1475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247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161</v>
      </c>
    </row>
    <row r="1440" s="14" customFormat="1">
      <c r="A1440" s="14"/>
      <c r="B1440" s="243"/>
      <c r="C1440" s="244"/>
      <c r="D1440" s="221" t="s">
        <v>247</v>
      </c>
      <c r="E1440" s="245" t="s">
        <v>32</v>
      </c>
      <c r="F1440" s="246" t="s">
        <v>1476</v>
      </c>
      <c r="G1440" s="244"/>
      <c r="H1440" s="247">
        <v>19.859999999999999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247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161</v>
      </c>
    </row>
    <row r="1441" s="13" customFormat="1">
      <c r="A1441" s="13"/>
      <c r="B1441" s="233"/>
      <c r="C1441" s="234"/>
      <c r="D1441" s="221" t="s">
        <v>247</v>
      </c>
      <c r="E1441" s="235" t="s">
        <v>32</v>
      </c>
      <c r="F1441" s="236" t="s">
        <v>1477</v>
      </c>
      <c r="G1441" s="234"/>
      <c r="H1441" s="235" t="s">
        <v>32</v>
      </c>
      <c r="I1441" s="237"/>
      <c r="J1441" s="234"/>
      <c r="K1441" s="234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247</v>
      </c>
      <c r="AU1441" s="242" t="s">
        <v>88</v>
      </c>
      <c r="AV1441" s="13" t="s">
        <v>86</v>
      </c>
      <c r="AW1441" s="13" t="s">
        <v>39</v>
      </c>
      <c r="AX1441" s="13" t="s">
        <v>78</v>
      </c>
      <c r="AY1441" s="242" t="s">
        <v>161</v>
      </c>
    </row>
    <row r="1442" s="14" customFormat="1">
      <c r="A1442" s="14"/>
      <c r="B1442" s="243"/>
      <c r="C1442" s="244"/>
      <c r="D1442" s="221" t="s">
        <v>247</v>
      </c>
      <c r="E1442" s="245" t="s">
        <v>32</v>
      </c>
      <c r="F1442" s="246" t="s">
        <v>1478</v>
      </c>
      <c r="G1442" s="244"/>
      <c r="H1442" s="247">
        <v>23.501000000000001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247</v>
      </c>
      <c r="AU1442" s="253" t="s">
        <v>88</v>
      </c>
      <c r="AV1442" s="14" t="s">
        <v>88</v>
      </c>
      <c r="AW1442" s="14" t="s">
        <v>39</v>
      </c>
      <c r="AX1442" s="14" t="s">
        <v>78</v>
      </c>
      <c r="AY1442" s="253" t="s">
        <v>161</v>
      </c>
    </row>
    <row r="1443" s="14" customFormat="1">
      <c r="A1443" s="14"/>
      <c r="B1443" s="243"/>
      <c r="C1443" s="244"/>
      <c r="D1443" s="221" t="s">
        <v>247</v>
      </c>
      <c r="E1443" s="245" t="s">
        <v>32</v>
      </c>
      <c r="F1443" s="246" t="s">
        <v>1438</v>
      </c>
      <c r="G1443" s="244"/>
      <c r="H1443" s="247">
        <v>-1.72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247</v>
      </c>
      <c r="AU1443" s="253" t="s">
        <v>88</v>
      </c>
      <c r="AV1443" s="14" t="s">
        <v>88</v>
      </c>
      <c r="AW1443" s="14" t="s">
        <v>39</v>
      </c>
      <c r="AX1443" s="14" t="s">
        <v>78</v>
      </c>
      <c r="AY1443" s="253" t="s">
        <v>161</v>
      </c>
    </row>
    <row r="1444" s="14" customFormat="1">
      <c r="A1444" s="14"/>
      <c r="B1444" s="243"/>
      <c r="C1444" s="244"/>
      <c r="D1444" s="221" t="s">
        <v>247</v>
      </c>
      <c r="E1444" s="245" t="s">
        <v>32</v>
      </c>
      <c r="F1444" s="246" t="s">
        <v>1479</v>
      </c>
      <c r="G1444" s="244"/>
      <c r="H1444" s="247">
        <v>-3.0800000000000001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247</v>
      </c>
      <c r="AU1444" s="253" t="s">
        <v>88</v>
      </c>
      <c r="AV1444" s="14" t="s">
        <v>88</v>
      </c>
      <c r="AW1444" s="14" t="s">
        <v>39</v>
      </c>
      <c r="AX1444" s="14" t="s">
        <v>78</v>
      </c>
      <c r="AY1444" s="253" t="s">
        <v>161</v>
      </c>
    </row>
    <row r="1445" s="14" customFormat="1">
      <c r="A1445" s="14"/>
      <c r="B1445" s="243"/>
      <c r="C1445" s="244"/>
      <c r="D1445" s="221" t="s">
        <v>247</v>
      </c>
      <c r="E1445" s="245" t="s">
        <v>32</v>
      </c>
      <c r="F1445" s="246" t="s">
        <v>1480</v>
      </c>
      <c r="G1445" s="244"/>
      <c r="H1445" s="247">
        <v>8.8710000000000004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247</v>
      </c>
      <c r="AU1445" s="253" t="s">
        <v>88</v>
      </c>
      <c r="AV1445" s="14" t="s">
        <v>88</v>
      </c>
      <c r="AW1445" s="14" t="s">
        <v>39</v>
      </c>
      <c r="AX1445" s="14" t="s">
        <v>78</v>
      </c>
      <c r="AY1445" s="253" t="s">
        <v>161</v>
      </c>
    </row>
    <row r="1446" s="14" customFormat="1">
      <c r="A1446" s="14"/>
      <c r="B1446" s="243"/>
      <c r="C1446" s="244"/>
      <c r="D1446" s="221" t="s">
        <v>247</v>
      </c>
      <c r="E1446" s="245" t="s">
        <v>32</v>
      </c>
      <c r="F1446" s="246" t="s">
        <v>1438</v>
      </c>
      <c r="G1446" s="244"/>
      <c r="H1446" s="247">
        <v>-1.72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247</v>
      </c>
      <c r="AU1446" s="253" t="s">
        <v>88</v>
      </c>
      <c r="AV1446" s="14" t="s">
        <v>88</v>
      </c>
      <c r="AW1446" s="14" t="s">
        <v>39</v>
      </c>
      <c r="AX1446" s="14" t="s">
        <v>78</v>
      </c>
      <c r="AY1446" s="253" t="s">
        <v>161</v>
      </c>
    </row>
    <row r="1447" s="13" customFormat="1">
      <c r="A1447" s="13"/>
      <c r="B1447" s="233"/>
      <c r="C1447" s="234"/>
      <c r="D1447" s="221" t="s">
        <v>247</v>
      </c>
      <c r="E1447" s="235" t="s">
        <v>32</v>
      </c>
      <c r="F1447" s="236" t="s">
        <v>1481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247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161</v>
      </c>
    </row>
    <row r="1448" s="14" customFormat="1">
      <c r="A1448" s="14"/>
      <c r="B1448" s="243"/>
      <c r="C1448" s="244"/>
      <c r="D1448" s="221" t="s">
        <v>247</v>
      </c>
      <c r="E1448" s="245" t="s">
        <v>32</v>
      </c>
      <c r="F1448" s="246" t="s">
        <v>1440</v>
      </c>
      <c r="G1448" s="244"/>
      <c r="H1448" s="247">
        <v>5.6269999999999998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247</v>
      </c>
      <c r="AU1448" s="253" t="s">
        <v>88</v>
      </c>
      <c r="AV1448" s="14" t="s">
        <v>88</v>
      </c>
      <c r="AW1448" s="14" t="s">
        <v>39</v>
      </c>
      <c r="AX1448" s="14" t="s">
        <v>78</v>
      </c>
      <c r="AY1448" s="253" t="s">
        <v>161</v>
      </c>
    </row>
    <row r="1449" s="14" customFormat="1">
      <c r="A1449" s="14"/>
      <c r="B1449" s="243"/>
      <c r="C1449" s="244"/>
      <c r="D1449" s="221" t="s">
        <v>247</v>
      </c>
      <c r="E1449" s="245" t="s">
        <v>32</v>
      </c>
      <c r="F1449" s="246" t="s">
        <v>1482</v>
      </c>
      <c r="G1449" s="244"/>
      <c r="H1449" s="247">
        <v>-2.6760000000000002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247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161</v>
      </c>
    </row>
    <row r="1450" s="13" customFormat="1">
      <c r="A1450" s="13"/>
      <c r="B1450" s="233"/>
      <c r="C1450" s="234"/>
      <c r="D1450" s="221" t="s">
        <v>247</v>
      </c>
      <c r="E1450" s="235" t="s">
        <v>32</v>
      </c>
      <c r="F1450" s="236" t="s">
        <v>1441</v>
      </c>
      <c r="G1450" s="234"/>
      <c r="H1450" s="235" t="s">
        <v>32</v>
      </c>
      <c r="I1450" s="237"/>
      <c r="J1450" s="234"/>
      <c r="K1450" s="234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247</v>
      </c>
      <c r="AU1450" s="242" t="s">
        <v>88</v>
      </c>
      <c r="AV1450" s="13" t="s">
        <v>86</v>
      </c>
      <c r="AW1450" s="13" t="s">
        <v>39</v>
      </c>
      <c r="AX1450" s="13" t="s">
        <v>78</v>
      </c>
      <c r="AY1450" s="242" t="s">
        <v>161</v>
      </c>
    </row>
    <row r="1451" s="13" customFormat="1">
      <c r="A1451" s="13"/>
      <c r="B1451" s="233"/>
      <c r="C1451" s="234"/>
      <c r="D1451" s="221" t="s">
        <v>247</v>
      </c>
      <c r="E1451" s="235" t="s">
        <v>32</v>
      </c>
      <c r="F1451" s="236" t="s">
        <v>1483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247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161</v>
      </c>
    </row>
    <row r="1452" s="14" customFormat="1">
      <c r="A1452" s="14"/>
      <c r="B1452" s="243"/>
      <c r="C1452" s="244"/>
      <c r="D1452" s="221" t="s">
        <v>247</v>
      </c>
      <c r="E1452" s="245" t="s">
        <v>32</v>
      </c>
      <c r="F1452" s="246" t="s">
        <v>1437</v>
      </c>
      <c r="G1452" s="244"/>
      <c r="H1452" s="247">
        <v>9.2349999999999994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247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161</v>
      </c>
    </row>
    <row r="1453" s="14" customFormat="1">
      <c r="A1453" s="14"/>
      <c r="B1453" s="243"/>
      <c r="C1453" s="244"/>
      <c r="D1453" s="221" t="s">
        <v>247</v>
      </c>
      <c r="E1453" s="245" t="s">
        <v>32</v>
      </c>
      <c r="F1453" s="246" t="s">
        <v>1484</v>
      </c>
      <c r="G1453" s="244"/>
      <c r="H1453" s="247">
        <v>-2.1499999999999999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247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161</v>
      </c>
    </row>
    <row r="1454" s="13" customFormat="1">
      <c r="A1454" s="13"/>
      <c r="B1454" s="233"/>
      <c r="C1454" s="234"/>
      <c r="D1454" s="221" t="s">
        <v>247</v>
      </c>
      <c r="E1454" s="235" t="s">
        <v>32</v>
      </c>
      <c r="F1454" s="236" t="s">
        <v>1485</v>
      </c>
      <c r="G1454" s="234"/>
      <c r="H1454" s="235" t="s">
        <v>32</v>
      </c>
      <c r="I1454" s="237"/>
      <c r="J1454" s="234"/>
      <c r="K1454" s="234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247</v>
      </c>
      <c r="AU1454" s="242" t="s">
        <v>88</v>
      </c>
      <c r="AV1454" s="13" t="s">
        <v>86</v>
      </c>
      <c r="AW1454" s="13" t="s">
        <v>39</v>
      </c>
      <c r="AX1454" s="13" t="s">
        <v>78</v>
      </c>
      <c r="AY1454" s="242" t="s">
        <v>161</v>
      </c>
    </row>
    <row r="1455" s="14" customFormat="1">
      <c r="A1455" s="14"/>
      <c r="B1455" s="243"/>
      <c r="C1455" s="244"/>
      <c r="D1455" s="221" t="s">
        <v>247</v>
      </c>
      <c r="E1455" s="245" t="s">
        <v>32</v>
      </c>
      <c r="F1455" s="246" t="s">
        <v>1486</v>
      </c>
      <c r="G1455" s="244"/>
      <c r="H1455" s="247">
        <v>22.640000000000001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247</v>
      </c>
      <c r="AU1455" s="253" t="s">
        <v>88</v>
      </c>
      <c r="AV1455" s="14" t="s">
        <v>88</v>
      </c>
      <c r="AW1455" s="14" t="s">
        <v>39</v>
      </c>
      <c r="AX1455" s="14" t="s">
        <v>78</v>
      </c>
      <c r="AY1455" s="253" t="s">
        <v>161</v>
      </c>
    </row>
    <row r="1456" s="14" customFormat="1">
      <c r="A1456" s="14"/>
      <c r="B1456" s="243"/>
      <c r="C1456" s="244"/>
      <c r="D1456" s="221" t="s">
        <v>247</v>
      </c>
      <c r="E1456" s="245" t="s">
        <v>32</v>
      </c>
      <c r="F1456" s="246" t="s">
        <v>1473</v>
      </c>
      <c r="G1456" s="244"/>
      <c r="H1456" s="247">
        <v>-1.5049999999999999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247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161</v>
      </c>
    </row>
    <row r="1457" s="14" customFormat="1">
      <c r="A1457" s="14"/>
      <c r="B1457" s="243"/>
      <c r="C1457" s="244"/>
      <c r="D1457" s="221" t="s">
        <v>247</v>
      </c>
      <c r="E1457" s="245" t="s">
        <v>32</v>
      </c>
      <c r="F1457" s="246" t="s">
        <v>1474</v>
      </c>
      <c r="G1457" s="244"/>
      <c r="H1457" s="247">
        <v>-1.9350000000000001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247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161</v>
      </c>
    </row>
    <row r="1458" s="13" customFormat="1">
      <c r="A1458" s="13"/>
      <c r="B1458" s="233"/>
      <c r="C1458" s="234"/>
      <c r="D1458" s="221" t="s">
        <v>247</v>
      </c>
      <c r="E1458" s="235" t="s">
        <v>32</v>
      </c>
      <c r="F1458" s="236" t="s">
        <v>1481</v>
      </c>
      <c r="G1458" s="234"/>
      <c r="H1458" s="235" t="s">
        <v>32</v>
      </c>
      <c r="I1458" s="237"/>
      <c r="J1458" s="234"/>
      <c r="K1458" s="234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247</v>
      </c>
      <c r="AU1458" s="242" t="s">
        <v>88</v>
      </c>
      <c r="AV1458" s="13" t="s">
        <v>86</v>
      </c>
      <c r="AW1458" s="13" t="s">
        <v>39</v>
      </c>
      <c r="AX1458" s="13" t="s">
        <v>78</v>
      </c>
      <c r="AY1458" s="242" t="s">
        <v>161</v>
      </c>
    </row>
    <row r="1459" s="14" customFormat="1">
      <c r="A1459" s="14"/>
      <c r="B1459" s="243"/>
      <c r="C1459" s="244"/>
      <c r="D1459" s="221" t="s">
        <v>247</v>
      </c>
      <c r="E1459" s="245" t="s">
        <v>32</v>
      </c>
      <c r="F1459" s="246" t="s">
        <v>1440</v>
      </c>
      <c r="G1459" s="244"/>
      <c r="H1459" s="247">
        <v>5.6269999999999998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247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161</v>
      </c>
    </row>
    <row r="1460" s="14" customFormat="1">
      <c r="A1460" s="14"/>
      <c r="B1460" s="243"/>
      <c r="C1460" s="244"/>
      <c r="D1460" s="221" t="s">
        <v>247</v>
      </c>
      <c r="E1460" s="245" t="s">
        <v>32</v>
      </c>
      <c r="F1460" s="246" t="s">
        <v>1482</v>
      </c>
      <c r="G1460" s="244"/>
      <c r="H1460" s="247">
        <v>-2.6760000000000002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247</v>
      </c>
      <c r="AU1460" s="253" t="s">
        <v>88</v>
      </c>
      <c r="AV1460" s="14" t="s">
        <v>88</v>
      </c>
      <c r="AW1460" s="14" t="s">
        <v>39</v>
      </c>
      <c r="AX1460" s="14" t="s">
        <v>78</v>
      </c>
      <c r="AY1460" s="253" t="s">
        <v>161</v>
      </c>
    </row>
    <row r="1461" s="13" customFormat="1">
      <c r="A1461" s="13"/>
      <c r="B1461" s="233"/>
      <c r="C1461" s="234"/>
      <c r="D1461" s="221" t="s">
        <v>247</v>
      </c>
      <c r="E1461" s="235" t="s">
        <v>32</v>
      </c>
      <c r="F1461" s="236" t="s">
        <v>1487</v>
      </c>
      <c r="G1461" s="234"/>
      <c r="H1461" s="235" t="s">
        <v>32</v>
      </c>
      <c r="I1461" s="237"/>
      <c r="J1461" s="234"/>
      <c r="K1461" s="234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2" t="s">
        <v>247</v>
      </c>
      <c r="AU1461" s="242" t="s">
        <v>88</v>
      </c>
      <c r="AV1461" s="13" t="s">
        <v>86</v>
      </c>
      <c r="AW1461" s="13" t="s">
        <v>39</v>
      </c>
      <c r="AX1461" s="13" t="s">
        <v>78</v>
      </c>
      <c r="AY1461" s="242" t="s">
        <v>161</v>
      </c>
    </row>
    <row r="1462" s="14" customFormat="1">
      <c r="A1462" s="14"/>
      <c r="B1462" s="243"/>
      <c r="C1462" s="244"/>
      <c r="D1462" s="221" t="s">
        <v>247</v>
      </c>
      <c r="E1462" s="245" t="s">
        <v>32</v>
      </c>
      <c r="F1462" s="246" t="s">
        <v>1488</v>
      </c>
      <c r="G1462" s="244"/>
      <c r="H1462" s="247">
        <v>8.407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247</v>
      </c>
      <c r="AU1462" s="253" t="s">
        <v>88</v>
      </c>
      <c r="AV1462" s="14" t="s">
        <v>88</v>
      </c>
      <c r="AW1462" s="14" t="s">
        <v>39</v>
      </c>
      <c r="AX1462" s="14" t="s">
        <v>78</v>
      </c>
      <c r="AY1462" s="253" t="s">
        <v>161</v>
      </c>
    </row>
    <row r="1463" s="13" customFormat="1">
      <c r="A1463" s="13"/>
      <c r="B1463" s="233"/>
      <c r="C1463" s="234"/>
      <c r="D1463" s="221" t="s">
        <v>247</v>
      </c>
      <c r="E1463" s="235" t="s">
        <v>32</v>
      </c>
      <c r="F1463" s="236" t="s">
        <v>1489</v>
      </c>
      <c r="G1463" s="234"/>
      <c r="H1463" s="235" t="s">
        <v>32</v>
      </c>
      <c r="I1463" s="237"/>
      <c r="J1463" s="234"/>
      <c r="K1463" s="234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2" t="s">
        <v>247</v>
      </c>
      <c r="AU1463" s="242" t="s">
        <v>88</v>
      </c>
      <c r="AV1463" s="13" t="s">
        <v>86</v>
      </c>
      <c r="AW1463" s="13" t="s">
        <v>39</v>
      </c>
      <c r="AX1463" s="13" t="s">
        <v>78</v>
      </c>
      <c r="AY1463" s="242" t="s">
        <v>161</v>
      </c>
    </row>
    <row r="1464" s="14" customFormat="1">
      <c r="A1464" s="14"/>
      <c r="B1464" s="243"/>
      <c r="C1464" s="244"/>
      <c r="D1464" s="221" t="s">
        <v>247</v>
      </c>
      <c r="E1464" s="245" t="s">
        <v>32</v>
      </c>
      <c r="F1464" s="246" t="s">
        <v>1490</v>
      </c>
      <c r="G1464" s="244"/>
      <c r="H1464" s="247">
        <v>27.010000000000002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247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161</v>
      </c>
    </row>
    <row r="1465" s="13" customFormat="1">
      <c r="A1465" s="13"/>
      <c r="B1465" s="233"/>
      <c r="C1465" s="234"/>
      <c r="D1465" s="221" t="s">
        <v>247</v>
      </c>
      <c r="E1465" s="235" t="s">
        <v>32</v>
      </c>
      <c r="F1465" s="236" t="s">
        <v>1491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247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161</v>
      </c>
    </row>
    <row r="1466" s="14" customFormat="1">
      <c r="A1466" s="14"/>
      <c r="B1466" s="243"/>
      <c r="C1466" s="244"/>
      <c r="D1466" s="221" t="s">
        <v>247</v>
      </c>
      <c r="E1466" s="245" t="s">
        <v>32</v>
      </c>
      <c r="F1466" s="246" t="s">
        <v>1492</v>
      </c>
      <c r="G1466" s="244"/>
      <c r="H1466" s="247">
        <v>18.702000000000002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247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161</v>
      </c>
    </row>
    <row r="1467" s="14" customFormat="1">
      <c r="A1467" s="14"/>
      <c r="B1467" s="243"/>
      <c r="C1467" s="244"/>
      <c r="D1467" s="221" t="s">
        <v>247</v>
      </c>
      <c r="E1467" s="245" t="s">
        <v>32</v>
      </c>
      <c r="F1467" s="246" t="s">
        <v>1484</v>
      </c>
      <c r="G1467" s="244"/>
      <c r="H1467" s="247">
        <v>-2.1499999999999999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247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161</v>
      </c>
    </row>
    <row r="1468" s="15" customFormat="1">
      <c r="A1468" s="15"/>
      <c r="B1468" s="254"/>
      <c r="C1468" s="255"/>
      <c r="D1468" s="221" t="s">
        <v>247</v>
      </c>
      <c r="E1468" s="256" t="s">
        <v>32</v>
      </c>
      <c r="F1468" s="257" t="s">
        <v>273</v>
      </c>
      <c r="G1468" s="255"/>
      <c r="H1468" s="258">
        <v>146.22299999999999</v>
      </c>
      <c r="I1468" s="259"/>
      <c r="J1468" s="255"/>
      <c r="K1468" s="255"/>
      <c r="L1468" s="260"/>
      <c r="M1468" s="261"/>
      <c r="N1468" s="262"/>
      <c r="O1468" s="262"/>
      <c r="P1468" s="262"/>
      <c r="Q1468" s="262"/>
      <c r="R1468" s="262"/>
      <c r="S1468" s="262"/>
      <c r="T1468" s="263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4" t="s">
        <v>247</v>
      </c>
      <c r="AU1468" s="264" t="s">
        <v>88</v>
      </c>
      <c r="AV1468" s="15" t="s">
        <v>188</v>
      </c>
      <c r="AW1468" s="15" t="s">
        <v>39</v>
      </c>
      <c r="AX1468" s="15" t="s">
        <v>86</v>
      </c>
      <c r="AY1468" s="264" t="s">
        <v>161</v>
      </c>
    </row>
    <row r="1469" s="2" customFormat="1" ht="33" customHeight="1">
      <c r="A1469" s="42"/>
      <c r="B1469" s="43"/>
      <c r="C1469" s="208" t="s">
        <v>1493</v>
      </c>
      <c r="D1469" s="208" t="s">
        <v>164</v>
      </c>
      <c r="E1469" s="209" t="s">
        <v>1494</v>
      </c>
      <c r="F1469" s="210" t="s">
        <v>1495</v>
      </c>
      <c r="G1469" s="211" t="s">
        <v>311</v>
      </c>
      <c r="H1469" s="212">
        <v>309.93900000000002</v>
      </c>
      <c r="I1469" s="213"/>
      <c r="J1469" s="214">
        <f>ROUND(I1469*H1469,2)</f>
        <v>0</v>
      </c>
      <c r="K1469" s="210" t="s">
        <v>1496</v>
      </c>
      <c r="L1469" s="48"/>
      <c r="M1469" s="215" t="s">
        <v>32</v>
      </c>
      <c r="N1469" s="216" t="s">
        <v>49</v>
      </c>
      <c r="O1469" s="88"/>
      <c r="P1469" s="217">
        <f>O1469*H1469</f>
        <v>0</v>
      </c>
      <c r="Q1469" s="217">
        <v>0.090579999999999994</v>
      </c>
      <c r="R1469" s="217">
        <f>Q1469*H1469</f>
        <v>28.074274620000001</v>
      </c>
      <c r="S1469" s="217">
        <v>0</v>
      </c>
      <c r="T1469" s="218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19" t="s">
        <v>379</v>
      </c>
      <c r="AT1469" s="219" t="s">
        <v>164</v>
      </c>
      <c r="AU1469" s="219" t="s">
        <v>88</v>
      </c>
      <c r="AY1469" s="20" t="s">
        <v>161</v>
      </c>
      <c r="BE1469" s="220">
        <f>IF(N1469="základní",J1469,0)</f>
        <v>0</v>
      </c>
      <c r="BF1469" s="220">
        <f>IF(N1469="snížená",J1469,0)</f>
        <v>0</v>
      </c>
      <c r="BG1469" s="220">
        <f>IF(N1469="zákl. přenesená",J1469,0)</f>
        <v>0</v>
      </c>
      <c r="BH1469" s="220">
        <f>IF(N1469="sníž. přenesená",J1469,0)</f>
        <v>0</v>
      </c>
      <c r="BI1469" s="220">
        <f>IF(N1469="nulová",J1469,0)</f>
        <v>0</v>
      </c>
      <c r="BJ1469" s="20" t="s">
        <v>86</v>
      </c>
      <c r="BK1469" s="220">
        <f>ROUND(I1469*H1469,2)</f>
        <v>0</v>
      </c>
      <c r="BL1469" s="20" t="s">
        <v>379</v>
      </c>
      <c r="BM1469" s="219" t="s">
        <v>1497</v>
      </c>
    </row>
    <row r="1470" s="2" customFormat="1">
      <c r="A1470" s="42"/>
      <c r="B1470" s="43"/>
      <c r="C1470" s="44"/>
      <c r="D1470" s="221" t="s">
        <v>171</v>
      </c>
      <c r="E1470" s="44"/>
      <c r="F1470" s="222" t="s">
        <v>1495</v>
      </c>
      <c r="G1470" s="44"/>
      <c r="H1470" s="44"/>
      <c r="I1470" s="223"/>
      <c r="J1470" s="44"/>
      <c r="K1470" s="44"/>
      <c r="L1470" s="48"/>
      <c r="M1470" s="224"/>
      <c r="N1470" s="225"/>
      <c r="O1470" s="88"/>
      <c r="P1470" s="88"/>
      <c r="Q1470" s="88"/>
      <c r="R1470" s="88"/>
      <c r="S1470" s="88"/>
      <c r="T1470" s="89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T1470" s="20" t="s">
        <v>171</v>
      </c>
      <c r="AU1470" s="20" t="s">
        <v>88</v>
      </c>
    </row>
    <row r="1471" s="2" customFormat="1">
      <c r="A1471" s="42"/>
      <c r="B1471" s="43"/>
      <c r="C1471" s="44"/>
      <c r="D1471" s="226" t="s">
        <v>172</v>
      </c>
      <c r="E1471" s="44"/>
      <c r="F1471" s="227" t="s">
        <v>1498</v>
      </c>
      <c r="G1471" s="44"/>
      <c r="H1471" s="44"/>
      <c r="I1471" s="223"/>
      <c r="J1471" s="44"/>
      <c r="K1471" s="44"/>
      <c r="L1471" s="48"/>
      <c r="M1471" s="224"/>
      <c r="N1471" s="225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172</v>
      </c>
      <c r="AU1471" s="20" t="s">
        <v>88</v>
      </c>
    </row>
    <row r="1472" s="2" customFormat="1">
      <c r="A1472" s="42"/>
      <c r="B1472" s="43"/>
      <c r="C1472" s="44"/>
      <c r="D1472" s="221" t="s">
        <v>174</v>
      </c>
      <c r="E1472" s="44"/>
      <c r="F1472" s="228" t="s">
        <v>1167</v>
      </c>
      <c r="G1472" s="44"/>
      <c r="H1472" s="44"/>
      <c r="I1472" s="223"/>
      <c r="J1472" s="44"/>
      <c r="K1472" s="44"/>
      <c r="L1472" s="48"/>
      <c r="M1472" s="224"/>
      <c r="N1472" s="225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174</v>
      </c>
      <c r="AU1472" s="20" t="s">
        <v>88</v>
      </c>
    </row>
    <row r="1473" s="13" customFormat="1">
      <c r="A1473" s="13"/>
      <c r="B1473" s="233"/>
      <c r="C1473" s="234"/>
      <c r="D1473" s="221" t="s">
        <v>247</v>
      </c>
      <c r="E1473" s="235" t="s">
        <v>32</v>
      </c>
      <c r="F1473" s="236" t="s">
        <v>1435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247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161</v>
      </c>
    </row>
    <row r="1474" s="13" customFormat="1">
      <c r="A1474" s="13"/>
      <c r="B1474" s="233"/>
      <c r="C1474" s="234"/>
      <c r="D1474" s="221" t="s">
        <v>247</v>
      </c>
      <c r="E1474" s="235" t="s">
        <v>32</v>
      </c>
      <c r="F1474" s="236" t="s">
        <v>1499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247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161</v>
      </c>
    </row>
    <row r="1475" s="14" customFormat="1">
      <c r="A1475" s="14"/>
      <c r="B1475" s="243"/>
      <c r="C1475" s="244"/>
      <c r="D1475" s="221" t="s">
        <v>247</v>
      </c>
      <c r="E1475" s="245" t="s">
        <v>32</v>
      </c>
      <c r="F1475" s="246" t="s">
        <v>1500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247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161</v>
      </c>
    </row>
    <row r="1476" s="14" customFormat="1">
      <c r="A1476" s="14"/>
      <c r="B1476" s="243"/>
      <c r="C1476" s="244"/>
      <c r="D1476" s="221" t="s">
        <v>247</v>
      </c>
      <c r="E1476" s="245" t="s">
        <v>32</v>
      </c>
      <c r="F1476" s="246" t="s">
        <v>1501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247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161</v>
      </c>
    </row>
    <row r="1477" s="13" customFormat="1">
      <c r="A1477" s="13"/>
      <c r="B1477" s="233"/>
      <c r="C1477" s="234"/>
      <c r="D1477" s="221" t="s">
        <v>247</v>
      </c>
      <c r="E1477" s="235" t="s">
        <v>32</v>
      </c>
      <c r="F1477" s="236" t="s">
        <v>1502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247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161</v>
      </c>
    </row>
    <row r="1478" s="14" customFormat="1">
      <c r="A1478" s="14"/>
      <c r="B1478" s="243"/>
      <c r="C1478" s="244"/>
      <c r="D1478" s="221" t="s">
        <v>247</v>
      </c>
      <c r="E1478" s="245" t="s">
        <v>32</v>
      </c>
      <c r="F1478" s="246" t="s">
        <v>1503</v>
      </c>
      <c r="G1478" s="244"/>
      <c r="H1478" s="247">
        <v>43.790999999999997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247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161</v>
      </c>
    </row>
    <row r="1479" s="14" customFormat="1">
      <c r="A1479" s="14"/>
      <c r="B1479" s="243"/>
      <c r="C1479" s="244"/>
      <c r="D1479" s="221" t="s">
        <v>247</v>
      </c>
      <c r="E1479" s="245" t="s">
        <v>32</v>
      </c>
      <c r="F1479" s="246" t="s">
        <v>1479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247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161</v>
      </c>
    </row>
    <row r="1480" s="14" customFormat="1">
      <c r="A1480" s="14"/>
      <c r="B1480" s="243"/>
      <c r="C1480" s="244"/>
      <c r="D1480" s="221" t="s">
        <v>247</v>
      </c>
      <c r="E1480" s="245" t="s">
        <v>32</v>
      </c>
      <c r="F1480" s="246" t="s">
        <v>1504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247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161</v>
      </c>
    </row>
    <row r="1481" s="13" customFormat="1">
      <c r="A1481" s="13"/>
      <c r="B1481" s="233"/>
      <c r="C1481" s="234"/>
      <c r="D1481" s="221" t="s">
        <v>247</v>
      </c>
      <c r="E1481" s="235" t="s">
        <v>32</v>
      </c>
      <c r="F1481" s="236" t="s">
        <v>1505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247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161</v>
      </c>
    </row>
    <row r="1482" s="14" customFormat="1">
      <c r="A1482" s="14"/>
      <c r="B1482" s="243"/>
      <c r="C1482" s="244"/>
      <c r="D1482" s="221" t="s">
        <v>247</v>
      </c>
      <c r="E1482" s="245" t="s">
        <v>32</v>
      </c>
      <c r="F1482" s="246" t="s">
        <v>1506</v>
      </c>
      <c r="G1482" s="244"/>
      <c r="H1482" s="247">
        <v>32.802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247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161</v>
      </c>
    </row>
    <row r="1483" s="14" customFormat="1">
      <c r="A1483" s="14"/>
      <c r="B1483" s="243"/>
      <c r="C1483" s="244"/>
      <c r="D1483" s="221" t="s">
        <v>247</v>
      </c>
      <c r="E1483" s="245" t="s">
        <v>32</v>
      </c>
      <c r="F1483" s="246" t="s">
        <v>1504</v>
      </c>
      <c r="G1483" s="244"/>
      <c r="H1483" s="247">
        <v>-4.2999999999999998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247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161</v>
      </c>
    </row>
    <row r="1484" s="14" customFormat="1">
      <c r="A1484" s="14"/>
      <c r="B1484" s="243"/>
      <c r="C1484" s="244"/>
      <c r="D1484" s="221" t="s">
        <v>247</v>
      </c>
      <c r="E1484" s="245" t="s">
        <v>32</v>
      </c>
      <c r="F1484" s="246" t="s">
        <v>1474</v>
      </c>
      <c r="G1484" s="244"/>
      <c r="H1484" s="247">
        <v>-1.9350000000000001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247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161</v>
      </c>
    </row>
    <row r="1485" s="14" customFormat="1">
      <c r="A1485" s="14"/>
      <c r="B1485" s="243"/>
      <c r="C1485" s="244"/>
      <c r="D1485" s="221" t="s">
        <v>247</v>
      </c>
      <c r="E1485" s="245" t="s">
        <v>32</v>
      </c>
      <c r="F1485" s="246" t="s">
        <v>1507</v>
      </c>
      <c r="G1485" s="244"/>
      <c r="H1485" s="247">
        <v>-2.6760000000000002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247</v>
      </c>
      <c r="AU1485" s="253" t="s">
        <v>88</v>
      </c>
      <c r="AV1485" s="14" t="s">
        <v>88</v>
      </c>
      <c r="AW1485" s="14" t="s">
        <v>39</v>
      </c>
      <c r="AX1485" s="14" t="s">
        <v>78</v>
      </c>
      <c r="AY1485" s="253" t="s">
        <v>161</v>
      </c>
    </row>
    <row r="1486" s="13" customFormat="1">
      <c r="A1486" s="13"/>
      <c r="B1486" s="233"/>
      <c r="C1486" s="234"/>
      <c r="D1486" s="221" t="s">
        <v>247</v>
      </c>
      <c r="E1486" s="235" t="s">
        <v>32</v>
      </c>
      <c r="F1486" s="236" t="s">
        <v>1508</v>
      </c>
      <c r="G1486" s="234"/>
      <c r="H1486" s="235" t="s">
        <v>32</v>
      </c>
      <c r="I1486" s="237"/>
      <c r="J1486" s="234"/>
      <c r="K1486" s="234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247</v>
      </c>
      <c r="AU1486" s="242" t="s">
        <v>88</v>
      </c>
      <c r="AV1486" s="13" t="s">
        <v>86</v>
      </c>
      <c r="AW1486" s="13" t="s">
        <v>39</v>
      </c>
      <c r="AX1486" s="13" t="s">
        <v>78</v>
      </c>
      <c r="AY1486" s="242" t="s">
        <v>161</v>
      </c>
    </row>
    <row r="1487" s="14" customFormat="1">
      <c r="A1487" s="14"/>
      <c r="B1487" s="243"/>
      <c r="C1487" s="244"/>
      <c r="D1487" s="221" t="s">
        <v>247</v>
      </c>
      <c r="E1487" s="245" t="s">
        <v>32</v>
      </c>
      <c r="F1487" s="246" t="s">
        <v>1509</v>
      </c>
      <c r="G1487" s="244"/>
      <c r="H1487" s="247">
        <v>11.916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247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161</v>
      </c>
    </row>
    <row r="1488" s="13" customFormat="1">
      <c r="A1488" s="13"/>
      <c r="B1488" s="233"/>
      <c r="C1488" s="234"/>
      <c r="D1488" s="221" t="s">
        <v>247</v>
      </c>
      <c r="E1488" s="235" t="s">
        <v>32</v>
      </c>
      <c r="F1488" s="236" t="s">
        <v>1510</v>
      </c>
      <c r="G1488" s="234"/>
      <c r="H1488" s="235" t="s">
        <v>32</v>
      </c>
      <c r="I1488" s="237"/>
      <c r="J1488" s="234"/>
      <c r="K1488" s="234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247</v>
      </c>
      <c r="AU1488" s="242" t="s">
        <v>88</v>
      </c>
      <c r="AV1488" s="13" t="s">
        <v>86</v>
      </c>
      <c r="AW1488" s="13" t="s">
        <v>39</v>
      </c>
      <c r="AX1488" s="13" t="s">
        <v>78</v>
      </c>
      <c r="AY1488" s="242" t="s">
        <v>161</v>
      </c>
    </row>
    <row r="1489" s="14" customFormat="1">
      <c r="A1489" s="14"/>
      <c r="B1489" s="243"/>
      <c r="C1489" s="244"/>
      <c r="D1489" s="221" t="s">
        <v>247</v>
      </c>
      <c r="E1489" s="245" t="s">
        <v>32</v>
      </c>
      <c r="F1489" s="246" t="s">
        <v>1511</v>
      </c>
      <c r="G1489" s="244"/>
      <c r="H1489" s="247">
        <v>50.709000000000003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247</v>
      </c>
      <c r="AU1489" s="253" t="s">
        <v>88</v>
      </c>
      <c r="AV1489" s="14" t="s">
        <v>88</v>
      </c>
      <c r="AW1489" s="14" t="s">
        <v>39</v>
      </c>
      <c r="AX1489" s="14" t="s">
        <v>78</v>
      </c>
      <c r="AY1489" s="253" t="s">
        <v>161</v>
      </c>
    </row>
    <row r="1490" s="14" customFormat="1">
      <c r="A1490" s="14"/>
      <c r="B1490" s="243"/>
      <c r="C1490" s="244"/>
      <c r="D1490" s="221" t="s">
        <v>247</v>
      </c>
      <c r="E1490" s="245" t="s">
        <v>32</v>
      </c>
      <c r="F1490" s="246" t="s">
        <v>1512</v>
      </c>
      <c r="G1490" s="244"/>
      <c r="H1490" s="247">
        <v>-5.8049999999999997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247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161</v>
      </c>
    </row>
    <row r="1491" s="13" customFormat="1">
      <c r="A1491" s="13"/>
      <c r="B1491" s="233"/>
      <c r="C1491" s="234"/>
      <c r="D1491" s="221" t="s">
        <v>247</v>
      </c>
      <c r="E1491" s="235" t="s">
        <v>32</v>
      </c>
      <c r="F1491" s="236" t="s">
        <v>1513</v>
      </c>
      <c r="G1491" s="234"/>
      <c r="H1491" s="235" t="s">
        <v>32</v>
      </c>
      <c r="I1491" s="237"/>
      <c r="J1491" s="234"/>
      <c r="K1491" s="234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247</v>
      </c>
      <c r="AU1491" s="242" t="s">
        <v>88</v>
      </c>
      <c r="AV1491" s="13" t="s">
        <v>86</v>
      </c>
      <c r="AW1491" s="13" t="s">
        <v>39</v>
      </c>
      <c r="AX1491" s="13" t="s">
        <v>78</v>
      </c>
      <c r="AY1491" s="242" t="s">
        <v>161</v>
      </c>
    </row>
    <row r="1492" s="14" customFormat="1">
      <c r="A1492" s="14"/>
      <c r="B1492" s="243"/>
      <c r="C1492" s="244"/>
      <c r="D1492" s="221" t="s">
        <v>247</v>
      </c>
      <c r="E1492" s="245" t="s">
        <v>32</v>
      </c>
      <c r="F1492" s="246" t="s">
        <v>1514</v>
      </c>
      <c r="G1492" s="244"/>
      <c r="H1492" s="247">
        <v>34.430999999999997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247</v>
      </c>
      <c r="AU1492" s="253" t="s">
        <v>88</v>
      </c>
      <c r="AV1492" s="14" t="s">
        <v>88</v>
      </c>
      <c r="AW1492" s="14" t="s">
        <v>39</v>
      </c>
      <c r="AX1492" s="14" t="s">
        <v>78</v>
      </c>
      <c r="AY1492" s="253" t="s">
        <v>161</v>
      </c>
    </row>
    <row r="1493" s="14" customFormat="1">
      <c r="A1493" s="14"/>
      <c r="B1493" s="243"/>
      <c r="C1493" s="244"/>
      <c r="D1493" s="221" t="s">
        <v>247</v>
      </c>
      <c r="E1493" s="245" t="s">
        <v>32</v>
      </c>
      <c r="F1493" s="246" t="s">
        <v>1501</v>
      </c>
      <c r="G1493" s="244"/>
      <c r="H1493" s="247">
        <v>-3.6549999999999998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247</v>
      </c>
      <c r="AU1493" s="253" t="s">
        <v>88</v>
      </c>
      <c r="AV1493" s="14" t="s">
        <v>88</v>
      </c>
      <c r="AW1493" s="14" t="s">
        <v>39</v>
      </c>
      <c r="AX1493" s="14" t="s">
        <v>78</v>
      </c>
      <c r="AY1493" s="253" t="s">
        <v>161</v>
      </c>
    </row>
    <row r="1494" s="13" customFormat="1">
      <c r="A1494" s="13"/>
      <c r="B1494" s="233"/>
      <c r="C1494" s="234"/>
      <c r="D1494" s="221" t="s">
        <v>247</v>
      </c>
      <c r="E1494" s="235" t="s">
        <v>32</v>
      </c>
      <c r="F1494" s="236" t="s">
        <v>1515</v>
      </c>
      <c r="G1494" s="234"/>
      <c r="H1494" s="235" t="s">
        <v>32</v>
      </c>
      <c r="I1494" s="237"/>
      <c r="J1494" s="234"/>
      <c r="K1494" s="234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2" t="s">
        <v>247</v>
      </c>
      <c r="AU1494" s="242" t="s">
        <v>88</v>
      </c>
      <c r="AV1494" s="13" t="s">
        <v>86</v>
      </c>
      <c r="AW1494" s="13" t="s">
        <v>39</v>
      </c>
      <c r="AX1494" s="13" t="s">
        <v>78</v>
      </c>
      <c r="AY1494" s="242" t="s">
        <v>161</v>
      </c>
    </row>
    <row r="1495" s="14" customFormat="1">
      <c r="A1495" s="14"/>
      <c r="B1495" s="243"/>
      <c r="C1495" s="244"/>
      <c r="D1495" s="221" t="s">
        <v>247</v>
      </c>
      <c r="E1495" s="245" t="s">
        <v>32</v>
      </c>
      <c r="F1495" s="246" t="s">
        <v>1480</v>
      </c>
      <c r="G1495" s="244"/>
      <c r="H1495" s="247">
        <v>8.8710000000000004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247</v>
      </c>
      <c r="AU1495" s="253" t="s">
        <v>88</v>
      </c>
      <c r="AV1495" s="14" t="s">
        <v>88</v>
      </c>
      <c r="AW1495" s="14" t="s">
        <v>39</v>
      </c>
      <c r="AX1495" s="14" t="s">
        <v>78</v>
      </c>
      <c r="AY1495" s="253" t="s">
        <v>161</v>
      </c>
    </row>
    <row r="1496" s="14" customFormat="1">
      <c r="A1496" s="14"/>
      <c r="B1496" s="243"/>
      <c r="C1496" s="244"/>
      <c r="D1496" s="221" t="s">
        <v>247</v>
      </c>
      <c r="E1496" s="245" t="s">
        <v>32</v>
      </c>
      <c r="F1496" s="246" t="s">
        <v>1484</v>
      </c>
      <c r="G1496" s="244"/>
      <c r="H1496" s="247">
        <v>-2.1499999999999999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247</v>
      </c>
      <c r="AU1496" s="253" t="s">
        <v>88</v>
      </c>
      <c r="AV1496" s="14" t="s">
        <v>88</v>
      </c>
      <c r="AW1496" s="14" t="s">
        <v>39</v>
      </c>
      <c r="AX1496" s="14" t="s">
        <v>78</v>
      </c>
      <c r="AY1496" s="253" t="s">
        <v>161</v>
      </c>
    </row>
    <row r="1497" s="13" customFormat="1">
      <c r="A1497" s="13"/>
      <c r="B1497" s="233"/>
      <c r="C1497" s="234"/>
      <c r="D1497" s="221" t="s">
        <v>247</v>
      </c>
      <c r="E1497" s="235" t="s">
        <v>32</v>
      </c>
      <c r="F1497" s="236" t="s">
        <v>1516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247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161</v>
      </c>
    </row>
    <row r="1498" s="14" customFormat="1">
      <c r="A1498" s="14"/>
      <c r="B1498" s="243"/>
      <c r="C1498" s="244"/>
      <c r="D1498" s="221" t="s">
        <v>247</v>
      </c>
      <c r="E1498" s="245" t="s">
        <v>32</v>
      </c>
      <c r="F1498" s="246" t="s">
        <v>1517</v>
      </c>
      <c r="G1498" s="244"/>
      <c r="H1498" s="247">
        <v>7.4809999999999999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247</v>
      </c>
      <c r="AU1498" s="253" t="s">
        <v>88</v>
      </c>
      <c r="AV1498" s="14" t="s">
        <v>88</v>
      </c>
      <c r="AW1498" s="14" t="s">
        <v>39</v>
      </c>
      <c r="AX1498" s="14" t="s">
        <v>78</v>
      </c>
      <c r="AY1498" s="253" t="s">
        <v>161</v>
      </c>
    </row>
    <row r="1499" s="13" customFormat="1">
      <c r="A1499" s="13"/>
      <c r="B1499" s="233"/>
      <c r="C1499" s="234"/>
      <c r="D1499" s="221" t="s">
        <v>247</v>
      </c>
      <c r="E1499" s="235" t="s">
        <v>32</v>
      </c>
      <c r="F1499" s="236" t="s">
        <v>1441</v>
      </c>
      <c r="G1499" s="234"/>
      <c r="H1499" s="235" t="s">
        <v>32</v>
      </c>
      <c r="I1499" s="237"/>
      <c r="J1499" s="234"/>
      <c r="K1499" s="234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247</v>
      </c>
      <c r="AU1499" s="242" t="s">
        <v>88</v>
      </c>
      <c r="AV1499" s="13" t="s">
        <v>86</v>
      </c>
      <c r="AW1499" s="13" t="s">
        <v>39</v>
      </c>
      <c r="AX1499" s="13" t="s">
        <v>78</v>
      </c>
      <c r="AY1499" s="242" t="s">
        <v>161</v>
      </c>
    </row>
    <row r="1500" s="13" customFormat="1">
      <c r="A1500" s="13"/>
      <c r="B1500" s="233"/>
      <c r="C1500" s="234"/>
      <c r="D1500" s="221" t="s">
        <v>247</v>
      </c>
      <c r="E1500" s="235" t="s">
        <v>32</v>
      </c>
      <c r="F1500" s="236" t="s">
        <v>1518</v>
      </c>
      <c r="G1500" s="234"/>
      <c r="H1500" s="235" t="s">
        <v>32</v>
      </c>
      <c r="I1500" s="237"/>
      <c r="J1500" s="234"/>
      <c r="K1500" s="234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2" t="s">
        <v>247</v>
      </c>
      <c r="AU1500" s="242" t="s">
        <v>88</v>
      </c>
      <c r="AV1500" s="13" t="s">
        <v>86</v>
      </c>
      <c r="AW1500" s="13" t="s">
        <v>39</v>
      </c>
      <c r="AX1500" s="13" t="s">
        <v>78</v>
      </c>
      <c r="AY1500" s="242" t="s">
        <v>161</v>
      </c>
    </row>
    <row r="1501" s="14" customFormat="1">
      <c r="A1501" s="14"/>
      <c r="B1501" s="243"/>
      <c r="C1501" s="244"/>
      <c r="D1501" s="221" t="s">
        <v>247</v>
      </c>
      <c r="E1501" s="245" t="s">
        <v>32</v>
      </c>
      <c r="F1501" s="246" t="s">
        <v>1500</v>
      </c>
      <c r="G1501" s="244"/>
      <c r="H1501" s="247">
        <v>32.603999999999999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247</v>
      </c>
      <c r="AU1501" s="253" t="s">
        <v>88</v>
      </c>
      <c r="AV1501" s="14" t="s">
        <v>88</v>
      </c>
      <c r="AW1501" s="14" t="s">
        <v>39</v>
      </c>
      <c r="AX1501" s="14" t="s">
        <v>78</v>
      </c>
      <c r="AY1501" s="253" t="s">
        <v>161</v>
      </c>
    </row>
    <row r="1502" s="14" customFormat="1">
      <c r="A1502" s="14"/>
      <c r="B1502" s="243"/>
      <c r="C1502" s="244"/>
      <c r="D1502" s="221" t="s">
        <v>247</v>
      </c>
      <c r="E1502" s="245" t="s">
        <v>32</v>
      </c>
      <c r="F1502" s="246" t="s">
        <v>1501</v>
      </c>
      <c r="G1502" s="244"/>
      <c r="H1502" s="247">
        <v>-3.6549999999999998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247</v>
      </c>
      <c r="AU1502" s="253" t="s">
        <v>88</v>
      </c>
      <c r="AV1502" s="14" t="s">
        <v>88</v>
      </c>
      <c r="AW1502" s="14" t="s">
        <v>39</v>
      </c>
      <c r="AX1502" s="14" t="s">
        <v>78</v>
      </c>
      <c r="AY1502" s="253" t="s">
        <v>161</v>
      </c>
    </row>
    <row r="1503" s="13" customFormat="1">
      <c r="A1503" s="13"/>
      <c r="B1503" s="233"/>
      <c r="C1503" s="234"/>
      <c r="D1503" s="221" t="s">
        <v>247</v>
      </c>
      <c r="E1503" s="235" t="s">
        <v>32</v>
      </c>
      <c r="F1503" s="236" t="s">
        <v>1519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247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161</v>
      </c>
    </row>
    <row r="1504" s="14" customFormat="1">
      <c r="A1504" s="14"/>
      <c r="B1504" s="243"/>
      <c r="C1504" s="244"/>
      <c r="D1504" s="221" t="s">
        <v>247</v>
      </c>
      <c r="E1504" s="245" t="s">
        <v>32</v>
      </c>
      <c r="F1504" s="246" t="s">
        <v>1520</v>
      </c>
      <c r="G1504" s="244"/>
      <c r="H1504" s="247">
        <v>43.725000000000001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247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161</v>
      </c>
    </row>
    <row r="1505" s="14" customFormat="1">
      <c r="A1505" s="14"/>
      <c r="B1505" s="243"/>
      <c r="C1505" s="244"/>
      <c r="D1505" s="221" t="s">
        <v>247</v>
      </c>
      <c r="E1505" s="245" t="s">
        <v>32</v>
      </c>
      <c r="F1505" s="246" t="s">
        <v>1521</v>
      </c>
      <c r="G1505" s="244"/>
      <c r="H1505" s="247">
        <v>-3.0800000000000001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247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161</v>
      </c>
    </row>
    <row r="1506" s="14" customFormat="1">
      <c r="A1506" s="14"/>
      <c r="B1506" s="243"/>
      <c r="C1506" s="244"/>
      <c r="D1506" s="221" t="s">
        <v>247</v>
      </c>
      <c r="E1506" s="245" t="s">
        <v>32</v>
      </c>
      <c r="F1506" s="246" t="s">
        <v>1504</v>
      </c>
      <c r="G1506" s="244"/>
      <c r="H1506" s="247">
        <v>-4.2999999999999998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247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161</v>
      </c>
    </row>
    <row r="1507" s="13" customFormat="1">
      <c r="A1507" s="13"/>
      <c r="B1507" s="233"/>
      <c r="C1507" s="234"/>
      <c r="D1507" s="221" t="s">
        <v>247</v>
      </c>
      <c r="E1507" s="235" t="s">
        <v>32</v>
      </c>
      <c r="F1507" s="236" t="s">
        <v>1522</v>
      </c>
      <c r="G1507" s="234"/>
      <c r="H1507" s="235" t="s">
        <v>32</v>
      </c>
      <c r="I1507" s="237"/>
      <c r="J1507" s="234"/>
      <c r="K1507" s="234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247</v>
      </c>
      <c r="AU1507" s="242" t="s">
        <v>88</v>
      </c>
      <c r="AV1507" s="13" t="s">
        <v>86</v>
      </c>
      <c r="AW1507" s="13" t="s">
        <v>39</v>
      </c>
      <c r="AX1507" s="13" t="s">
        <v>78</v>
      </c>
      <c r="AY1507" s="242" t="s">
        <v>161</v>
      </c>
    </row>
    <row r="1508" s="14" customFormat="1">
      <c r="A1508" s="14"/>
      <c r="B1508" s="243"/>
      <c r="C1508" s="244"/>
      <c r="D1508" s="221" t="s">
        <v>247</v>
      </c>
      <c r="E1508" s="245" t="s">
        <v>32</v>
      </c>
      <c r="F1508" s="246" t="s">
        <v>1523</v>
      </c>
      <c r="G1508" s="244"/>
      <c r="H1508" s="247">
        <v>29.823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247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161</v>
      </c>
    </row>
    <row r="1509" s="14" customFormat="1">
      <c r="A1509" s="14"/>
      <c r="B1509" s="243"/>
      <c r="C1509" s="244"/>
      <c r="D1509" s="221" t="s">
        <v>247</v>
      </c>
      <c r="E1509" s="245" t="s">
        <v>32</v>
      </c>
      <c r="F1509" s="246" t="s">
        <v>1484</v>
      </c>
      <c r="G1509" s="244"/>
      <c r="H1509" s="247">
        <v>-2.1499999999999999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247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161</v>
      </c>
    </row>
    <row r="1510" s="14" customFormat="1">
      <c r="A1510" s="14"/>
      <c r="B1510" s="243"/>
      <c r="C1510" s="244"/>
      <c r="D1510" s="221" t="s">
        <v>247</v>
      </c>
      <c r="E1510" s="245" t="s">
        <v>32</v>
      </c>
      <c r="F1510" s="246" t="s">
        <v>1438</v>
      </c>
      <c r="G1510" s="244"/>
      <c r="H1510" s="247">
        <v>-1.72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247</v>
      </c>
      <c r="AU1510" s="253" t="s">
        <v>88</v>
      </c>
      <c r="AV1510" s="14" t="s">
        <v>88</v>
      </c>
      <c r="AW1510" s="14" t="s">
        <v>39</v>
      </c>
      <c r="AX1510" s="14" t="s">
        <v>78</v>
      </c>
      <c r="AY1510" s="253" t="s">
        <v>161</v>
      </c>
    </row>
    <row r="1511" s="13" customFormat="1">
      <c r="A1511" s="13"/>
      <c r="B1511" s="233"/>
      <c r="C1511" s="234"/>
      <c r="D1511" s="221" t="s">
        <v>247</v>
      </c>
      <c r="E1511" s="235" t="s">
        <v>32</v>
      </c>
      <c r="F1511" s="236" t="s">
        <v>1487</v>
      </c>
      <c r="G1511" s="234"/>
      <c r="H1511" s="235" t="s">
        <v>32</v>
      </c>
      <c r="I1511" s="237"/>
      <c r="J1511" s="234"/>
      <c r="K1511" s="234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247</v>
      </c>
      <c r="AU1511" s="242" t="s">
        <v>88</v>
      </c>
      <c r="AV1511" s="13" t="s">
        <v>86</v>
      </c>
      <c r="AW1511" s="13" t="s">
        <v>39</v>
      </c>
      <c r="AX1511" s="13" t="s">
        <v>78</v>
      </c>
      <c r="AY1511" s="242" t="s">
        <v>161</v>
      </c>
    </row>
    <row r="1512" s="14" customFormat="1">
      <c r="A1512" s="14"/>
      <c r="B1512" s="243"/>
      <c r="C1512" s="244"/>
      <c r="D1512" s="221" t="s">
        <v>247</v>
      </c>
      <c r="E1512" s="245" t="s">
        <v>32</v>
      </c>
      <c r="F1512" s="246" t="s">
        <v>1524</v>
      </c>
      <c r="G1512" s="244"/>
      <c r="H1512" s="247">
        <v>25.652999999999999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247</v>
      </c>
      <c r="AU1512" s="253" t="s">
        <v>88</v>
      </c>
      <c r="AV1512" s="14" t="s">
        <v>88</v>
      </c>
      <c r="AW1512" s="14" t="s">
        <v>39</v>
      </c>
      <c r="AX1512" s="14" t="s">
        <v>78</v>
      </c>
      <c r="AY1512" s="253" t="s">
        <v>161</v>
      </c>
    </row>
    <row r="1513" s="14" customFormat="1">
      <c r="A1513" s="14"/>
      <c r="B1513" s="243"/>
      <c r="C1513" s="244"/>
      <c r="D1513" s="221" t="s">
        <v>247</v>
      </c>
      <c r="E1513" s="245" t="s">
        <v>32</v>
      </c>
      <c r="F1513" s="246" t="s">
        <v>1474</v>
      </c>
      <c r="G1513" s="244"/>
      <c r="H1513" s="247">
        <v>-1.9350000000000001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247</v>
      </c>
      <c r="AU1513" s="253" t="s">
        <v>88</v>
      </c>
      <c r="AV1513" s="14" t="s">
        <v>88</v>
      </c>
      <c r="AW1513" s="14" t="s">
        <v>39</v>
      </c>
      <c r="AX1513" s="14" t="s">
        <v>78</v>
      </c>
      <c r="AY1513" s="253" t="s">
        <v>161</v>
      </c>
    </row>
    <row r="1514" s="14" customFormat="1">
      <c r="A1514" s="14"/>
      <c r="B1514" s="243"/>
      <c r="C1514" s="244"/>
      <c r="D1514" s="221" t="s">
        <v>247</v>
      </c>
      <c r="E1514" s="245" t="s">
        <v>32</v>
      </c>
      <c r="F1514" s="246" t="s">
        <v>1438</v>
      </c>
      <c r="G1514" s="244"/>
      <c r="H1514" s="247">
        <v>-1.72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247</v>
      </c>
      <c r="AU1514" s="253" t="s">
        <v>88</v>
      </c>
      <c r="AV1514" s="14" t="s">
        <v>88</v>
      </c>
      <c r="AW1514" s="14" t="s">
        <v>39</v>
      </c>
      <c r="AX1514" s="14" t="s">
        <v>78</v>
      </c>
      <c r="AY1514" s="253" t="s">
        <v>161</v>
      </c>
    </row>
    <row r="1515" s="13" customFormat="1">
      <c r="A1515" s="13"/>
      <c r="B1515" s="233"/>
      <c r="C1515" s="234"/>
      <c r="D1515" s="221" t="s">
        <v>247</v>
      </c>
      <c r="E1515" s="235" t="s">
        <v>32</v>
      </c>
      <c r="F1515" s="236" t="s">
        <v>1491</v>
      </c>
      <c r="G1515" s="234"/>
      <c r="H1515" s="235" t="s">
        <v>32</v>
      </c>
      <c r="I1515" s="237"/>
      <c r="J1515" s="234"/>
      <c r="K1515" s="234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2" t="s">
        <v>247</v>
      </c>
      <c r="AU1515" s="242" t="s">
        <v>88</v>
      </c>
      <c r="AV1515" s="13" t="s">
        <v>86</v>
      </c>
      <c r="AW1515" s="13" t="s">
        <v>39</v>
      </c>
      <c r="AX1515" s="13" t="s">
        <v>78</v>
      </c>
      <c r="AY1515" s="242" t="s">
        <v>161</v>
      </c>
    </row>
    <row r="1516" s="14" customFormat="1">
      <c r="A1516" s="14"/>
      <c r="B1516" s="243"/>
      <c r="C1516" s="244"/>
      <c r="D1516" s="221" t="s">
        <v>247</v>
      </c>
      <c r="E1516" s="245" t="s">
        <v>32</v>
      </c>
      <c r="F1516" s="246" t="s">
        <v>1525</v>
      </c>
      <c r="G1516" s="244"/>
      <c r="H1516" s="247">
        <v>7.7949999999999999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247</v>
      </c>
      <c r="AU1516" s="253" t="s">
        <v>88</v>
      </c>
      <c r="AV1516" s="14" t="s">
        <v>88</v>
      </c>
      <c r="AW1516" s="14" t="s">
        <v>39</v>
      </c>
      <c r="AX1516" s="14" t="s">
        <v>78</v>
      </c>
      <c r="AY1516" s="253" t="s">
        <v>161</v>
      </c>
    </row>
    <row r="1517" s="14" customFormat="1">
      <c r="A1517" s="14"/>
      <c r="B1517" s="243"/>
      <c r="C1517" s="244"/>
      <c r="D1517" s="221" t="s">
        <v>247</v>
      </c>
      <c r="E1517" s="245" t="s">
        <v>32</v>
      </c>
      <c r="F1517" s="246" t="s">
        <v>1484</v>
      </c>
      <c r="G1517" s="244"/>
      <c r="H1517" s="247">
        <v>-2.1499999999999999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247</v>
      </c>
      <c r="AU1517" s="253" t="s">
        <v>88</v>
      </c>
      <c r="AV1517" s="14" t="s">
        <v>88</v>
      </c>
      <c r="AW1517" s="14" t="s">
        <v>39</v>
      </c>
      <c r="AX1517" s="14" t="s">
        <v>78</v>
      </c>
      <c r="AY1517" s="253" t="s">
        <v>161</v>
      </c>
    </row>
    <row r="1518" s="15" customFormat="1">
      <c r="A1518" s="15"/>
      <c r="B1518" s="254"/>
      <c r="C1518" s="255"/>
      <c r="D1518" s="221" t="s">
        <v>247</v>
      </c>
      <c r="E1518" s="256" t="s">
        <v>32</v>
      </c>
      <c r="F1518" s="257" t="s">
        <v>273</v>
      </c>
      <c r="G1518" s="255"/>
      <c r="H1518" s="258">
        <v>309.93900000000002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247</v>
      </c>
      <c r="AU1518" s="264" t="s">
        <v>88</v>
      </c>
      <c r="AV1518" s="15" t="s">
        <v>188</v>
      </c>
      <c r="AW1518" s="15" t="s">
        <v>39</v>
      </c>
      <c r="AX1518" s="15" t="s">
        <v>86</v>
      </c>
      <c r="AY1518" s="264" t="s">
        <v>161</v>
      </c>
    </row>
    <row r="1519" s="2" customFormat="1" ht="33" customHeight="1">
      <c r="A1519" s="42"/>
      <c r="B1519" s="43"/>
      <c r="C1519" s="208" t="s">
        <v>1526</v>
      </c>
      <c r="D1519" s="208" t="s">
        <v>164</v>
      </c>
      <c r="E1519" s="209" t="s">
        <v>1527</v>
      </c>
      <c r="F1519" s="210" t="s">
        <v>1528</v>
      </c>
      <c r="G1519" s="211" t="s">
        <v>320</v>
      </c>
      <c r="H1519" s="212">
        <v>143.43000000000001</v>
      </c>
      <c r="I1519" s="213"/>
      <c r="J1519" s="214">
        <f>ROUND(I1519*H1519,2)</f>
        <v>0</v>
      </c>
      <c r="K1519" s="210" t="s">
        <v>168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0.015949999999999999</v>
      </c>
      <c r="R1519" s="217">
        <f>Q1519*H1519</f>
        <v>2.2877084999999999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379</v>
      </c>
      <c r="AT1519" s="219" t="s">
        <v>164</v>
      </c>
      <c r="AU1519" s="219" t="s">
        <v>88</v>
      </c>
      <c r="AY1519" s="20" t="s">
        <v>161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379</v>
      </c>
      <c r="BM1519" s="219" t="s">
        <v>1529</v>
      </c>
    </row>
    <row r="1520" s="2" customFormat="1">
      <c r="A1520" s="42"/>
      <c r="B1520" s="43"/>
      <c r="C1520" s="44"/>
      <c r="D1520" s="221" t="s">
        <v>171</v>
      </c>
      <c r="E1520" s="44"/>
      <c r="F1520" s="222" t="s">
        <v>1530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171</v>
      </c>
      <c r="AU1520" s="20" t="s">
        <v>88</v>
      </c>
    </row>
    <row r="1521" s="2" customFormat="1">
      <c r="A1521" s="42"/>
      <c r="B1521" s="43"/>
      <c r="C1521" s="44"/>
      <c r="D1521" s="226" t="s">
        <v>172</v>
      </c>
      <c r="E1521" s="44"/>
      <c r="F1521" s="227" t="s">
        <v>1531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172</v>
      </c>
      <c r="AU1521" s="20" t="s">
        <v>88</v>
      </c>
    </row>
    <row r="1522" s="2" customFormat="1">
      <c r="A1522" s="42"/>
      <c r="B1522" s="43"/>
      <c r="C1522" s="44"/>
      <c r="D1522" s="221" t="s">
        <v>174</v>
      </c>
      <c r="E1522" s="44"/>
      <c r="F1522" s="228" t="s">
        <v>1167</v>
      </c>
      <c r="G1522" s="44"/>
      <c r="H1522" s="44"/>
      <c r="I1522" s="223"/>
      <c r="J1522" s="44"/>
      <c r="K1522" s="44"/>
      <c r="L1522" s="48"/>
      <c r="M1522" s="224"/>
      <c r="N1522" s="225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174</v>
      </c>
      <c r="AU1522" s="20" t="s">
        <v>88</v>
      </c>
    </row>
    <row r="1523" s="13" customFormat="1">
      <c r="A1523" s="13"/>
      <c r="B1523" s="233"/>
      <c r="C1523" s="234"/>
      <c r="D1523" s="221" t="s">
        <v>247</v>
      </c>
      <c r="E1523" s="235" t="s">
        <v>32</v>
      </c>
      <c r="F1523" s="236" t="s">
        <v>1532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247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161</v>
      </c>
    </row>
    <row r="1524" s="14" customFormat="1">
      <c r="A1524" s="14"/>
      <c r="B1524" s="243"/>
      <c r="C1524" s="244"/>
      <c r="D1524" s="221" t="s">
        <v>247</v>
      </c>
      <c r="E1524" s="245" t="s">
        <v>32</v>
      </c>
      <c r="F1524" s="246" t="s">
        <v>1533</v>
      </c>
      <c r="G1524" s="244"/>
      <c r="H1524" s="247">
        <v>143.43000000000001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247</v>
      </c>
      <c r="AU1524" s="253" t="s">
        <v>88</v>
      </c>
      <c r="AV1524" s="14" t="s">
        <v>88</v>
      </c>
      <c r="AW1524" s="14" t="s">
        <v>39</v>
      </c>
      <c r="AX1524" s="14" t="s">
        <v>86</v>
      </c>
      <c r="AY1524" s="253" t="s">
        <v>161</v>
      </c>
    </row>
    <row r="1525" s="2" customFormat="1" ht="33" customHeight="1">
      <c r="A1525" s="42"/>
      <c r="B1525" s="43"/>
      <c r="C1525" s="208" t="s">
        <v>1534</v>
      </c>
      <c r="D1525" s="208" t="s">
        <v>164</v>
      </c>
      <c r="E1525" s="209" t="s">
        <v>1535</v>
      </c>
      <c r="F1525" s="210" t="s">
        <v>1536</v>
      </c>
      <c r="G1525" s="211" t="s">
        <v>320</v>
      </c>
      <c r="H1525" s="212">
        <v>886.91999999999996</v>
      </c>
      <c r="I1525" s="213"/>
      <c r="J1525" s="214">
        <f>ROUND(I1525*H1525,2)</f>
        <v>0</v>
      </c>
      <c r="K1525" s="210" t="s">
        <v>168</v>
      </c>
      <c r="L1525" s="48"/>
      <c r="M1525" s="215" t="s">
        <v>32</v>
      </c>
      <c r="N1525" s="216" t="s">
        <v>49</v>
      </c>
      <c r="O1525" s="88"/>
      <c r="P1525" s="217">
        <f>O1525*H1525</f>
        <v>0</v>
      </c>
      <c r="Q1525" s="217">
        <v>0.021170000000000001</v>
      </c>
      <c r="R1525" s="217">
        <f>Q1525*H1525</f>
        <v>18.7760964</v>
      </c>
      <c r="S1525" s="217">
        <v>0</v>
      </c>
      <c r="T1525" s="218">
        <f>S1525*H1525</f>
        <v>0</v>
      </c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R1525" s="219" t="s">
        <v>379</v>
      </c>
      <c r="AT1525" s="219" t="s">
        <v>164</v>
      </c>
      <c r="AU1525" s="219" t="s">
        <v>88</v>
      </c>
      <c r="AY1525" s="20" t="s">
        <v>161</v>
      </c>
      <c r="BE1525" s="220">
        <f>IF(N1525="základní",J1525,0)</f>
        <v>0</v>
      </c>
      <c r="BF1525" s="220">
        <f>IF(N1525="snížená",J1525,0)</f>
        <v>0</v>
      </c>
      <c r="BG1525" s="220">
        <f>IF(N1525="zákl. přenesená",J1525,0)</f>
        <v>0</v>
      </c>
      <c r="BH1525" s="220">
        <f>IF(N1525="sníž. přenesená",J1525,0)</f>
        <v>0</v>
      </c>
      <c r="BI1525" s="220">
        <f>IF(N1525="nulová",J1525,0)</f>
        <v>0</v>
      </c>
      <c r="BJ1525" s="20" t="s">
        <v>86</v>
      </c>
      <c r="BK1525" s="220">
        <f>ROUND(I1525*H1525,2)</f>
        <v>0</v>
      </c>
      <c r="BL1525" s="20" t="s">
        <v>379</v>
      </c>
      <c r="BM1525" s="219" t="s">
        <v>1537</v>
      </c>
    </row>
    <row r="1526" s="2" customFormat="1">
      <c r="A1526" s="42"/>
      <c r="B1526" s="43"/>
      <c r="C1526" s="44"/>
      <c r="D1526" s="221" t="s">
        <v>171</v>
      </c>
      <c r="E1526" s="44"/>
      <c r="F1526" s="222" t="s">
        <v>1538</v>
      </c>
      <c r="G1526" s="44"/>
      <c r="H1526" s="44"/>
      <c r="I1526" s="223"/>
      <c r="J1526" s="44"/>
      <c r="K1526" s="44"/>
      <c r="L1526" s="48"/>
      <c r="M1526" s="224"/>
      <c r="N1526" s="225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171</v>
      </c>
      <c r="AU1526" s="20" t="s">
        <v>88</v>
      </c>
    </row>
    <row r="1527" s="2" customFormat="1">
      <c r="A1527" s="42"/>
      <c r="B1527" s="43"/>
      <c r="C1527" s="44"/>
      <c r="D1527" s="226" t="s">
        <v>172</v>
      </c>
      <c r="E1527" s="44"/>
      <c r="F1527" s="227" t="s">
        <v>1539</v>
      </c>
      <c r="G1527" s="44"/>
      <c r="H1527" s="44"/>
      <c r="I1527" s="223"/>
      <c r="J1527" s="44"/>
      <c r="K1527" s="44"/>
      <c r="L1527" s="48"/>
      <c r="M1527" s="224"/>
      <c r="N1527" s="225"/>
      <c r="O1527" s="88"/>
      <c r="P1527" s="88"/>
      <c r="Q1527" s="88"/>
      <c r="R1527" s="88"/>
      <c r="S1527" s="88"/>
      <c r="T1527" s="89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2"/>
      <c r="AE1527" s="42"/>
      <c r="AT1527" s="20" t="s">
        <v>172</v>
      </c>
      <c r="AU1527" s="20" t="s">
        <v>88</v>
      </c>
    </row>
    <row r="1528" s="2" customFormat="1">
      <c r="A1528" s="42"/>
      <c r="B1528" s="43"/>
      <c r="C1528" s="44"/>
      <c r="D1528" s="221" t="s">
        <v>174</v>
      </c>
      <c r="E1528" s="44"/>
      <c r="F1528" s="228" t="s">
        <v>1167</v>
      </c>
      <c r="G1528" s="44"/>
      <c r="H1528" s="44"/>
      <c r="I1528" s="223"/>
      <c r="J1528" s="44"/>
      <c r="K1528" s="44"/>
      <c r="L1528" s="48"/>
      <c r="M1528" s="224"/>
      <c r="N1528" s="225"/>
      <c r="O1528" s="88"/>
      <c r="P1528" s="88"/>
      <c r="Q1528" s="88"/>
      <c r="R1528" s="88"/>
      <c r="S1528" s="88"/>
      <c r="T1528" s="89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T1528" s="20" t="s">
        <v>174</v>
      </c>
      <c r="AU1528" s="20" t="s">
        <v>88</v>
      </c>
    </row>
    <row r="1529" s="13" customFormat="1">
      <c r="A1529" s="13"/>
      <c r="B1529" s="233"/>
      <c r="C1529" s="234"/>
      <c r="D1529" s="221" t="s">
        <v>247</v>
      </c>
      <c r="E1529" s="235" t="s">
        <v>32</v>
      </c>
      <c r="F1529" s="236" t="s">
        <v>1532</v>
      </c>
      <c r="G1529" s="234"/>
      <c r="H1529" s="235" t="s">
        <v>32</v>
      </c>
      <c r="I1529" s="237"/>
      <c r="J1529" s="234"/>
      <c r="K1529" s="234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247</v>
      </c>
      <c r="AU1529" s="242" t="s">
        <v>88</v>
      </c>
      <c r="AV1529" s="13" t="s">
        <v>86</v>
      </c>
      <c r="AW1529" s="13" t="s">
        <v>39</v>
      </c>
      <c r="AX1529" s="13" t="s">
        <v>78</v>
      </c>
      <c r="AY1529" s="242" t="s">
        <v>161</v>
      </c>
    </row>
    <row r="1530" s="14" customFormat="1">
      <c r="A1530" s="14"/>
      <c r="B1530" s="243"/>
      <c r="C1530" s="244"/>
      <c r="D1530" s="221" t="s">
        <v>247</v>
      </c>
      <c r="E1530" s="245" t="s">
        <v>32</v>
      </c>
      <c r="F1530" s="246" t="s">
        <v>1540</v>
      </c>
      <c r="G1530" s="244"/>
      <c r="H1530" s="247">
        <v>42.530000000000001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247</v>
      </c>
      <c r="AU1530" s="253" t="s">
        <v>88</v>
      </c>
      <c r="AV1530" s="14" t="s">
        <v>88</v>
      </c>
      <c r="AW1530" s="14" t="s">
        <v>39</v>
      </c>
      <c r="AX1530" s="14" t="s">
        <v>78</v>
      </c>
      <c r="AY1530" s="253" t="s">
        <v>161</v>
      </c>
    </row>
    <row r="1531" s="14" customFormat="1">
      <c r="A1531" s="14"/>
      <c r="B1531" s="243"/>
      <c r="C1531" s="244"/>
      <c r="D1531" s="221" t="s">
        <v>247</v>
      </c>
      <c r="E1531" s="245" t="s">
        <v>32</v>
      </c>
      <c r="F1531" s="246" t="s">
        <v>1541</v>
      </c>
      <c r="G1531" s="244"/>
      <c r="H1531" s="247">
        <v>39.049999999999997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247</v>
      </c>
      <c r="AU1531" s="253" t="s">
        <v>88</v>
      </c>
      <c r="AV1531" s="14" t="s">
        <v>88</v>
      </c>
      <c r="AW1531" s="14" t="s">
        <v>39</v>
      </c>
      <c r="AX1531" s="14" t="s">
        <v>78</v>
      </c>
      <c r="AY1531" s="253" t="s">
        <v>161</v>
      </c>
    </row>
    <row r="1532" s="14" customFormat="1">
      <c r="A1532" s="14"/>
      <c r="B1532" s="243"/>
      <c r="C1532" s="244"/>
      <c r="D1532" s="221" t="s">
        <v>247</v>
      </c>
      <c r="E1532" s="245" t="s">
        <v>32</v>
      </c>
      <c r="F1532" s="246" t="s">
        <v>1542</v>
      </c>
      <c r="G1532" s="244"/>
      <c r="H1532" s="247">
        <v>163.84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247</v>
      </c>
      <c r="AU1532" s="253" t="s">
        <v>88</v>
      </c>
      <c r="AV1532" s="14" t="s">
        <v>88</v>
      </c>
      <c r="AW1532" s="14" t="s">
        <v>39</v>
      </c>
      <c r="AX1532" s="14" t="s">
        <v>78</v>
      </c>
      <c r="AY1532" s="253" t="s">
        <v>161</v>
      </c>
    </row>
    <row r="1533" s="14" customFormat="1">
      <c r="A1533" s="14"/>
      <c r="B1533" s="243"/>
      <c r="C1533" s="244"/>
      <c r="D1533" s="221" t="s">
        <v>247</v>
      </c>
      <c r="E1533" s="245" t="s">
        <v>32</v>
      </c>
      <c r="F1533" s="246" t="s">
        <v>1543</v>
      </c>
      <c r="G1533" s="244"/>
      <c r="H1533" s="247">
        <v>396.82999999999998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247</v>
      </c>
      <c r="AU1533" s="253" t="s">
        <v>88</v>
      </c>
      <c r="AV1533" s="14" t="s">
        <v>88</v>
      </c>
      <c r="AW1533" s="14" t="s">
        <v>39</v>
      </c>
      <c r="AX1533" s="14" t="s">
        <v>78</v>
      </c>
      <c r="AY1533" s="253" t="s">
        <v>161</v>
      </c>
    </row>
    <row r="1534" s="14" customFormat="1">
      <c r="A1534" s="14"/>
      <c r="B1534" s="243"/>
      <c r="C1534" s="244"/>
      <c r="D1534" s="221" t="s">
        <v>247</v>
      </c>
      <c r="E1534" s="245" t="s">
        <v>32</v>
      </c>
      <c r="F1534" s="246" t="s">
        <v>1544</v>
      </c>
      <c r="G1534" s="244"/>
      <c r="H1534" s="247">
        <v>64.170000000000002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247</v>
      </c>
      <c r="AU1534" s="253" t="s">
        <v>88</v>
      </c>
      <c r="AV1534" s="14" t="s">
        <v>88</v>
      </c>
      <c r="AW1534" s="14" t="s">
        <v>39</v>
      </c>
      <c r="AX1534" s="14" t="s">
        <v>78</v>
      </c>
      <c r="AY1534" s="253" t="s">
        <v>161</v>
      </c>
    </row>
    <row r="1535" s="14" customFormat="1">
      <c r="A1535" s="14"/>
      <c r="B1535" s="243"/>
      <c r="C1535" s="244"/>
      <c r="D1535" s="221" t="s">
        <v>247</v>
      </c>
      <c r="E1535" s="245" t="s">
        <v>32</v>
      </c>
      <c r="F1535" s="246" t="s">
        <v>1545</v>
      </c>
      <c r="G1535" s="244"/>
      <c r="H1535" s="247">
        <v>180.5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247</v>
      </c>
      <c r="AU1535" s="253" t="s">
        <v>88</v>
      </c>
      <c r="AV1535" s="14" t="s">
        <v>88</v>
      </c>
      <c r="AW1535" s="14" t="s">
        <v>39</v>
      </c>
      <c r="AX1535" s="14" t="s">
        <v>78</v>
      </c>
      <c r="AY1535" s="253" t="s">
        <v>161</v>
      </c>
    </row>
    <row r="1536" s="15" customFormat="1">
      <c r="A1536" s="15"/>
      <c r="B1536" s="254"/>
      <c r="C1536" s="255"/>
      <c r="D1536" s="221" t="s">
        <v>247</v>
      </c>
      <c r="E1536" s="256" t="s">
        <v>32</v>
      </c>
      <c r="F1536" s="257" t="s">
        <v>273</v>
      </c>
      <c r="G1536" s="255"/>
      <c r="H1536" s="258">
        <v>886.91999999999996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247</v>
      </c>
      <c r="AU1536" s="264" t="s">
        <v>88</v>
      </c>
      <c r="AV1536" s="15" t="s">
        <v>188</v>
      </c>
      <c r="AW1536" s="15" t="s">
        <v>39</v>
      </c>
      <c r="AX1536" s="15" t="s">
        <v>86</v>
      </c>
      <c r="AY1536" s="264" t="s">
        <v>161</v>
      </c>
    </row>
    <row r="1537" s="2" customFormat="1" ht="24.15" customHeight="1">
      <c r="A1537" s="42"/>
      <c r="B1537" s="43"/>
      <c r="C1537" s="208" t="s">
        <v>1546</v>
      </c>
      <c r="D1537" s="208" t="s">
        <v>164</v>
      </c>
      <c r="E1537" s="209" t="s">
        <v>1547</v>
      </c>
      <c r="F1537" s="210" t="s">
        <v>1548</v>
      </c>
      <c r="G1537" s="211" t="s">
        <v>311</v>
      </c>
      <c r="H1537" s="212">
        <v>50.630000000000003</v>
      </c>
      <c r="I1537" s="213"/>
      <c r="J1537" s="214">
        <f>ROUND(I1537*H1537,2)</f>
        <v>0</v>
      </c>
      <c r="K1537" s="210" t="s">
        <v>168</v>
      </c>
      <c r="L1537" s="48"/>
      <c r="M1537" s="215" t="s">
        <v>32</v>
      </c>
      <c r="N1537" s="216" t="s">
        <v>49</v>
      </c>
      <c r="O1537" s="88"/>
      <c r="P1537" s="217">
        <f>O1537*H1537</f>
        <v>0</v>
      </c>
      <c r="Q1537" s="217">
        <v>0</v>
      </c>
      <c r="R1537" s="217">
        <f>Q1537*H1537</f>
        <v>0</v>
      </c>
      <c r="S1537" s="217">
        <v>0</v>
      </c>
      <c r="T1537" s="218">
        <f>S1537*H1537</f>
        <v>0</v>
      </c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R1537" s="219" t="s">
        <v>379</v>
      </c>
      <c r="AT1537" s="219" t="s">
        <v>164</v>
      </c>
      <c r="AU1537" s="219" t="s">
        <v>88</v>
      </c>
      <c r="AY1537" s="20" t="s">
        <v>161</v>
      </c>
      <c r="BE1537" s="220">
        <f>IF(N1537="základní",J1537,0)</f>
        <v>0</v>
      </c>
      <c r="BF1537" s="220">
        <f>IF(N1537="snížená",J1537,0)</f>
        <v>0</v>
      </c>
      <c r="BG1537" s="220">
        <f>IF(N1537="zákl. přenesená",J1537,0)</f>
        <v>0</v>
      </c>
      <c r="BH1537" s="220">
        <f>IF(N1537="sníž. přenesená",J1537,0)</f>
        <v>0</v>
      </c>
      <c r="BI1537" s="220">
        <f>IF(N1537="nulová",J1537,0)</f>
        <v>0</v>
      </c>
      <c r="BJ1537" s="20" t="s">
        <v>86</v>
      </c>
      <c r="BK1537" s="220">
        <f>ROUND(I1537*H1537,2)</f>
        <v>0</v>
      </c>
      <c r="BL1537" s="20" t="s">
        <v>379</v>
      </c>
      <c r="BM1537" s="219" t="s">
        <v>1549</v>
      </c>
    </row>
    <row r="1538" s="2" customFormat="1">
      <c r="A1538" s="42"/>
      <c r="B1538" s="43"/>
      <c r="C1538" s="44"/>
      <c r="D1538" s="221" t="s">
        <v>171</v>
      </c>
      <c r="E1538" s="44"/>
      <c r="F1538" s="222" t="s">
        <v>1550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171</v>
      </c>
      <c r="AU1538" s="20" t="s">
        <v>88</v>
      </c>
    </row>
    <row r="1539" s="2" customFormat="1">
      <c r="A1539" s="42"/>
      <c r="B1539" s="43"/>
      <c r="C1539" s="44"/>
      <c r="D1539" s="226" t="s">
        <v>172</v>
      </c>
      <c r="E1539" s="44"/>
      <c r="F1539" s="227" t="s">
        <v>1551</v>
      </c>
      <c r="G1539" s="44"/>
      <c r="H1539" s="44"/>
      <c r="I1539" s="223"/>
      <c r="J1539" s="44"/>
      <c r="K1539" s="44"/>
      <c r="L1539" s="48"/>
      <c r="M1539" s="224"/>
      <c r="N1539" s="225"/>
      <c r="O1539" s="88"/>
      <c r="P1539" s="88"/>
      <c r="Q1539" s="88"/>
      <c r="R1539" s="88"/>
      <c r="S1539" s="88"/>
      <c r="T1539" s="89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T1539" s="20" t="s">
        <v>172</v>
      </c>
      <c r="AU1539" s="20" t="s">
        <v>88</v>
      </c>
    </row>
    <row r="1540" s="13" customFormat="1">
      <c r="A1540" s="13"/>
      <c r="B1540" s="233"/>
      <c r="C1540" s="234"/>
      <c r="D1540" s="221" t="s">
        <v>247</v>
      </c>
      <c r="E1540" s="235" t="s">
        <v>32</v>
      </c>
      <c r="F1540" s="236" t="s">
        <v>1076</v>
      </c>
      <c r="G1540" s="234"/>
      <c r="H1540" s="235" t="s">
        <v>32</v>
      </c>
      <c r="I1540" s="237"/>
      <c r="J1540" s="234"/>
      <c r="K1540" s="234"/>
      <c r="L1540" s="238"/>
      <c r="M1540" s="239"/>
      <c r="N1540" s="240"/>
      <c r="O1540" s="240"/>
      <c r="P1540" s="240"/>
      <c r="Q1540" s="240"/>
      <c r="R1540" s="240"/>
      <c r="S1540" s="240"/>
      <c r="T1540" s="24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2" t="s">
        <v>247</v>
      </c>
      <c r="AU1540" s="242" t="s">
        <v>88</v>
      </c>
      <c r="AV1540" s="13" t="s">
        <v>86</v>
      </c>
      <c r="AW1540" s="13" t="s">
        <v>39</v>
      </c>
      <c r="AX1540" s="13" t="s">
        <v>78</v>
      </c>
      <c r="AY1540" s="242" t="s">
        <v>161</v>
      </c>
    </row>
    <row r="1541" s="14" customFormat="1">
      <c r="A1541" s="14"/>
      <c r="B1541" s="243"/>
      <c r="C1541" s="244"/>
      <c r="D1541" s="221" t="s">
        <v>247</v>
      </c>
      <c r="E1541" s="245" t="s">
        <v>32</v>
      </c>
      <c r="F1541" s="246" t="s">
        <v>1552</v>
      </c>
      <c r="G1541" s="244"/>
      <c r="H1541" s="247">
        <v>50.630000000000003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247</v>
      </c>
      <c r="AU1541" s="253" t="s">
        <v>88</v>
      </c>
      <c r="AV1541" s="14" t="s">
        <v>88</v>
      </c>
      <c r="AW1541" s="14" t="s">
        <v>39</v>
      </c>
      <c r="AX1541" s="14" t="s">
        <v>86</v>
      </c>
      <c r="AY1541" s="253" t="s">
        <v>161</v>
      </c>
    </row>
    <row r="1542" s="2" customFormat="1" ht="24.15" customHeight="1">
      <c r="A1542" s="42"/>
      <c r="B1542" s="43"/>
      <c r="C1542" s="265" t="s">
        <v>1553</v>
      </c>
      <c r="D1542" s="265" t="s">
        <v>303</v>
      </c>
      <c r="E1542" s="266" t="s">
        <v>1554</v>
      </c>
      <c r="F1542" s="267" t="s">
        <v>1555</v>
      </c>
      <c r="G1542" s="268" t="s">
        <v>311</v>
      </c>
      <c r="H1542" s="269">
        <v>51.643000000000001</v>
      </c>
      <c r="I1542" s="270"/>
      <c r="J1542" s="271">
        <f>ROUND(I1542*H1542,2)</f>
        <v>0</v>
      </c>
      <c r="K1542" s="267" t="s">
        <v>168</v>
      </c>
      <c r="L1542" s="272"/>
      <c r="M1542" s="273" t="s">
        <v>32</v>
      </c>
      <c r="N1542" s="274" t="s">
        <v>49</v>
      </c>
      <c r="O1542" s="88"/>
      <c r="P1542" s="217">
        <f>O1542*H1542</f>
        <v>0</v>
      </c>
      <c r="Q1542" s="217">
        <v>0.080000000000000002</v>
      </c>
      <c r="R1542" s="217">
        <f>Q1542*H1542</f>
        <v>4.1314400000000004</v>
      </c>
      <c r="S1542" s="217">
        <v>0</v>
      </c>
      <c r="T1542" s="218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19" t="s">
        <v>555</v>
      </c>
      <c r="AT1542" s="219" t="s">
        <v>303</v>
      </c>
      <c r="AU1542" s="219" t="s">
        <v>88</v>
      </c>
      <c r="AY1542" s="20" t="s">
        <v>161</v>
      </c>
      <c r="BE1542" s="220">
        <f>IF(N1542="základní",J1542,0)</f>
        <v>0</v>
      </c>
      <c r="BF1542" s="220">
        <f>IF(N1542="snížená",J1542,0)</f>
        <v>0</v>
      </c>
      <c r="BG1542" s="220">
        <f>IF(N1542="zákl. přenesená",J1542,0)</f>
        <v>0</v>
      </c>
      <c r="BH1542" s="220">
        <f>IF(N1542="sníž. přenesená",J1542,0)</f>
        <v>0</v>
      </c>
      <c r="BI1542" s="220">
        <f>IF(N1542="nulová",J1542,0)</f>
        <v>0</v>
      </c>
      <c r="BJ1542" s="20" t="s">
        <v>86</v>
      </c>
      <c r="BK1542" s="220">
        <f>ROUND(I1542*H1542,2)</f>
        <v>0</v>
      </c>
      <c r="BL1542" s="20" t="s">
        <v>379</v>
      </c>
      <c r="BM1542" s="219" t="s">
        <v>1556</v>
      </c>
    </row>
    <row r="1543" s="2" customFormat="1">
      <c r="A1543" s="42"/>
      <c r="B1543" s="43"/>
      <c r="C1543" s="44"/>
      <c r="D1543" s="221" t="s">
        <v>171</v>
      </c>
      <c r="E1543" s="44"/>
      <c r="F1543" s="222" t="s">
        <v>1555</v>
      </c>
      <c r="G1543" s="44"/>
      <c r="H1543" s="44"/>
      <c r="I1543" s="223"/>
      <c r="J1543" s="44"/>
      <c r="K1543" s="44"/>
      <c r="L1543" s="48"/>
      <c r="M1543" s="224"/>
      <c r="N1543" s="225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171</v>
      </c>
      <c r="AU1543" s="20" t="s">
        <v>88</v>
      </c>
    </row>
    <row r="1544" s="14" customFormat="1">
      <c r="A1544" s="14"/>
      <c r="B1544" s="243"/>
      <c r="C1544" s="244"/>
      <c r="D1544" s="221" t="s">
        <v>247</v>
      </c>
      <c r="E1544" s="244"/>
      <c r="F1544" s="246" t="s">
        <v>1557</v>
      </c>
      <c r="G1544" s="244"/>
      <c r="H1544" s="247">
        <v>51.643000000000001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247</v>
      </c>
      <c r="AU1544" s="253" t="s">
        <v>88</v>
      </c>
      <c r="AV1544" s="14" t="s">
        <v>88</v>
      </c>
      <c r="AW1544" s="14" t="s">
        <v>4</v>
      </c>
      <c r="AX1544" s="14" t="s">
        <v>86</v>
      </c>
      <c r="AY1544" s="253" t="s">
        <v>161</v>
      </c>
    </row>
    <row r="1545" s="2" customFormat="1" ht="24.15" customHeight="1">
      <c r="A1545" s="42"/>
      <c r="B1545" s="43"/>
      <c r="C1545" s="208" t="s">
        <v>1558</v>
      </c>
      <c r="D1545" s="208" t="s">
        <v>164</v>
      </c>
      <c r="E1545" s="209" t="s">
        <v>1559</v>
      </c>
      <c r="F1545" s="210" t="s">
        <v>1560</v>
      </c>
      <c r="G1545" s="211" t="s">
        <v>311</v>
      </c>
      <c r="H1545" s="212">
        <v>759.44600000000003</v>
      </c>
      <c r="I1545" s="213"/>
      <c r="J1545" s="214">
        <f>ROUND(I1545*H1545,2)</f>
        <v>0</v>
      </c>
      <c r="K1545" s="210" t="s">
        <v>168</v>
      </c>
      <c r="L1545" s="48"/>
      <c r="M1545" s="215" t="s">
        <v>32</v>
      </c>
      <c r="N1545" s="216" t="s">
        <v>49</v>
      </c>
      <c r="O1545" s="88"/>
      <c r="P1545" s="217">
        <f>O1545*H1545</f>
        <v>0</v>
      </c>
      <c r="Q1545" s="217">
        <v>0</v>
      </c>
      <c r="R1545" s="217">
        <f>Q1545*H1545</f>
        <v>0</v>
      </c>
      <c r="S1545" s="217">
        <v>0</v>
      </c>
      <c r="T1545" s="218">
        <f>S1545*H1545</f>
        <v>0</v>
      </c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R1545" s="219" t="s">
        <v>188</v>
      </c>
      <c r="AT1545" s="219" t="s">
        <v>164</v>
      </c>
      <c r="AU1545" s="219" t="s">
        <v>88</v>
      </c>
      <c r="AY1545" s="20" t="s">
        <v>161</v>
      </c>
      <c r="BE1545" s="220">
        <f>IF(N1545="základní",J1545,0)</f>
        <v>0</v>
      </c>
      <c r="BF1545" s="220">
        <f>IF(N1545="snížená",J1545,0)</f>
        <v>0</v>
      </c>
      <c r="BG1545" s="220">
        <f>IF(N1545="zákl. přenesená",J1545,0)</f>
        <v>0</v>
      </c>
      <c r="BH1545" s="220">
        <f>IF(N1545="sníž. přenesená",J1545,0)</f>
        <v>0</v>
      </c>
      <c r="BI1545" s="220">
        <f>IF(N1545="nulová",J1545,0)</f>
        <v>0</v>
      </c>
      <c r="BJ1545" s="20" t="s">
        <v>86</v>
      </c>
      <c r="BK1545" s="220">
        <f>ROUND(I1545*H1545,2)</f>
        <v>0</v>
      </c>
      <c r="BL1545" s="20" t="s">
        <v>188</v>
      </c>
      <c r="BM1545" s="219" t="s">
        <v>1561</v>
      </c>
    </row>
    <row r="1546" s="2" customFormat="1">
      <c r="A1546" s="42"/>
      <c r="B1546" s="43"/>
      <c r="C1546" s="44"/>
      <c r="D1546" s="221" t="s">
        <v>171</v>
      </c>
      <c r="E1546" s="44"/>
      <c r="F1546" s="222" t="s">
        <v>1562</v>
      </c>
      <c r="G1546" s="44"/>
      <c r="H1546" s="44"/>
      <c r="I1546" s="223"/>
      <c r="J1546" s="44"/>
      <c r="K1546" s="44"/>
      <c r="L1546" s="48"/>
      <c r="M1546" s="224"/>
      <c r="N1546" s="225"/>
      <c r="O1546" s="88"/>
      <c r="P1546" s="88"/>
      <c r="Q1546" s="88"/>
      <c r="R1546" s="88"/>
      <c r="S1546" s="88"/>
      <c r="T1546" s="89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T1546" s="20" t="s">
        <v>171</v>
      </c>
      <c r="AU1546" s="20" t="s">
        <v>88</v>
      </c>
    </row>
    <row r="1547" s="2" customFormat="1">
      <c r="A1547" s="42"/>
      <c r="B1547" s="43"/>
      <c r="C1547" s="44"/>
      <c r="D1547" s="226" t="s">
        <v>172</v>
      </c>
      <c r="E1547" s="44"/>
      <c r="F1547" s="227" t="s">
        <v>1563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172</v>
      </c>
      <c r="AU1547" s="20" t="s">
        <v>88</v>
      </c>
    </row>
    <row r="1548" s="13" customFormat="1">
      <c r="A1548" s="13"/>
      <c r="B1548" s="233"/>
      <c r="C1548" s="234"/>
      <c r="D1548" s="221" t="s">
        <v>247</v>
      </c>
      <c r="E1548" s="235" t="s">
        <v>32</v>
      </c>
      <c r="F1548" s="236" t="s">
        <v>1564</v>
      </c>
      <c r="G1548" s="234"/>
      <c r="H1548" s="235" t="s">
        <v>32</v>
      </c>
      <c r="I1548" s="237"/>
      <c r="J1548" s="234"/>
      <c r="K1548" s="234"/>
      <c r="L1548" s="238"/>
      <c r="M1548" s="239"/>
      <c r="N1548" s="240"/>
      <c r="O1548" s="240"/>
      <c r="P1548" s="240"/>
      <c r="Q1548" s="240"/>
      <c r="R1548" s="240"/>
      <c r="S1548" s="240"/>
      <c r="T1548" s="24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2" t="s">
        <v>247</v>
      </c>
      <c r="AU1548" s="242" t="s">
        <v>88</v>
      </c>
      <c r="AV1548" s="13" t="s">
        <v>86</v>
      </c>
      <c r="AW1548" s="13" t="s">
        <v>39</v>
      </c>
      <c r="AX1548" s="13" t="s">
        <v>78</v>
      </c>
      <c r="AY1548" s="242" t="s">
        <v>161</v>
      </c>
    </row>
    <row r="1549" s="13" customFormat="1">
      <c r="A1549" s="13"/>
      <c r="B1549" s="233"/>
      <c r="C1549" s="234"/>
      <c r="D1549" s="221" t="s">
        <v>247</v>
      </c>
      <c r="E1549" s="235" t="s">
        <v>32</v>
      </c>
      <c r="F1549" s="236" t="s">
        <v>1073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247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161</v>
      </c>
    </row>
    <row r="1550" s="14" customFormat="1">
      <c r="A1550" s="14"/>
      <c r="B1550" s="243"/>
      <c r="C1550" s="244"/>
      <c r="D1550" s="221" t="s">
        <v>247</v>
      </c>
      <c r="E1550" s="245" t="s">
        <v>32</v>
      </c>
      <c r="F1550" s="246" t="s">
        <v>1074</v>
      </c>
      <c r="G1550" s="244"/>
      <c r="H1550" s="247">
        <v>150.63900000000001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247</v>
      </c>
      <c r="AU1550" s="253" t="s">
        <v>88</v>
      </c>
      <c r="AV1550" s="14" t="s">
        <v>88</v>
      </c>
      <c r="AW1550" s="14" t="s">
        <v>39</v>
      </c>
      <c r="AX1550" s="14" t="s">
        <v>78</v>
      </c>
      <c r="AY1550" s="253" t="s">
        <v>161</v>
      </c>
    </row>
    <row r="1551" s="14" customFormat="1">
      <c r="A1551" s="14"/>
      <c r="B1551" s="243"/>
      <c r="C1551" s="244"/>
      <c r="D1551" s="221" t="s">
        <v>247</v>
      </c>
      <c r="E1551" s="245" t="s">
        <v>32</v>
      </c>
      <c r="F1551" s="246" t="s">
        <v>1075</v>
      </c>
      <c r="G1551" s="244"/>
      <c r="H1551" s="247">
        <v>423.63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247</v>
      </c>
      <c r="AU1551" s="253" t="s">
        <v>88</v>
      </c>
      <c r="AV1551" s="14" t="s">
        <v>88</v>
      </c>
      <c r="AW1551" s="14" t="s">
        <v>39</v>
      </c>
      <c r="AX1551" s="14" t="s">
        <v>78</v>
      </c>
      <c r="AY1551" s="253" t="s">
        <v>161</v>
      </c>
    </row>
    <row r="1552" s="14" customFormat="1">
      <c r="A1552" s="14"/>
      <c r="B1552" s="243"/>
      <c r="C1552" s="244"/>
      <c r="D1552" s="221" t="s">
        <v>247</v>
      </c>
      <c r="E1552" s="245" t="s">
        <v>32</v>
      </c>
      <c r="F1552" s="246" t="s">
        <v>1079</v>
      </c>
      <c r="G1552" s="244"/>
      <c r="H1552" s="247">
        <v>185.17699999999999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247</v>
      </c>
      <c r="AU1552" s="253" t="s">
        <v>88</v>
      </c>
      <c r="AV1552" s="14" t="s">
        <v>88</v>
      </c>
      <c r="AW1552" s="14" t="s">
        <v>39</v>
      </c>
      <c r="AX1552" s="14" t="s">
        <v>78</v>
      </c>
      <c r="AY1552" s="253" t="s">
        <v>161</v>
      </c>
    </row>
    <row r="1553" s="15" customFormat="1">
      <c r="A1553" s="15"/>
      <c r="B1553" s="254"/>
      <c r="C1553" s="255"/>
      <c r="D1553" s="221" t="s">
        <v>247</v>
      </c>
      <c r="E1553" s="256" t="s">
        <v>32</v>
      </c>
      <c r="F1553" s="257" t="s">
        <v>273</v>
      </c>
      <c r="G1553" s="255"/>
      <c r="H1553" s="258">
        <v>759.44600000000003</v>
      </c>
      <c r="I1553" s="259"/>
      <c r="J1553" s="255"/>
      <c r="K1553" s="255"/>
      <c r="L1553" s="260"/>
      <c r="M1553" s="261"/>
      <c r="N1553" s="262"/>
      <c r="O1553" s="262"/>
      <c r="P1553" s="262"/>
      <c r="Q1553" s="262"/>
      <c r="R1553" s="262"/>
      <c r="S1553" s="262"/>
      <c r="T1553" s="263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64" t="s">
        <v>247</v>
      </c>
      <c r="AU1553" s="264" t="s">
        <v>88</v>
      </c>
      <c r="AV1553" s="15" t="s">
        <v>188</v>
      </c>
      <c r="AW1553" s="15" t="s">
        <v>39</v>
      </c>
      <c r="AX1553" s="15" t="s">
        <v>86</v>
      </c>
      <c r="AY1553" s="264" t="s">
        <v>161</v>
      </c>
    </row>
    <row r="1554" s="2" customFormat="1" ht="24.15" customHeight="1">
      <c r="A1554" s="42"/>
      <c r="B1554" s="43"/>
      <c r="C1554" s="265" t="s">
        <v>1565</v>
      </c>
      <c r="D1554" s="265" t="s">
        <v>303</v>
      </c>
      <c r="E1554" s="266" t="s">
        <v>1566</v>
      </c>
      <c r="F1554" s="267" t="s">
        <v>1567</v>
      </c>
      <c r="G1554" s="268" t="s">
        <v>311</v>
      </c>
      <c r="H1554" s="269">
        <v>774.63499999999999</v>
      </c>
      <c r="I1554" s="270"/>
      <c r="J1554" s="271">
        <f>ROUND(I1554*H1554,2)</f>
        <v>0</v>
      </c>
      <c r="K1554" s="267" t="s">
        <v>168</v>
      </c>
      <c r="L1554" s="272"/>
      <c r="M1554" s="273" t="s">
        <v>32</v>
      </c>
      <c r="N1554" s="274" t="s">
        <v>49</v>
      </c>
      <c r="O1554" s="88"/>
      <c r="P1554" s="217">
        <f>O1554*H1554</f>
        <v>0</v>
      </c>
      <c r="Q1554" s="217">
        <v>0.073999999999999996</v>
      </c>
      <c r="R1554" s="217">
        <f>Q1554*H1554</f>
        <v>57.322989999999997</v>
      </c>
      <c r="S1554" s="217">
        <v>0</v>
      </c>
      <c r="T1554" s="218">
        <f>S1554*H1554</f>
        <v>0</v>
      </c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R1554" s="219" t="s">
        <v>294</v>
      </c>
      <c r="AT1554" s="219" t="s">
        <v>303</v>
      </c>
      <c r="AU1554" s="219" t="s">
        <v>88</v>
      </c>
      <c r="AY1554" s="20" t="s">
        <v>161</v>
      </c>
      <c r="BE1554" s="220">
        <f>IF(N1554="základní",J1554,0)</f>
        <v>0</v>
      </c>
      <c r="BF1554" s="220">
        <f>IF(N1554="snížená",J1554,0)</f>
        <v>0</v>
      </c>
      <c r="BG1554" s="220">
        <f>IF(N1554="zákl. přenesená",J1554,0)</f>
        <v>0</v>
      </c>
      <c r="BH1554" s="220">
        <f>IF(N1554="sníž. přenesená",J1554,0)</f>
        <v>0</v>
      </c>
      <c r="BI1554" s="220">
        <f>IF(N1554="nulová",J1554,0)</f>
        <v>0</v>
      </c>
      <c r="BJ1554" s="20" t="s">
        <v>86</v>
      </c>
      <c r="BK1554" s="220">
        <f>ROUND(I1554*H1554,2)</f>
        <v>0</v>
      </c>
      <c r="BL1554" s="20" t="s">
        <v>188</v>
      </c>
      <c r="BM1554" s="219" t="s">
        <v>1568</v>
      </c>
    </row>
    <row r="1555" s="2" customFormat="1">
      <c r="A1555" s="42"/>
      <c r="B1555" s="43"/>
      <c r="C1555" s="44"/>
      <c r="D1555" s="221" t="s">
        <v>171</v>
      </c>
      <c r="E1555" s="44"/>
      <c r="F1555" s="222" t="s">
        <v>1567</v>
      </c>
      <c r="G1555" s="44"/>
      <c r="H1555" s="44"/>
      <c r="I1555" s="223"/>
      <c r="J1555" s="44"/>
      <c r="K1555" s="44"/>
      <c r="L1555" s="48"/>
      <c r="M1555" s="224"/>
      <c r="N1555" s="225"/>
      <c r="O1555" s="88"/>
      <c r="P1555" s="88"/>
      <c r="Q1555" s="88"/>
      <c r="R1555" s="88"/>
      <c r="S1555" s="88"/>
      <c r="T1555" s="89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2"/>
      <c r="AE1555" s="42"/>
      <c r="AT1555" s="20" t="s">
        <v>171</v>
      </c>
      <c r="AU1555" s="20" t="s">
        <v>88</v>
      </c>
    </row>
    <row r="1556" s="2" customFormat="1">
      <c r="A1556" s="42"/>
      <c r="B1556" s="43"/>
      <c r="C1556" s="44"/>
      <c r="D1556" s="221" t="s">
        <v>174</v>
      </c>
      <c r="E1556" s="44"/>
      <c r="F1556" s="228" t="s">
        <v>1167</v>
      </c>
      <c r="G1556" s="44"/>
      <c r="H1556" s="44"/>
      <c r="I1556" s="223"/>
      <c r="J1556" s="44"/>
      <c r="K1556" s="44"/>
      <c r="L1556" s="48"/>
      <c r="M1556" s="224"/>
      <c r="N1556" s="225"/>
      <c r="O1556" s="88"/>
      <c r="P1556" s="88"/>
      <c r="Q1556" s="88"/>
      <c r="R1556" s="88"/>
      <c r="S1556" s="88"/>
      <c r="T1556" s="89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T1556" s="20" t="s">
        <v>174</v>
      </c>
      <c r="AU1556" s="20" t="s">
        <v>88</v>
      </c>
    </row>
    <row r="1557" s="14" customFormat="1">
      <c r="A1557" s="14"/>
      <c r="B1557" s="243"/>
      <c r="C1557" s="244"/>
      <c r="D1557" s="221" t="s">
        <v>247</v>
      </c>
      <c r="E1557" s="244"/>
      <c r="F1557" s="246" t="s">
        <v>1569</v>
      </c>
      <c r="G1557" s="244"/>
      <c r="H1557" s="247">
        <v>774.63499999999999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247</v>
      </c>
      <c r="AU1557" s="253" t="s">
        <v>88</v>
      </c>
      <c r="AV1557" s="14" t="s">
        <v>88</v>
      </c>
      <c r="AW1557" s="14" t="s">
        <v>4</v>
      </c>
      <c r="AX1557" s="14" t="s">
        <v>86</v>
      </c>
      <c r="AY1557" s="253" t="s">
        <v>161</v>
      </c>
    </row>
    <row r="1558" s="2" customFormat="1" ht="24.15" customHeight="1">
      <c r="A1558" s="42"/>
      <c r="B1558" s="43"/>
      <c r="C1558" s="208" t="s">
        <v>1570</v>
      </c>
      <c r="D1558" s="208" t="s">
        <v>164</v>
      </c>
      <c r="E1558" s="209" t="s">
        <v>833</v>
      </c>
      <c r="F1558" s="210" t="s">
        <v>834</v>
      </c>
      <c r="G1558" s="211" t="s">
        <v>282</v>
      </c>
      <c r="H1558" s="212">
        <v>71.122</v>
      </c>
      <c r="I1558" s="213"/>
      <c r="J1558" s="214">
        <f>ROUND(I1558*H1558,2)</f>
        <v>0</v>
      </c>
      <c r="K1558" s="210" t="s">
        <v>168</v>
      </c>
      <c r="L1558" s="48"/>
      <c r="M1558" s="215" t="s">
        <v>32</v>
      </c>
      <c r="N1558" s="216" t="s">
        <v>49</v>
      </c>
      <c r="O1558" s="88"/>
      <c r="P1558" s="217">
        <f>O1558*H1558</f>
        <v>0</v>
      </c>
      <c r="Q1558" s="217">
        <v>0</v>
      </c>
      <c r="R1558" s="217">
        <f>Q1558*H1558</f>
        <v>0</v>
      </c>
      <c r="S1558" s="217">
        <v>0</v>
      </c>
      <c r="T1558" s="218">
        <f>S1558*H1558</f>
        <v>0</v>
      </c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R1558" s="219" t="s">
        <v>379</v>
      </c>
      <c r="AT1558" s="219" t="s">
        <v>164</v>
      </c>
      <c r="AU1558" s="219" t="s">
        <v>88</v>
      </c>
      <c r="AY1558" s="20" t="s">
        <v>161</v>
      </c>
      <c r="BE1558" s="220">
        <f>IF(N1558="základní",J1558,0)</f>
        <v>0</v>
      </c>
      <c r="BF1558" s="220">
        <f>IF(N1558="snížená",J1558,0)</f>
        <v>0</v>
      </c>
      <c r="BG1558" s="220">
        <f>IF(N1558="zákl. přenesená",J1558,0)</f>
        <v>0</v>
      </c>
      <c r="BH1558" s="220">
        <f>IF(N1558="sníž. přenesená",J1558,0)</f>
        <v>0</v>
      </c>
      <c r="BI1558" s="220">
        <f>IF(N1558="nulová",J1558,0)</f>
        <v>0</v>
      </c>
      <c r="BJ1558" s="20" t="s">
        <v>86</v>
      </c>
      <c r="BK1558" s="220">
        <f>ROUND(I1558*H1558,2)</f>
        <v>0</v>
      </c>
      <c r="BL1558" s="20" t="s">
        <v>379</v>
      </c>
      <c r="BM1558" s="219" t="s">
        <v>1571</v>
      </c>
    </row>
    <row r="1559" s="2" customFormat="1">
      <c r="A1559" s="42"/>
      <c r="B1559" s="43"/>
      <c r="C1559" s="44"/>
      <c r="D1559" s="221" t="s">
        <v>171</v>
      </c>
      <c r="E1559" s="44"/>
      <c r="F1559" s="222" t="s">
        <v>836</v>
      </c>
      <c r="G1559" s="44"/>
      <c r="H1559" s="44"/>
      <c r="I1559" s="223"/>
      <c r="J1559" s="44"/>
      <c r="K1559" s="44"/>
      <c r="L1559" s="48"/>
      <c r="M1559" s="224"/>
      <c r="N1559" s="225"/>
      <c r="O1559" s="88"/>
      <c r="P1559" s="88"/>
      <c r="Q1559" s="88"/>
      <c r="R1559" s="88"/>
      <c r="S1559" s="88"/>
      <c r="T1559" s="89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2"/>
      <c r="AE1559" s="42"/>
      <c r="AT1559" s="20" t="s">
        <v>171</v>
      </c>
      <c r="AU1559" s="20" t="s">
        <v>88</v>
      </c>
    </row>
    <row r="1560" s="2" customFormat="1">
      <c r="A1560" s="42"/>
      <c r="B1560" s="43"/>
      <c r="C1560" s="44"/>
      <c r="D1560" s="226" t="s">
        <v>172</v>
      </c>
      <c r="E1560" s="44"/>
      <c r="F1560" s="227" t="s">
        <v>837</v>
      </c>
      <c r="G1560" s="44"/>
      <c r="H1560" s="44"/>
      <c r="I1560" s="223"/>
      <c r="J1560" s="44"/>
      <c r="K1560" s="44"/>
      <c r="L1560" s="48"/>
      <c r="M1560" s="224"/>
      <c r="N1560" s="225"/>
      <c r="O1560" s="88"/>
      <c r="P1560" s="88"/>
      <c r="Q1560" s="88"/>
      <c r="R1560" s="88"/>
      <c r="S1560" s="88"/>
      <c r="T1560" s="89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T1560" s="20" t="s">
        <v>172</v>
      </c>
      <c r="AU1560" s="20" t="s">
        <v>88</v>
      </c>
    </row>
    <row r="1561" s="12" customFormat="1" ht="22.8" customHeight="1">
      <c r="A1561" s="12"/>
      <c r="B1561" s="192"/>
      <c r="C1561" s="193"/>
      <c r="D1561" s="194" t="s">
        <v>77</v>
      </c>
      <c r="E1561" s="206" t="s">
        <v>1572</v>
      </c>
      <c r="F1561" s="206" t="s">
        <v>1573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SUM(P1562:P1591)</f>
        <v>0</v>
      </c>
      <c r="Q1561" s="200"/>
      <c r="R1561" s="201">
        <f>SUM(R1562:R1591)</f>
        <v>0.84057369999999998</v>
      </c>
      <c r="S1561" s="200"/>
      <c r="T1561" s="202">
        <f>SUM(T1562:T1591)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88</v>
      </c>
      <c r="AT1561" s="204" t="s">
        <v>77</v>
      </c>
      <c r="AU1561" s="204" t="s">
        <v>86</v>
      </c>
      <c r="AY1561" s="203" t="s">
        <v>161</v>
      </c>
      <c r="BK1561" s="205">
        <f>SUM(BK1562:BK1591)</f>
        <v>0</v>
      </c>
    </row>
    <row r="1562" s="2" customFormat="1" ht="33" customHeight="1">
      <c r="A1562" s="42"/>
      <c r="B1562" s="43"/>
      <c r="C1562" s="208" t="s">
        <v>1574</v>
      </c>
      <c r="D1562" s="208" t="s">
        <v>164</v>
      </c>
      <c r="E1562" s="209" t="s">
        <v>1575</v>
      </c>
      <c r="F1562" s="210" t="s">
        <v>1576</v>
      </c>
      <c r="G1562" s="211" t="s">
        <v>320</v>
      </c>
      <c r="H1562" s="212">
        <v>132.38999999999999</v>
      </c>
      <c r="I1562" s="213"/>
      <c r="J1562" s="214">
        <f>ROUND(I1562*H1562,2)</f>
        <v>0</v>
      </c>
      <c r="K1562" s="210" t="s">
        <v>168</v>
      </c>
      <c r="L1562" s="48"/>
      <c r="M1562" s="215" t="s">
        <v>32</v>
      </c>
      <c r="N1562" s="216" t="s">
        <v>49</v>
      </c>
      <c r="O1562" s="88"/>
      <c r="P1562" s="217">
        <f>O1562*H1562</f>
        <v>0</v>
      </c>
      <c r="Q1562" s="217">
        <v>0.0043800000000000002</v>
      </c>
      <c r="R1562" s="217">
        <f>Q1562*H1562</f>
        <v>0.57986819999999994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379</v>
      </c>
      <c r="AT1562" s="219" t="s">
        <v>164</v>
      </c>
      <c r="AU1562" s="219" t="s">
        <v>88</v>
      </c>
      <c r="AY1562" s="20" t="s">
        <v>161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0" t="s">
        <v>86</v>
      </c>
      <c r="BK1562" s="220">
        <f>ROUND(I1562*H1562,2)</f>
        <v>0</v>
      </c>
      <c r="BL1562" s="20" t="s">
        <v>379</v>
      </c>
      <c r="BM1562" s="219" t="s">
        <v>1577</v>
      </c>
    </row>
    <row r="1563" s="2" customFormat="1">
      <c r="A1563" s="42"/>
      <c r="B1563" s="43"/>
      <c r="C1563" s="44"/>
      <c r="D1563" s="221" t="s">
        <v>171</v>
      </c>
      <c r="E1563" s="44"/>
      <c r="F1563" s="222" t="s">
        <v>1578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171</v>
      </c>
      <c r="AU1563" s="20" t="s">
        <v>88</v>
      </c>
    </row>
    <row r="1564" s="2" customFormat="1">
      <c r="A1564" s="42"/>
      <c r="B1564" s="43"/>
      <c r="C1564" s="44"/>
      <c r="D1564" s="226" t="s">
        <v>172</v>
      </c>
      <c r="E1564" s="44"/>
      <c r="F1564" s="227" t="s">
        <v>1579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0" t="s">
        <v>172</v>
      </c>
      <c r="AU1564" s="20" t="s">
        <v>88</v>
      </c>
    </row>
    <row r="1565" s="13" customFormat="1">
      <c r="A1565" s="13"/>
      <c r="B1565" s="233"/>
      <c r="C1565" s="234"/>
      <c r="D1565" s="221" t="s">
        <v>247</v>
      </c>
      <c r="E1565" s="235" t="s">
        <v>32</v>
      </c>
      <c r="F1565" s="236" t="s">
        <v>1580</v>
      </c>
      <c r="G1565" s="234"/>
      <c r="H1565" s="235" t="s">
        <v>32</v>
      </c>
      <c r="I1565" s="237"/>
      <c r="J1565" s="234"/>
      <c r="K1565" s="234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247</v>
      </c>
      <c r="AU1565" s="242" t="s">
        <v>88</v>
      </c>
      <c r="AV1565" s="13" t="s">
        <v>86</v>
      </c>
      <c r="AW1565" s="13" t="s">
        <v>39</v>
      </c>
      <c r="AX1565" s="13" t="s">
        <v>78</v>
      </c>
      <c r="AY1565" s="242" t="s">
        <v>161</v>
      </c>
    </row>
    <row r="1566" s="14" customFormat="1">
      <c r="A1566" s="14"/>
      <c r="B1566" s="243"/>
      <c r="C1566" s="244"/>
      <c r="D1566" s="221" t="s">
        <v>247</v>
      </c>
      <c r="E1566" s="245" t="s">
        <v>32</v>
      </c>
      <c r="F1566" s="246" t="s">
        <v>1581</v>
      </c>
      <c r="G1566" s="244"/>
      <c r="H1566" s="247">
        <v>89.540000000000006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247</v>
      </c>
      <c r="AU1566" s="253" t="s">
        <v>88</v>
      </c>
      <c r="AV1566" s="14" t="s">
        <v>88</v>
      </c>
      <c r="AW1566" s="14" t="s">
        <v>39</v>
      </c>
      <c r="AX1566" s="14" t="s">
        <v>78</v>
      </c>
      <c r="AY1566" s="253" t="s">
        <v>161</v>
      </c>
    </row>
    <row r="1567" s="13" customFormat="1">
      <c r="A1567" s="13"/>
      <c r="B1567" s="233"/>
      <c r="C1567" s="234"/>
      <c r="D1567" s="221" t="s">
        <v>247</v>
      </c>
      <c r="E1567" s="235" t="s">
        <v>32</v>
      </c>
      <c r="F1567" s="236" t="s">
        <v>1076</v>
      </c>
      <c r="G1567" s="234"/>
      <c r="H1567" s="235" t="s">
        <v>32</v>
      </c>
      <c r="I1567" s="237"/>
      <c r="J1567" s="234"/>
      <c r="K1567" s="234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247</v>
      </c>
      <c r="AU1567" s="242" t="s">
        <v>88</v>
      </c>
      <c r="AV1567" s="13" t="s">
        <v>86</v>
      </c>
      <c r="AW1567" s="13" t="s">
        <v>39</v>
      </c>
      <c r="AX1567" s="13" t="s">
        <v>78</v>
      </c>
      <c r="AY1567" s="242" t="s">
        <v>161</v>
      </c>
    </row>
    <row r="1568" s="14" customFormat="1">
      <c r="A1568" s="14"/>
      <c r="B1568" s="243"/>
      <c r="C1568" s="244"/>
      <c r="D1568" s="221" t="s">
        <v>247</v>
      </c>
      <c r="E1568" s="245" t="s">
        <v>32</v>
      </c>
      <c r="F1568" s="246" t="s">
        <v>1582</v>
      </c>
      <c r="G1568" s="244"/>
      <c r="H1568" s="247">
        <v>9.5500000000000007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247</v>
      </c>
      <c r="AU1568" s="253" t="s">
        <v>88</v>
      </c>
      <c r="AV1568" s="14" t="s">
        <v>88</v>
      </c>
      <c r="AW1568" s="14" t="s">
        <v>39</v>
      </c>
      <c r="AX1568" s="14" t="s">
        <v>78</v>
      </c>
      <c r="AY1568" s="253" t="s">
        <v>161</v>
      </c>
    </row>
    <row r="1569" s="13" customFormat="1">
      <c r="A1569" s="13"/>
      <c r="B1569" s="233"/>
      <c r="C1569" s="234"/>
      <c r="D1569" s="221" t="s">
        <v>247</v>
      </c>
      <c r="E1569" s="235" t="s">
        <v>32</v>
      </c>
      <c r="F1569" s="236" t="s">
        <v>1583</v>
      </c>
      <c r="G1569" s="234"/>
      <c r="H1569" s="235" t="s">
        <v>32</v>
      </c>
      <c r="I1569" s="237"/>
      <c r="J1569" s="234"/>
      <c r="K1569" s="234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247</v>
      </c>
      <c r="AU1569" s="242" t="s">
        <v>88</v>
      </c>
      <c r="AV1569" s="13" t="s">
        <v>86</v>
      </c>
      <c r="AW1569" s="13" t="s">
        <v>39</v>
      </c>
      <c r="AX1569" s="13" t="s">
        <v>78</v>
      </c>
      <c r="AY1569" s="242" t="s">
        <v>161</v>
      </c>
    </row>
    <row r="1570" s="14" customFormat="1">
      <c r="A1570" s="14"/>
      <c r="B1570" s="243"/>
      <c r="C1570" s="244"/>
      <c r="D1570" s="221" t="s">
        <v>247</v>
      </c>
      <c r="E1570" s="245" t="s">
        <v>32</v>
      </c>
      <c r="F1570" s="246" t="s">
        <v>1584</v>
      </c>
      <c r="G1570" s="244"/>
      <c r="H1570" s="247">
        <v>33.299999999999997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247</v>
      </c>
      <c r="AU1570" s="253" t="s">
        <v>88</v>
      </c>
      <c r="AV1570" s="14" t="s">
        <v>88</v>
      </c>
      <c r="AW1570" s="14" t="s">
        <v>39</v>
      </c>
      <c r="AX1570" s="14" t="s">
        <v>78</v>
      </c>
      <c r="AY1570" s="253" t="s">
        <v>161</v>
      </c>
    </row>
    <row r="1571" s="15" customFormat="1">
      <c r="A1571" s="15"/>
      <c r="B1571" s="254"/>
      <c r="C1571" s="255"/>
      <c r="D1571" s="221" t="s">
        <v>247</v>
      </c>
      <c r="E1571" s="256" t="s">
        <v>32</v>
      </c>
      <c r="F1571" s="257" t="s">
        <v>273</v>
      </c>
      <c r="G1571" s="255"/>
      <c r="H1571" s="258">
        <v>132.38999999999999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4" t="s">
        <v>247</v>
      </c>
      <c r="AU1571" s="264" t="s">
        <v>88</v>
      </c>
      <c r="AV1571" s="15" t="s">
        <v>188</v>
      </c>
      <c r="AW1571" s="15" t="s">
        <v>39</v>
      </c>
      <c r="AX1571" s="15" t="s">
        <v>86</v>
      </c>
      <c r="AY1571" s="264" t="s">
        <v>161</v>
      </c>
    </row>
    <row r="1572" s="2" customFormat="1" ht="24.15" customHeight="1">
      <c r="A1572" s="42"/>
      <c r="B1572" s="43"/>
      <c r="C1572" s="208" t="s">
        <v>1585</v>
      </c>
      <c r="D1572" s="208" t="s">
        <v>164</v>
      </c>
      <c r="E1572" s="209" t="s">
        <v>1586</v>
      </c>
      <c r="F1572" s="210" t="s">
        <v>1587</v>
      </c>
      <c r="G1572" s="211" t="s">
        <v>320</v>
      </c>
      <c r="H1572" s="212">
        <v>85.609999999999999</v>
      </c>
      <c r="I1572" s="213"/>
      <c r="J1572" s="214">
        <f>ROUND(I1572*H1572,2)</f>
        <v>0</v>
      </c>
      <c r="K1572" s="210" t="s">
        <v>168</v>
      </c>
      <c r="L1572" s="48"/>
      <c r="M1572" s="215" t="s">
        <v>32</v>
      </c>
      <c r="N1572" s="216" t="s">
        <v>49</v>
      </c>
      <c r="O1572" s="88"/>
      <c r="P1572" s="217">
        <f>O1572*H1572</f>
        <v>0</v>
      </c>
      <c r="Q1572" s="217">
        <v>0.0029499999999999999</v>
      </c>
      <c r="R1572" s="217">
        <f>Q1572*H1572</f>
        <v>0.25254949999999998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379</v>
      </c>
      <c r="AT1572" s="219" t="s">
        <v>164</v>
      </c>
      <c r="AU1572" s="219" t="s">
        <v>88</v>
      </c>
      <c r="AY1572" s="20" t="s">
        <v>161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0" t="s">
        <v>86</v>
      </c>
      <c r="BK1572" s="220">
        <f>ROUND(I1572*H1572,2)</f>
        <v>0</v>
      </c>
      <c r="BL1572" s="20" t="s">
        <v>379</v>
      </c>
      <c r="BM1572" s="219" t="s">
        <v>1588</v>
      </c>
    </row>
    <row r="1573" s="2" customFormat="1">
      <c r="A1573" s="42"/>
      <c r="B1573" s="43"/>
      <c r="C1573" s="44"/>
      <c r="D1573" s="221" t="s">
        <v>171</v>
      </c>
      <c r="E1573" s="44"/>
      <c r="F1573" s="222" t="s">
        <v>1589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171</v>
      </c>
      <c r="AU1573" s="20" t="s">
        <v>88</v>
      </c>
    </row>
    <row r="1574" s="2" customFormat="1">
      <c r="A1574" s="42"/>
      <c r="B1574" s="43"/>
      <c r="C1574" s="44"/>
      <c r="D1574" s="226" t="s">
        <v>172</v>
      </c>
      <c r="E1574" s="44"/>
      <c r="F1574" s="227" t="s">
        <v>1590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0" t="s">
        <v>172</v>
      </c>
      <c r="AU1574" s="20" t="s">
        <v>88</v>
      </c>
    </row>
    <row r="1575" s="13" customFormat="1">
      <c r="A1575" s="13"/>
      <c r="B1575" s="233"/>
      <c r="C1575" s="234"/>
      <c r="D1575" s="221" t="s">
        <v>247</v>
      </c>
      <c r="E1575" s="235" t="s">
        <v>32</v>
      </c>
      <c r="F1575" s="236" t="s">
        <v>1591</v>
      </c>
      <c r="G1575" s="234"/>
      <c r="H1575" s="235" t="s">
        <v>32</v>
      </c>
      <c r="I1575" s="237"/>
      <c r="J1575" s="234"/>
      <c r="K1575" s="234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247</v>
      </c>
      <c r="AU1575" s="242" t="s">
        <v>88</v>
      </c>
      <c r="AV1575" s="13" t="s">
        <v>86</v>
      </c>
      <c r="AW1575" s="13" t="s">
        <v>39</v>
      </c>
      <c r="AX1575" s="13" t="s">
        <v>78</v>
      </c>
      <c r="AY1575" s="242" t="s">
        <v>161</v>
      </c>
    </row>
    <row r="1576" s="14" customFormat="1">
      <c r="A1576" s="14"/>
      <c r="B1576" s="243"/>
      <c r="C1576" s="244"/>
      <c r="D1576" s="221" t="s">
        <v>247</v>
      </c>
      <c r="E1576" s="245" t="s">
        <v>32</v>
      </c>
      <c r="F1576" s="246" t="s">
        <v>1592</v>
      </c>
      <c r="G1576" s="244"/>
      <c r="H1576" s="247">
        <v>85.609999999999999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247</v>
      </c>
      <c r="AU1576" s="253" t="s">
        <v>88</v>
      </c>
      <c r="AV1576" s="14" t="s">
        <v>88</v>
      </c>
      <c r="AW1576" s="14" t="s">
        <v>39</v>
      </c>
      <c r="AX1576" s="14" t="s">
        <v>86</v>
      </c>
      <c r="AY1576" s="253" t="s">
        <v>161</v>
      </c>
    </row>
    <row r="1577" s="2" customFormat="1" ht="24.15" customHeight="1">
      <c r="A1577" s="42"/>
      <c r="B1577" s="43"/>
      <c r="C1577" s="208" t="s">
        <v>1593</v>
      </c>
      <c r="D1577" s="208" t="s">
        <v>164</v>
      </c>
      <c r="E1577" s="209" t="s">
        <v>1594</v>
      </c>
      <c r="F1577" s="210" t="s">
        <v>1595</v>
      </c>
      <c r="G1577" s="211" t="s">
        <v>320</v>
      </c>
      <c r="H1577" s="212">
        <v>1.7</v>
      </c>
      <c r="I1577" s="213"/>
      <c r="J1577" s="214">
        <f>ROUND(I1577*H1577,2)</f>
        <v>0</v>
      </c>
      <c r="K1577" s="210" t="s">
        <v>168</v>
      </c>
      <c r="L1577" s="48"/>
      <c r="M1577" s="215" t="s">
        <v>32</v>
      </c>
      <c r="N1577" s="216" t="s">
        <v>49</v>
      </c>
      <c r="O1577" s="88"/>
      <c r="P1577" s="217">
        <f>O1577*H1577</f>
        <v>0</v>
      </c>
      <c r="Q1577" s="217">
        <v>0.00233</v>
      </c>
      <c r="R1577" s="217">
        <f>Q1577*H1577</f>
        <v>0.0039610000000000001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379</v>
      </c>
      <c r="AT1577" s="219" t="s">
        <v>164</v>
      </c>
      <c r="AU1577" s="219" t="s">
        <v>88</v>
      </c>
      <c r="AY1577" s="20" t="s">
        <v>161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86</v>
      </c>
      <c r="BK1577" s="220">
        <f>ROUND(I1577*H1577,2)</f>
        <v>0</v>
      </c>
      <c r="BL1577" s="20" t="s">
        <v>379</v>
      </c>
      <c r="BM1577" s="219" t="s">
        <v>1596</v>
      </c>
    </row>
    <row r="1578" s="2" customFormat="1">
      <c r="A1578" s="42"/>
      <c r="B1578" s="43"/>
      <c r="C1578" s="44"/>
      <c r="D1578" s="221" t="s">
        <v>171</v>
      </c>
      <c r="E1578" s="44"/>
      <c r="F1578" s="222" t="s">
        <v>1597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171</v>
      </c>
      <c r="AU1578" s="20" t="s">
        <v>88</v>
      </c>
    </row>
    <row r="1579" s="2" customFormat="1">
      <c r="A1579" s="42"/>
      <c r="B1579" s="43"/>
      <c r="C1579" s="44"/>
      <c r="D1579" s="226" t="s">
        <v>172</v>
      </c>
      <c r="E1579" s="44"/>
      <c r="F1579" s="227" t="s">
        <v>1598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0" t="s">
        <v>172</v>
      </c>
      <c r="AU1579" s="20" t="s">
        <v>88</v>
      </c>
    </row>
    <row r="1580" s="13" customFormat="1">
      <c r="A1580" s="13"/>
      <c r="B1580" s="233"/>
      <c r="C1580" s="234"/>
      <c r="D1580" s="221" t="s">
        <v>247</v>
      </c>
      <c r="E1580" s="235" t="s">
        <v>32</v>
      </c>
      <c r="F1580" s="236" t="s">
        <v>1076</v>
      </c>
      <c r="G1580" s="234"/>
      <c r="H1580" s="235" t="s">
        <v>32</v>
      </c>
      <c r="I1580" s="237"/>
      <c r="J1580" s="234"/>
      <c r="K1580" s="234"/>
      <c r="L1580" s="238"/>
      <c r="M1580" s="239"/>
      <c r="N1580" s="240"/>
      <c r="O1580" s="240"/>
      <c r="P1580" s="240"/>
      <c r="Q1580" s="240"/>
      <c r="R1580" s="240"/>
      <c r="S1580" s="240"/>
      <c r="T1580" s="24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2" t="s">
        <v>247</v>
      </c>
      <c r="AU1580" s="242" t="s">
        <v>88</v>
      </c>
      <c r="AV1580" s="13" t="s">
        <v>86</v>
      </c>
      <c r="AW1580" s="13" t="s">
        <v>39</v>
      </c>
      <c r="AX1580" s="13" t="s">
        <v>78</v>
      </c>
      <c r="AY1580" s="242" t="s">
        <v>161</v>
      </c>
    </row>
    <row r="1581" s="14" customFormat="1">
      <c r="A1581" s="14"/>
      <c r="B1581" s="243"/>
      <c r="C1581" s="244"/>
      <c r="D1581" s="221" t="s">
        <v>247</v>
      </c>
      <c r="E1581" s="245" t="s">
        <v>32</v>
      </c>
      <c r="F1581" s="246" t="s">
        <v>1599</v>
      </c>
      <c r="G1581" s="244"/>
      <c r="H1581" s="247">
        <v>1.7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247</v>
      </c>
      <c r="AU1581" s="253" t="s">
        <v>88</v>
      </c>
      <c r="AV1581" s="14" t="s">
        <v>88</v>
      </c>
      <c r="AW1581" s="14" t="s">
        <v>39</v>
      </c>
      <c r="AX1581" s="14" t="s">
        <v>86</v>
      </c>
      <c r="AY1581" s="253" t="s">
        <v>161</v>
      </c>
    </row>
    <row r="1582" s="2" customFormat="1" ht="24.15" customHeight="1">
      <c r="A1582" s="42"/>
      <c r="B1582" s="43"/>
      <c r="C1582" s="208" t="s">
        <v>1600</v>
      </c>
      <c r="D1582" s="208" t="s">
        <v>164</v>
      </c>
      <c r="E1582" s="209" t="s">
        <v>1601</v>
      </c>
      <c r="F1582" s="210" t="s">
        <v>1602</v>
      </c>
      <c r="G1582" s="211" t="s">
        <v>775</v>
      </c>
      <c r="H1582" s="212">
        <v>1</v>
      </c>
      <c r="I1582" s="213"/>
      <c r="J1582" s="214">
        <f>ROUND(I1582*H1582,2)</f>
        <v>0</v>
      </c>
      <c r="K1582" s="210" t="s">
        <v>168</v>
      </c>
      <c r="L1582" s="48"/>
      <c r="M1582" s="215" t="s">
        <v>32</v>
      </c>
      <c r="N1582" s="216" t="s">
        <v>49</v>
      </c>
      <c r="O1582" s="88"/>
      <c r="P1582" s="217">
        <f>O1582*H1582</f>
        <v>0</v>
      </c>
      <c r="Q1582" s="217">
        <v>0.00031</v>
      </c>
      <c r="R1582" s="217">
        <f>Q1582*H1582</f>
        <v>0.00031</v>
      </c>
      <c r="S1582" s="217">
        <v>0</v>
      </c>
      <c r="T1582" s="218">
        <f>S1582*H1582</f>
        <v>0</v>
      </c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R1582" s="219" t="s">
        <v>379</v>
      </c>
      <c r="AT1582" s="219" t="s">
        <v>164</v>
      </c>
      <c r="AU1582" s="219" t="s">
        <v>88</v>
      </c>
      <c r="AY1582" s="20" t="s">
        <v>161</v>
      </c>
      <c r="BE1582" s="220">
        <f>IF(N1582="základní",J1582,0)</f>
        <v>0</v>
      </c>
      <c r="BF1582" s="220">
        <f>IF(N1582="snížená",J1582,0)</f>
        <v>0</v>
      </c>
      <c r="BG1582" s="220">
        <f>IF(N1582="zákl. přenesená",J1582,0)</f>
        <v>0</v>
      </c>
      <c r="BH1582" s="220">
        <f>IF(N1582="sníž. přenesená",J1582,0)</f>
        <v>0</v>
      </c>
      <c r="BI1582" s="220">
        <f>IF(N1582="nulová",J1582,0)</f>
        <v>0</v>
      </c>
      <c r="BJ1582" s="20" t="s">
        <v>86</v>
      </c>
      <c r="BK1582" s="220">
        <f>ROUND(I1582*H1582,2)</f>
        <v>0</v>
      </c>
      <c r="BL1582" s="20" t="s">
        <v>379</v>
      </c>
      <c r="BM1582" s="219" t="s">
        <v>1603</v>
      </c>
    </row>
    <row r="1583" s="2" customFormat="1">
      <c r="A1583" s="42"/>
      <c r="B1583" s="43"/>
      <c r="C1583" s="44"/>
      <c r="D1583" s="221" t="s">
        <v>171</v>
      </c>
      <c r="E1583" s="44"/>
      <c r="F1583" s="222" t="s">
        <v>1604</v>
      </c>
      <c r="G1583" s="44"/>
      <c r="H1583" s="44"/>
      <c r="I1583" s="223"/>
      <c r="J1583" s="44"/>
      <c r="K1583" s="44"/>
      <c r="L1583" s="48"/>
      <c r="M1583" s="224"/>
      <c r="N1583" s="225"/>
      <c r="O1583" s="88"/>
      <c r="P1583" s="88"/>
      <c r="Q1583" s="88"/>
      <c r="R1583" s="88"/>
      <c r="S1583" s="88"/>
      <c r="T1583" s="89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T1583" s="20" t="s">
        <v>171</v>
      </c>
      <c r="AU1583" s="20" t="s">
        <v>88</v>
      </c>
    </row>
    <row r="1584" s="2" customFormat="1">
      <c r="A1584" s="42"/>
      <c r="B1584" s="43"/>
      <c r="C1584" s="44"/>
      <c r="D1584" s="226" t="s">
        <v>172</v>
      </c>
      <c r="E1584" s="44"/>
      <c r="F1584" s="227" t="s">
        <v>1605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172</v>
      </c>
      <c r="AU1584" s="20" t="s">
        <v>88</v>
      </c>
    </row>
    <row r="1585" s="13" customFormat="1">
      <c r="A1585" s="13"/>
      <c r="B1585" s="233"/>
      <c r="C1585" s="234"/>
      <c r="D1585" s="221" t="s">
        <v>247</v>
      </c>
      <c r="E1585" s="235" t="s">
        <v>32</v>
      </c>
      <c r="F1585" s="236" t="s">
        <v>1076</v>
      </c>
      <c r="G1585" s="234"/>
      <c r="H1585" s="235" t="s">
        <v>32</v>
      </c>
      <c r="I1585" s="237"/>
      <c r="J1585" s="234"/>
      <c r="K1585" s="234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2" t="s">
        <v>247</v>
      </c>
      <c r="AU1585" s="242" t="s">
        <v>88</v>
      </c>
      <c r="AV1585" s="13" t="s">
        <v>86</v>
      </c>
      <c r="AW1585" s="13" t="s">
        <v>39</v>
      </c>
      <c r="AX1585" s="13" t="s">
        <v>78</v>
      </c>
      <c r="AY1585" s="242" t="s">
        <v>161</v>
      </c>
    </row>
    <row r="1586" s="14" customFormat="1">
      <c r="A1586" s="14"/>
      <c r="B1586" s="243"/>
      <c r="C1586" s="244"/>
      <c r="D1586" s="221" t="s">
        <v>247</v>
      </c>
      <c r="E1586" s="245" t="s">
        <v>32</v>
      </c>
      <c r="F1586" s="246" t="s">
        <v>86</v>
      </c>
      <c r="G1586" s="244"/>
      <c r="H1586" s="247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247</v>
      </c>
      <c r="AU1586" s="253" t="s">
        <v>88</v>
      </c>
      <c r="AV1586" s="14" t="s">
        <v>88</v>
      </c>
      <c r="AW1586" s="14" t="s">
        <v>39</v>
      </c>
      <c r="AX1586" s="14" t="s">
        <v>86</v>
      </c>
      <c r="AY1586" s="253" t="s">
        <v>161</v>
      </c>
    </row>
    <row r="1587" s="2" customFormat="1" ht="24.15" customHeight="1">
      <c r="A1587" s="42"/>
      <c r="B1587" s="43"/>
      <c r="C1587" s="208" t="s">
        <v>1606</v>
      </c>
      <c r="D1587" s="208" t="s">
        <v>164</v>
      </c>
      <c r="E1587" s="209" t="s">
        <v>1607</v>
      </c>
      <c r="F1587" s="210" t="s">
        <v>1608</v>
      </c>
      <c r="G1587" s="211" t="s">
        <v>320</v>
      </c>
      <c r="H1587" s="212">
        <v>3.5</v>
      </c>
      <c r="I1587" s="213"/>
      <c r="J1587" s="214">
        <f>ROUND(I1587*H1587,2)</f>
        <v>0</v>
      </c>
      <c r="K1587" s="210" t="s">
        <v>168</v>
      </c>
      <c r="L1587" s="48"/>
      <c r="M1587" s="215" t="s">
        <v>32</v>
      </c>
      <c r="N1587" s="216" t="s">
        <v>49</v>
      </c>
      <c r="O1587" s="88"/>
      <c r="P1587" s="217">
        <f>O1587*H1587</f>
        <v>0</v>
      </c>
      <c r="Q1587" s="217">
        <v>0.0011100000000000001</v>
      </c>
      <c r="R1587" s="217">
        <f>Q1587*H1587</f>
        <v>0.0038850000000000004</v>
      </c>
      <c r="S1587" s="217">
        <v>0</v>
      </c>
      <c r="T1587" s="218">
        <f>S1587*H1587</f>
        <v>0</v>
      </c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R1587" s="219" t="s">
        <v>379</v>
      </c>
      <c r="AT1587" s="219" t="s">
        <v>164</v>
      </c>
      <c r="AU1587" s="219" t="s">
        <v>88</v>
      </c>
      <c r="AY1587" s="20" t="s">
        <v>161</v>
      </c>
      <c r="BE1587" s="220">
        <f>IF(N1587="základní",J1587,0)</f>
        <v>0</v>
      </c>
      <c r="BF1587" s="220">
        <f>IF(N1587="snížená",J1587,0)</f>
        <v>0</v>
      </c>
      <c r="BG1587" s="220">
        <f>IF(N1587="zákl. přenesená",J1587,0)</f>
        <v>0</v>
      </c>
      <c r="BH1587" s="220">
        <f>IF(N1587="sníž. přenesená",J1587,0)</f>
        <v>0</v>
      </c>
      <c r="BI1587" s="220">
        <f>IF(N1587="nulová",J1587,0)</f>
        <v>0</v>
      </c>
      <c r="BJ1587" s="20" t="s">
        <v>86</v>
      </c>
      <c r="BK1587" s="220">
        <f>ROUND(I1587*H1587,2)</f>
        <v>0</v>
      </c>
      <c r="BL1587" s="20" t="s">
        <v>379</v>
      </c>
      <c r="BM1587" s="219" t="s">
        <v>1609</v>
      </c>
    </row>
    <row r="1588" s="2" customFormat="1">
      <c r="A1588" s="42"/>
      <c r="B1588" s="43"/>
      <c r="C1588" s="44"/>
      <c r="D1588" s="221" t="s">
        <v>171</v>
      </c>
      <c r="E1588" s="44"/>
      <c r="F1588" s="222" t="s">
        <v>1610</v>
      </c>
      <c r="G1588" s="44"/>
      <c r="H1588" s="44"/>
      <c r="I1588" s="223"/>
      <c r="J1588" s="44"/>
      <c r="K1588" s="44"/>
      <c r="L1588" s="48"/>
      <c r="M1588" s="224"/>
      <c r="N1588" s="225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171</v>
      </c>
      <c r="AU1588" s="20" t="s">
        <v>88</v>
      </c>
    </row>
    <row r="1589" s="2" customFormat="1">
      <c r="A1589" s="42"/>
      <c r="B1589" s="43"/>
      <c r="C1589" s="44"/>
      <c r="D1589" s="226" t="s">
        <v>172</v>
      </c>
      <c r="E1589" s="44"/>
      <c r="F1589" s="227" t="s">
        <v>1611</v>
      </c>
      <c r="G1589" s="44"/>
      <c r="H1589" s="44"/>
      <c r="I1589" s="223"/>
      <c r="J1589" s="44"/>
      <c r="K1589" s="44"/>
      <c r="L1589" s="48"/>
      <c r="M1589" s="224"/>
      <c r="N1589" s="225"/>
      <c r="O1589" s="88"/>
      <c r="P1589" s="88"/>
      <c r="Q1589" s="88"/>
      <c r="R1589" s="88"/>
      <c r="S1589" s="88"/>
      <c r="T1589" s="89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T1589" s="20" t="s">
        <v>172</v>
      </c>
      <c r="AU1589" s="20" t="s">
        <v>88</v>
      </c>
    </row>
    <row r="1590" s="13" customFormat="1">
      <c r="A1590" s="13"/>
      <c r="B1590" s="233"/>
      <c r="C1590" s="234"/>
      <c r="D1590" s="221" t="s">
        <v>247</v>
      </c>
      <c r="E1590" s="235" t="s">
        <v>32</v>
      </c>
      <c r="F1590" s="236" t="s">
        <v>1076</v>
      </c>
      <c r="G1590" s="234"/>
      <c r="H1590" s="235" t="s">
        <v>32</v>
      </c>
      <c r="I1590" s="237"/>
      <c r="J1590" s="234"/>
      <c r="K1590" s="234"/>
      <c r="L1590" s="238"/>
      <c r="M1590" s="239"/>
      <c r="N1590" s="240"/>
      <c r="O1590" s="240"/>
      <c r="P1590" s="240"/>
      <c r="Q1590" s="240"/>
      <c r="R1590" s="240"/>
      <c r="S1590" s="240"/>
      <c r="T1590" s="24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2" t="s">
        <v>247</v>
      </c>
      <c r="AU1590" s="242" t="s">
        <v>88</v>
      </c>
      <c r="AV1590" s="13" t="s">
        <v>86</v>
      </c>
      <c r="AW1590" s="13" t="s">
        <v>39</v>
      </c>
      <c r="AX1590" s="13" t="s">
        <v>78</v>
      </c>
      <c r="AY1590" s="242" t="s">
        <v>161</v>
      </c>
    </row>
    <row r="1591" s="14" customFormat="1">
      <c r="A1591" s="14"/>
      <c r="B1591" s="243"/>
      <c r="C1591" s="244"/>
      <c r="D1591" s="221" t="s">
        <v>247</v>
      </c>
      <c r="E1591" s="245" t="s">
        <v>32</v>
      </c>
      <c r="F1591" s="246" t="s">
        <v>1612</v>
      </c>
      <c r="G1591" s="244"/>
      <c r="H1591" s="247">
        <v>3.5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247</v>
      </c>
      <c r="AU1591" s="253" t="s">
        <v>88</v>
      </c>
      <c r="AV1591" s="14" t="s">
        <v>88</v>
      </c>
      <c r="AW1591" s="14" t="s">
        <v>39</v>
      </c>
      <c r="AX1591" s="14" t="s">
        <v>86</v>
      </c>
      <c r="AY1591" s="253" t="s">
        <v>161</v>
      </c>
    </row>
    <row r="1592" s="12" customFormat="1" ht="22.8" customHeight="1">
      <c r="A1592" s="12"/>
      <c r="B1592" s="192"/>
      <c r="C1592" s="193"/>
      <c r="D1592" s="194" t="s">
        <v>77</v>
      </c>
      <c r="E1592" s="206" t="s">
        <v>1613</v>
      </c>
      <c r="F1592" s="206" t="s">
        <v>1614</v>
      </c>
      <c r="G1592" s="193"/>
      <c r="H1592" s="193"/>
      <c r="I1592" s="196"/>
      <c r="J1592" s="207">
        <f>BK1592</f>
        <v>0</v>
      </c>
      <c r="K1592" s="193"/>
      <c r="L1592" s="198"/>
      <c r="M1592" s="199"/>
      <c r="N1592" s="200"/>
      <c r="O1592" s="200"/>
      <c r="P1592" s="201">
        <f>SUM(P1593:P1904)</f>
        <v>0</v>
      </c>
      <c r="Q1592" s="200"/>
      <c r="R1592" s="201">
        <f>SUM(R1593:R1904)</f>
        <v>11.35049489</v>
      </c>
      <c r="S1592" s="200"/>
      <c r="T1592" s="202">
        <f>SUM(T1593:T1904)</f>
        <v>0</v>
      </c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R1592" s="203" t="s">
        <v>88</v>
      </c>
      <c r="AT1592" s="204" t="s">
        <v>77</v>
      </c>
      <c r="AU1592" s="204" t="s">
        <v>86</v>
      </c>
      <c r="AY1592" s="203" t="s">
        <v>161</v>
      </c>
      <c r="BK1592" s="205">
        <f>SUM(BK1593:BK1904)</f>
        <v>0</v>
      </c>
    </row>
    <row r="1593" s="2" customFormat="1" ht="24.15" customHeight="1">
      <c r="A1593" s="42"/>
      <c r="B1593" s="43"/>
      <c r="C1593" s="208" t="s">
        <v>1615</v>
      </c>
      <c r="D1593" s="208" t="s">
        <v>164</v>
      </c>
      <c r="E1593" s="209" t="s">
        <v>1616</v>
      </c>
      <c r="F1593" s="210" t="s">
        <v>1617</v>
      </c>
      <c r="G1593" s="211" t="s">
        <v>320</v>
      </c>
      <c r="H1593" s="212">
        <v>13.18</v>
      </c>
      <c r="I1593" s="213"/>
      <c r="J1593" s="214">
        <f>ROUND(I1593*H1593,2)</f>
        <v>0</v>
      </c>
      <c r="K1593" s="210" t="s">
        <v>168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</v>
      </c>
      <c r="R1593" s="217">
        <f>Q1593*H1593</f>
        <v>0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379</v>
      </c>
      <c r="AT1593" s="219" t="s">
        <v>164</v>
      </c>
      <c r="AU1593" s="219" t="s">
        <v>88</v>
      </c>
      <c r="AY1593" s="20" t="s">
        <v>161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379</v>
      </c>
      <c r="BM1593" s="219" t="s">
        <v>1618</v>
      </c>
    </row>
    <row r="1594" s="2" customFormat="1">
      <c r="A1594" s="42"/>
      <c r="B1594" s="43"/>
      <c r="C1594" s="44"/>
      <c r="D1594" s="221" t="s">
        <v>171</v>
      </c>
      <c r="E1594" s="44"/>
      <c r="F1594" s="222" t="s">
        <v>1619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171</v>
      </c>
      <c r="AU1594" s="20" t="s">
        <v>88</v>
      </c>
    </row>
    <row r="1595" s="2" customFormat="1">
      <c r="A1595" s="42"/>
      <c r="B1595" s="43"/>
      <c r="C1595" s="44"/>
      <c r="D1595" s="226" t="s">
        <v>172</v>
      </c>
      <c r="E1595" s="44"/>
      <c r="F1595" s="227" t="s">
        <v>1620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172</v>
      </c>
      <c r="AU1595" s="20" t="s">
        <v>88</v>
      </c>
    </row>
    <row r="1596" s="13" customFormat="1">
      <c r="A1596" s="13"/>
      <c r="B1596" s="233"/>
      <c r="C1596" s="234"/>
      <c r="D1596" s="221" t="s">
        <v>247</v>
      </c>
      <c r="E1596" s="235" t="s">
        <v>32</v>
      </c>
      <c r="F1596" s="236" t="s">
        <v>494</v>
      </c>
      <c r="G1596" s="234"/>
      <c r="H1596" s="235" t="s">
        <v>32</v>
      </c>
      <c r="I1596" s="237"/>
      <c r="J1596" s="234"/>
      <c r="K1596" s="234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247</v>
      </c>
      <c r="AU1596" s="242" t="s">
        <v>88</v>
      </c>
      <c r="AV1596" s="13" t="s">
        <v>86</v>
      </c>
      <c r="AW1596" s="13" t="s">
        <v>39</v>
      </c>
      <c r="AX1596" s="13" t="s">
        <v>78</v>
      </c>
      <c r="AY1596" s="242" t="s">
        <v>161</v>
      </c>
    </row>
    <row r="1597" s="14" customFormat="1">
      <c r="A1597" s="14"/>
      <c r="B1597" s="243"/>
      <c r="C1597" s="244"/>
      <c r="D1597" s="221" t="s">
        <v>247</v>
      </c>
      <c r="E1597" s="245" t="s">
        <v>32</v>
      </c>
      <c r="F1597" s="246" t="s">
        <v>1621</v>
      </c>
      <c r="G1597" s="244"/>
      <c r="H1597" s="247">
        <v>13.18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247</v>
      </c>
      <c r="AU1597" s="253" t="s">
        <v>88</v>
      </c>
      <c r="AV1597" s="14" t="s">
        <v>88</v>
      </c>
      <c r="AW1597" s="14" t="s">
        <v>39</v>
      </c>
      <c r="AX1597" s="14" t="s">
        <v>86</v>
      </c>
      <c r="AY1597" s="253" t="s">
        <v>161</v>
      </c>
    </row>
    <row r="1598" s="2" customFormat="1" ht="16.5" customHeight="1">
      <c r="A1598" s="42"/>
      <c r="B1598" s="43"/>
      <c r="C1598" s="265" t="s">
        <v>1622</v>
      </c>
      <c r="D1598" s="265" t="s">
        <v>303</v>
      </c>
      <c r="E1598" s="266" t="s">
        <v>1623</v>
      </c>
      <c r="F1598" s="267" t="s">
        <v>1624</v>
      </c>
      <c r="G1598" s="268" t="s">
        <v>320</v>
      </c>
      <c r="H1598" s="269">
        <v>14.497999999999999</v>
      </c>
      <c r="I1598" s="270"/>
      <c r="J1598" s="271">
        <f>ROUND(I1598*H1598,2)</f>
        <v>0</v>
      </c>
      <c r="K1598" s="267" t="s">
        <v>168</v>
      </c>
      <c r="L1598" s="272"/>
      <c r="M1598" s="273" t="s">
        <v>32</v>
      </c>
      <c r="N1598" s="274" t="s">
        <v>49</v>
      </c>
      <c r="O1598" s="88"/>
      <c r="P1598" s="217">
        <f>O1598*H1598</f>
        <v>0</v>
      </c>
      <c r="Q1598" s="217">
        <v>0.0025000000000000001</v>
      </c>
      <c r="R1598" s="217">
        <f>Q1598*H1598</f>
        <v>0.036244999999999999</v>
      </c>
      <c r="S1598" s="217">
        <v>0</v>
      </c>
      <c r="T1598" s="218">
        <f>S1598*H1598</f>
        <v>0</v>
      </c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2"/>
      <c r="AE1598" s="42"/>
      <c r="AR1598" s="219" t="s">
        <v>555</v>
      </c>
      <c r="AT1598" s="219" t="s">
        <v>303</v>
      </c>
      <c r="AU1598" s="219" t="s">
        <v>88</v>
      </c>
      <c r="AY1598" s="20" t="s">
        <v>161</v>
      </c>
      <c r="BE1598" s="220">
        <f>IF(N1598="základní",J1598,0)</f>
        <v>0</v>
      </c>
      <c r="BF1598" s="220">
        <f>IF(N1598="snížená",J1598,0)</f>
        <v>0</v>
      </c>
      <c r="BG1598" s="220">
        <f>IF(N1598="zákl. přenesená",J1598,0)</f>
        <v>0</v>
      </c>
      <c r="BH1598" s="220">
        <f>IF(N1598="sníž. přenesená",J1598,0)</f>
        <v>0</v>
      </c>
      <c r="BI1598" s="220">
        <f>IF(N1598="nulová",J1598,0)</f>
        <v>0</v>
      </c>
      <c r="BJ1598" s="20" t="s">
        <v>86</v>
      </c>
      <c r="BK1598" s="220">
        <f>ROUND(I1598*H1598,2)</f>
        <v>0</v>
      </c>
      <c r="BL1598" s="20" t="s">
        <v>379</v>
      </c>
      <c r="BM1598" s="219" t="s">
        <v>1625</v>
      </c>
    </row>
    <row r="1599" s="2" customFormat="1">
      <c r="A1599" s="42"/>
      <c r="B1599" s="43"/>
      <c r="C1599" s="44"/>
      <c r="D1599" s="221" t="s">
        <v>171</v>
      </c>
      <c r="E1599" s="44"/>
      <c r="F1599" s="222" t="s">
        <v>1624</v>
      </c>
      <c r="G1599" s="44"/>
      <c r="H1599" s="44"/>
      <c r="I1599" s="223"/>
      <c r="J1599" s="44"/>
      <c r="K1599" s="44"/>
      <c r="L1599" s="48"/>
      <c r="M1599" s="224"/>
      <c r="N1599" s="225"/>
      <c r="O1599" s="88"/>
      <c r="P1599" s="88"/>
      <c r="Q1599" s="88"/>
      <c r="R1599" s="88"/>
      <c r="S1599" s="88"/>
      <c r="T1599" s="89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2"/>
      <c r="AE1599" s="42"/>
      <c r="AT1599" s="20" t="s">
        <v>171</v>
      </c>
      <c r="AU1599" s="20" t="s">
        <v>88</v>
      </c>
    </row>
    <row r="1600" s="2" customFormat="1">
      <c r="A1600" s="42"/>
      <c r="B1600" s="43"/>
      <c r="C1600" s="44"/>
      <c r="D1600" s="221" t="s">
        <v>174</v>
      </c>
      <c r="E1600" s="44"/>
      <c r="F1600" s="228" t="s">
        <v>1167</v>
      </c>
      <c r="G1600" s="44"/>
      <c r="H1600" s="44"/>
      <c r="I1600" s="223"/>
      <c r="J1600" s="44"/>
      <c r="K1600" s="44"/>
      <c r="L1600" s="48"/>
      <c r="M1600" s="224"/>
      <c r="N1600" s="225"/>
      <c r="O1600" s="88"/>
      <c r="P1600" s="88"/>
      <c r="Q1600" s="88"/>
      <c r="R1600" s="88"/>
      <c r="S1600" s="88"/>
      <c r="T1600" s="89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T1600" s="20" t="s">
        <v>174</v>
      </c>
      <c r="AU1600" s="20" t="s">
        <v>88</v>
      </c>
    </row>
    <row r="1601" s="14" customFormat="1">
      <c r="A1601" s="14"/>
      <c r="B1601" s="243"/>
      <c r="C1601" s="244"/>
      <c r="D1601" s="221" t="s">
        <v>247</v>
      </c>
      <c r="E1601" s="244"/>
      <c r="F1601" s="246" t="s">
        <v>1626</v>
      </c>
      <c r="G1601" s="244"/>
      <c r="H1601" s="247">
        <v>14.497999999999999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247</v>
      </c>
      <c r="AU1601" s="253" t="s">
        <v>88</v>
      </c>
      <c r="AV1601" s="14" t="s">
        <v>88</v>
      </c>
      <c r="AW1601" s="14" t="s">
        <v>4</v>
      </c>
      <c r="AX1601" s="14" t="s">
        <v>86</v>
      </c>
      <c r="AY1601" s="253" t="s">
        <v>161</v>
      </c>
    </row>
    <row r="1602" s="2" customFormat="1" ht="16.5" customHeight="1">
      <c r="A1602" s="42"/>
      <c r="B1602" s="43"/>
      <c r="C1602" s="265" t="s">
        <v>1627</v>
      </c>
      <c r="D1602" s="265" t="s">
        <v>303</v>
      </c>
      <c r="E1602" s="266" t="s">
        <v>1628</v>
      </c>
      <c r="F1602" s="267" t="s">
        <v>1629</v>
      </c>
      <c r="G1602" s="268" t="s">
        <v>775</v>
      </c>
      <c r="H1602" s="269">
        <v>20</v>
      </c>
      <c r="I1602" s="270"/>
      <c r="J1602" s="271">
        <f>ROUND(I1602*H1602,2)</f>
        <v>0</v>
      </c>
      <c r="K1602" s="267" t="s">
        <v>168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0.00080000000000000004</v>
      </c>
      <c r="R1602" s="217">
        <f>Q1602*H1602</f>
        <v>0.016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555</v>
      </c>
      <c r="AT1602" s="219" t="s">
        <v>303</v>
      </c>
      <c r="AU1602" s="219" t="s">
        <v>88</v>
      </c>
      <c r="AY1602" s="20" t="s">
        <v>161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379</v>
      </c>
      <c r="BM1602" s="219" t="s">
        <v>1630</v>
      </c>
    </row>
    <row r="1603" s="2" customFormat="1">
      <c r="A1603" s="42"/>
      <c r="B1603" s="43"/>
      <c r="C1603" s="44"/>
      <c r="D1603" s="221" t="s">
        <v>171</v>
      </c>
      <c r="E1603" s="44"/>
      <c r="F1603" s="222" t="s">
        <v>1629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171</v>
      </c>
      <c r="AU1603" s="20" t="s">
        <v>88</v>
      </c>
    </row>
    <row r="1604" s="14" customFormat="1">
      <c r="A1604" s="14"/>
      <c r="B1604" s="243"/>
      <c r="C1604" s="244"/>
      <c r="D1604" s="221" t="s">
        <v>247</v>
      </c>
      <c r="E1604" s="245" t="s">
        <v>32</v>
      </c>
      <c r="F1604" s="246" t="s">
        <v>449</v>
      </c>
      <c r="G1604" s="244"/>
      <c r="H1604" s="247">
        <v>20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247</v>
      </c>
      <c r="AU1604" s="253" t="s">
        <v>88</v>
      </c>
      <c r="AV1604" s="14" t="s">
        <v>88</v>
      </c>
      <c r="AW1604" s="14" t="s">
        <v>39</v>
      </c>
      <c r="AX1604" s="14" t="s">
        <v>86</v>
      </c>
      <c r="AY1604" s="253" t="s">
        <v>161</v>
      </c>
    </row>
    <row r="1605" s="2" customFormat="1" ht="24.15" customHeight="1">
      <c r="A1605" s="42"/>
      <c r="B1605" s="43"/>
      <c r="C1605" s="208" t="s">
        <v>1631</v>
      </c>
      <c r="D1605" s="208" t="s">
        <v>164</v>
      </c>
      <c r="E1605" s="209" t="s">
        <v>1632</v>
      </c>
      <c r="F1605" s="210" t="s">
        <v>1633</v>
      </c>
      <c r="G1605" s="211" t="s">
        <v>311</v>
      </c>
      <c r="H1605" s="212">
        <v>185.17699999999999</v>
      </c>
      <c r="I1605" s="213"/>
      <c r="J1605" s="214">
        <f>ROUND(I1605*H1605,2)</f>
        <v>0</v>
      </c>
      <c r="K1605" s="210" t="s">
        <v>168</v>
      </c>
      <c r="L1605" s="48"/>
      <c r="M1605" s="215" t="s">
        <v>32</v>
      </c>
      <c r="N1605" s="216" t="s">
        <v>49</v>
      </c>
      <c r="O1605" s="88"/>
      <c r="P1605" s="217">
        <f>O1605*H1605</f>
        <v>0</v>
      </c>
      <c r="Q1605" s="217">
        <v>0</v>
      </c>
      <c r="R1605" s="217">
        <f>Q1605*H1605</f>
        <v>0</v>
      </c>
      <c r="S1605" s="217">
        <v>0</v>
      </c>
      <c r="T1605" s="218">
        <f>S1605*H1605</f>
        <v>0</v>
      </c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R1605" s="219" t="s">
        <v>379</v>
      </c>
      <c r="AT1605" s="219" t="s">
        <v>164</v>
      </c>
      <c r="AU1605" s="219" t="s">
        <v>88</v>
      </c>
      <c r="AY1605" s="20" t="s">
        <v>161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20" t="s">
        <v>86</v>
      </c>
      <c r="BK1605" s="220">
        <f>ROUND(I1605*H1605,2)</f>
        <v>0</v>
      </c>
      <c r="BL1605" s="20" t="s">
        <v>379</v>
      </c>
      <c r="BM1605" s="219" t="s">
        <v>1634</v>
      </c>
    </row>
    <row r="1606" s="2" customFormat="1">
      <c r="A1606" s="42"/>
      <c r="B1606" s="43"/>
      <c r="C1606" s="44"/>
      <c r="D1606" s="221" t="s">
        <v>171</v>
      </c>
      <c r="E1606" s="44"/>
      <c r="F1606" s="222" t="s">
        <v>1635</v>
      </c>
      <c r="G1606" s="44"/>
      <c r="H1606" s="44"/>
      <c r="I1606" s="223"/>
      <c r="J1606" s="44"/>
      <c r="K1606" s="44"/>
      <c r="L1606" s="48"/>
      <c r="M1606" s="224"/>
      <c r="N1606" s="22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T1606" s="20" t="s">
        <v>171</v>
      </c>
      <c r="AU1606" s="20" t="s">
        <v>88</v>
      </c>
    </row>
    <row r="1607" s="2" customFormat="1">
      <c r="A1607" s="42"/>
      <c r="B1607" s="43"/>
      <c r="C1607" s="44"/>
      <c r="D1607" s="226" t="s">
        <v>172</v>
      </c>
      <c r="E1607" s="44"/>
      <c r="F1607" s="227" t="s">
        <v>1636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172</v>
      </c>
      <c r="AU1607" s="20" t="s">
        <v>88</v>
      </c>
    </row>
    <row r="1608" s="13" customFormat="1">
      <c r="A1608" s="13"/>
      <c r="B1608" s="233"/>
      <c r="C1608" s="234"/>
      <c r="D1608" s="221" t="s">
        <v>247</v>
      </c>
      <c r="E1608" s="235" t="s">
        <v>32</v>
      </c>
      <c r="F1608" s="236" t="s">
        <v>1071</v>
      </c>
      <c r="G1608" s="234"/>
      <c r="H1608" s="235" t="s">
        <v>32</v>
      </c>
      <c r="I1608" s="237"/>
      <c r="J1608" s="234"/>
      <c r="K1608" s="234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247</v>
      </c>
      <c r="AU1608" s="242" t="s">
        <v>88</v>
      </c>
      <c r="AV1608" s="13" t="s">
        <v>86</v>
      </c>
      <c r="AW1608" s="13" t="s">
        <v>39</v>
      </c>
      <c r="AX1608" s="13" t="s">
        <v>78</v>
      </c>
      <c r="AY1608" s="242" t="s">
        <v>161</v>
      </c>
    </row>
    <row r="1609" s="13" customFormat="1">
      <c r="A1609" s="13"/>
      <c r="B1609" s="233"/>
      <c r="C1609" s="234"/>
      <c r="D1609" s="221" t="s">
        <v>247</v>
      </c>
      <c r="E1609" s="235" t="s">
        <v>32</v>
      </c>
      <c r="F1609" s="236" t="s">
        <v>1078</v>
      </c>
      <c r="G1609" s="234"/>
      <c r="H1609" s="235" t="s">
        <v>32</v>
      </c>
      <c r="I1609" s="237"/>
      <c r="J1609" s="234"/>
      <c r="K1609" s="234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247</v>
      </c>
      <c r="AU1609" s="242" t="s">
        <v>88</v>
      </c>
      <c r="AV1609" s="13" t="s">
        <v>86</v>
      </c>
      <c r="AW1609" s="13" t="s">
        <v>39</v>
      </c>
      <c r="AX1609" s="13" t="s">
        <v>78</v>
      </c>
      <c r="AY1609" s="242" t="s">
        <v>161</v>
      </c>
    </row>
    <row r="1610" s="14" customFormat="1">
      <c r="A1610" s="14"/>
      <c r="B1610" s="243"/>
      <c r="C1610" s="244"/>
      <c r="D1610" s="221" t="s">
        <v>247</v>
      </c>
      <c r="E1610" s="245" t="s">
        <v>32</v>
      </c>
      <c r="F1610" s="246" t="s">
        <v>1079</v>
      </c>
      <c r="G1610" s="244"/>
      <c r="H1610" s="247">
        <v>185.17699999999999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247</v>
      </c>
      <c r="AU1610" s="253" t="s">
        <v>88</v>
      </c>
      <c r="AV1610" s="14" t="s">
        <v>88</v>
      </c>
      <c r="AW1610" s="14" t="s">
        <v>39</v>
      </c>
      <c r="AX1610" s="14" t="s">
        <v>86</v>
      </c>
      <c r="AY1610" s="253" t="s">
        <v>161</v>
      </c>
    </row>
    <row r="1611" s="2" customFormat="1" ht="24.15" customHeight="1">
      <c r="A1611" s="42"/>
      <c r="B1611" s="43"/>
      <c r="C1611" s="265" t="s">
        <v>1637</v>
      </c>
      <c r="D1611" s="265" t="s">
        <v>303</v>
      </c>
      <c r="E1611" s="266" t="s">
        <v>1638</v>
      </c>
      <c r="F1611" s="267" t="s">
        <v>1639</v>
      </c>
      <c r="G1611" s="268" t="s">
        <v>311</v>
      </c>
      <c r="H1611" s="269">
        <v>203.69499999999999</v>
      </c>
      <c r="I1611" s="270"/>
      <c r="J1611" s="271">
        <f>ROUND(I1611*H1611,2)</f>
        <v>0</v>
      </c>
      <c r="K1611" s="267" t="s">
        <v>168</v>
      </c>
      <c r="L1611" s="272"/>
      <c r="M1611" s="273" t="s">
        <v>32</v>
      </c>
      <c r="N1611" s="274" t="s">
        <v>49</v>
      </c>
      <c r="O1611" s="88"/>
      <c r="P1611" s="217">
        <f>O1611*H1611</f>
        <v>0</v>
      </c>
      <c r="Q1611" s="217">
        <v>0.014880000000000001</v>
      </c>
      <c r="R1611" s="217">
        <f>Q1611*H1611</f>
        <v>3.0309816000000001</v>
      </c>
      <c r="S1611" s="217">
        <v>0</v>
      </c>
      <c r="T1611" s="218">
        <f>S1611*H1611</f>
        <v>0</v>
      </c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2"/>
      <c r="AE1611" s="42"/>
      <c r="AR1611" s="219" t="s">
        <v>555</v>
      </c>
      <c r="AT1611" s="219" t="s">
        <v>303</v>
      </c>
      <c r="AU1611" s="219" t="s">
        <v>88</v>
      </c>
      <c r="AY1611" s="20" t="s">
        <v>161</v>
      </c>
      <c r="BE1611" s="220">
        <f>IF(N1611="základní",J1611,0)</f>
        <v>0</v>
      </c>
      <c r="BF1611" s="220">
        <f>IF(N1611="snížená",J1611,0)</f>
        <v>0</v>
      </c>
      <c r="BG1611" s="220">
        <f>IF(N1611="zákl. přenesená",J1611,0)</f>
        <v>0</v>
      </c>
      <c r="BH1611" s="220">
        <f>IF(N1611="sníž. přenesená",J1611,0)</f>
        <v>0</v>
      </c>
      <c r="BI1611" s="220">
        <f>IF(N1611="nulová",J1611,0)</f>
        <v>0</v>
      </c>
      <c r="BJ1611" s="20" t="s">
        <v>86</v>
      </c>
      <c r="BK1611" s="220">
        <f>ROUND(I1611*H1611,2)</f>
        <v>0</v>
      </c>
      <c r="BL1611" s="20" t="s">
        <v>379</v>
      </c>
      <c r="BM1611" s="219" t="s">
        <v>1640</v>
      </c>
    </row>
    <row r="1612" s="2" customFormat="1">
      <c r="A1612" s="42"/>
      <c r="B1612" s="43"/>
      <c r="C1612" s="44"/>
      <c r="D1612" s="221" t="s">
        <v>171</v>
      </c>
      <c r="E1612" s="44"/>
      <c r="F1612" s="222" t="s">
        <v>1639</v>
      </c>
      <c r="G1612" s="44"/>
      <c r="H1612" s="44"/>
      <c r="I1612" s="223"/>
      <c r="J1612" s="44"/>
      <c r="K1612" s="44"/>
      <c r="L1612" s="48"/>
      <c r="M1612" s="224"/>
      <c r="N1612" s="225"/>
      <c r="O1612" s="88"/>
      <c r="P1612" s="88"/>
      <c r="Q1612" s="88"/>
      <c r="R1612" s="88"/>
      <c r="S1612" s="88"/>
      <c r="T1612" s="89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2"/>
      <c r="AE1612" s="42"/>
      <c r="AT1612" s="20" t="s">
        <v>171</v>
      </c>
      <c r="AU1612" s="20" t="s">
        <v>88</v>
      </c>
    </row>
    <row r="1613" s="2" customFormat="1">
      <c r="A1613" s="42"/>
      <c r="B1613" s="43"/>
      <c r="C1613" s="44"/>
      <c r="D1613" s="221" t="s">
        <v>174</v>
      </c>
      <c r="E1613" s="44"/>
      <c r="F1613" s="228" t="s">
        <v>1167</v>
      </c>
      <c r="G1613" s="44"/>
      <c r="H1613" s="44"/>
      <c r="I1613" s="223"/>
      <c r="J1613" s="44"/>
      <c r="K1613" s="44"/>
      <c r="L1613" s="48"/>
      <c r="M1613" s="224"/>
      <c r="N1613" s="225"/>
      <c r="O1613" s="88"/>
      <c r="P1613" s="88"/>
      <c r="Q1613" s="88"/>
      <c r="R1613" s="88"/>
      <c r="S1613" s="88"/>
      <c r="T1613" s="89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T1613" s="20" t="s">
        <v>174</v>
      </c>
      <c r="AU1613" s="20" t="s">
        <v>88</v>
      </c>
    </row>
    <row r="1614" s="14" customFormat="1">
      <c r="A1614" s="14"/>
      <c r="B1614" s="243"/>
      <c r="C1614" s="244"/>
      <c r="D1614" s="221" t="s">
        <v>247</v>
      </c>
      <c r="E1614" s="244"/>
      <c r="F1614" s="246" t="s">
        <v>1641</v>
      </c>
      <c r="G1614" s="244"/>
      <c r="H1614" s="247">
        <v>203.69499999999999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247</v>
      </c>
      <c r="AU1614" s="253" t="s">
        <v>88</v>
      </c>
      <c r="AV1614" s="14" t="s">
        <v>88</v>
      </c>
      <c r="AW1614" s="14" t="s">
        <v>4</v>
      </c>
      <c r="AX1614" s="14" t="s">
        <v>86</v>
      </c>
      <c r="AY1614" s="253" t="s">
        <v>161</v>
      </c>
    </row>
    <row r="1615" s="2" customFormat="1" ht="33" customHeight="1">
      <c r="A1615" s="42"/>
      <c r="B1615" s="43"/>
      <c r="C1615" s="208" t="s">
        <v>1642</v>
      </c>
      <c r="D1615" s="208" t="s">
        <v>164</v>
      </c>
      <c r="E1615" s="209" t="s">
        <v>1643</v>
      </c>
      <c r="F1615" s="210" t="s">
        <v>1644</v>
      </c>
      <c r="G1615" s="211" t="s">
        <v>311</v>
      </c>
      <c r="H1615" s="212">
        <v>9.2400000000000002</v>
      </c>
      <c r="I1615" s="213"/>
      <c r="J1615" s="214">
        <f>ROUND(I1615*H1615,2)</f>
        <v>0</v>
      </c>
      <c r="K1615" s="210" t="s">
        <v>168</v>
      </c>
      <c r="L1615" s="48"/>
      <c r="M1615" s="215" t="s">
        <v>32</v>
      </c>
      <c r="N1615" s="216" t="s">
        <v>49</v>
      </c>
      <c r="O1615" s="88"/>
      <c r="P1615" s="217">
        <f>O1615*H1615</f>
        <v>0</v>
      </c>
      <c r="Q1615" s="217">
        <v>0.00025000000000000001</v>
      </c>
      <c r="R1615" s="217">
        <f>Q1615*H1615</f>
        <v>0.00231</v>
      </c>
      <c r="S1615" s="217">
        <v>0</v>
      </c>
      <c r="T1615" s="218">
        <f>S1615*H1615</f>
        <v>0</v>
      </c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R1615" s="219" t="s">
        <v>379</v>
      </c>
      <c r="AT1615" s="219" t="s">
        <v>164</v>
      </c>
      <c r="AU1615" s="219" t="s">
        <v>88</v>
      </c>
      <c r="AY1615" s="20" t="s">
        <v>161</v>
      </c>
      <c r="BE1615" s="220">
        <f>IF(N1615="základní",J1615,0)</f>
        <v>0</v>
      </c>
      <c r="BF1615" s="220">
        <f>IF(N1615="snížená",J1615,0)</f>
        <v>0</v>
      </c>
      <c r="BG1615" s="220">
        <f>IF(N1615="zákl. přenesená",J1615,0)</f>
        <v>0</v>
      </c>
      <c r="BH1615" s="220">
        <f>IF(N1615="sníž. přenesená",J1615,0)</f>
        <v>0</v>
      </c>
      <c r="BI1615" s="220">
        <f>IF(N1615="nulová",J1615,0)</f>
        <v>0</v>
      </c>
      <c r="BJ1615" s="20" t="s">
        <v>86</v>
      </c>
      <c r="BK1615" s="220">
        <f>ROUND(I1615*H1615,2)</f>
        <v>0</v>
      </c>
      <c r="BL1615" s="20" t="s">
        <v>379</v>
      </c>
      <c r="BM1615" s="219" t="s">
        <v>1645</v>
      </c>
    </row>
    <row r="1616" s="2" customFormat="1">
      <c r="A1616" s="42"/>
      <c r="B1616" s="43"/>
      <c r="C1616" s="44"/>
      <c r="D1616" s="221" t="s">
        <v>171</v>
      </c>
      <c r="E1616" s="44"/>
      <c r="F1616" s="222" t="s">
        <v>1646</v>
      </c>
      <c r="G1616" s="44"/>
      <c r="H1616" s="44"/>
      <c r="I1616" s="223"/>
      <c r="J1616" s="44"/>
      <c r="K1616" s="44"/>
      <c r="L1616" s="48"/>
      <c r="M1616" s="224"/>
      <c r="N1616" s="225"/>
      <c r="O1616" s="88"/>
      <c r="P1616" s="88"/>
      <c r="Q1616" s="88"/>
      <c r="R1616" s="88"/>
      <c r="S1616" s="88"/>
      <c r="T1616" s="89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T1616" s="20" t="s">
        <v>171</v>
      </c>
      <c r="AU1616" s="20" t="s">
        <v>88</v>
      </c>
    </row>
    <row r="1617" s="2" customFormat="1">
      <c r="A1617" s="42"/>
      <c r="B1617" s="43"/>
      <c r="C1617" s="44"/>
      <c r="D1617" s="226" t="s">
        <v>172</v>
      </c>
      <c r="E1617" s="44"/>
      <c r="F1617" s="227" t="s">
        <v>1647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172</v>
      </c>
      <c r="AU1617" s="20" t="s">
        <v>88</v>
      </c>
    </row>
    <row r="1618" s="2" customFormat="1">
      <c r="A1618" s="42"/>
      <c r="B1618" s="43"/>
      <c r="C1618" s="44"/>
      <c r="D1618" s="221" t="s">
        <v>174</v>
      </c>
      <c r="E1618" s="44"/>
      <c r="F1618" s="228" t="s">
        <v>1648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174</v>
      </c>
      <c r="AU1618" s="20" t="s">
        <v>88</v>
      </c>
    </row>
    <row r="1619" s="13" customFormat="1">
      <c r="A1619" s="13"/>
      <c r="B1619" s="233"/>
      <c r="C1619" s="234"/>
      <c r="D1619" s="221" t="s">
        <v>247</v>
      </c>
      <c r="E1619" s="235" t="s">
        <v>32</v>
      </c>
      <c r="F1619" s="236" t="s">
        <v>1649</v>
      </c>
      <c r="G1619" s="234"/>
      <c r="H1619" s="235" t="s">
        <v>32</v>
      </c>
      <c r="I1619" s="237"/>
      <c r="J1619" s="234"/>
      <c r="K1619" s="234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247</v>
      </c>
      <c r="AU1619" s="242" t="s">
        <v>88</v>
      </c>
      <c r="AV1619" s="13" t="s">
        <v>86</v>
      </c>
      <c r="AW1619" s="13" t="s">
        <v>39</v>
      </c>
      <c r="AX1619" s="13" t="s">
        <v>78</v>
      </c>
      <c r="AY1619" s="242" t="s">
        <v>161</v>
      </c>
    </row>
    <row r="1620" s="14" customFormat="1">
      <c r="A1620" s="14"/>
      <c r="B1620" s="243"/>
      <c r="C1620" s="244"/>
      <c r="D1620" s="221" t="s">
        <v>247</v>
      </c>
      <c r="E1620" s="245" t="s">
        <v>32</v>
      </c>
      <c r="F1620" s="246" t="s">
        <v>1650</v>
      </c>
      <c r="G1620" s="244"/>
      <c r="H1620" s="247">
        <v>3.0800000000000001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247</v>
      </c>
      <c r="AU1620" s="253" t="s">
        <v>88</v>
      </c>
      <c r="AV1620" s="14" t="s">
        <v>88</v>
      </c>
      <c r="AW1620" s="14" t="s">
        <v>39</v>
      </c>
      <c r="AX1620" s="14" t="s">
        <v>78</v>
      </c>
      <c r="AY1620" s="253" t="s">
        <v>161</v>
      </c>
    </row>
    <row r="1621" s="14" customFormat="1">
      <c r="A1621" s="14"/>
      <c r="B1621" s="243"/>
      <c r="C1621" s="244"/>
      <c r="D1621" s="221" t="s">
        <v>247</v>
      </c>
      <c r="E1621" s="245" t="s">
        <v>32</v>
      </c>
      <c r="F1621" s="246" t="s">
        <v>1651</v>
      </c>
      <c r="G1621" s="244"/>
      <c r="H1621" s="247">
        <v>3.0800000000000001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247</v>
      </c>
      <c r="AU1621" s="253" t="s">
        <v>88</v>
      </c>
      <c r="AV1621" s="14" t="s">
        <v>88</v>
      </c>
      <c r="AW1621" s="14" t="s">
        <v>39</v>
      </c>
      <c r="AX1621" s="14" t="s">
        <v>78</v>
      </c>
      <c r="AY1621" s="253" t="s">
        <v>161</v>
      </c>
    </row>
    <row r="1622" s="14" customFormat="1">
      <c r="A1622" s="14"/>
      <c r="B1622" s="243"/>
      <c r="C1622" s="244"/>
      <c r="D1622" s="221" t="s">
        <v>247</v>
      </c>
      <c r="E1622" s="245" t="s">
        <v>32</v>
      </c>
      <c r="F1622" s="246" t="s">
        <v>1652</v>
      </c>
      <c r="G1622" s="244"/>
      <c r="H1622" s="247">
        <v>3.0800000000000001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247</v>
      </c>
      <c r="AU1622" s="253" t="s">
        <v>88</v>
      </c>
      <c r="AV1622" s="14" t="s">
        <v>88</v>
      </c>
      <c r="AW1622" s="14" t="s">
        <v>39</v>
      </c>
      <c r="AX1622" s="14" t="s">
        <v>78</v>
      </c>
      <c r="AY1622" s="253" t="s">
        <v>161</v>
      </c>
    </row>
    <row r="1623" s="15" customFormat="1">
      <c r="A1623" s="15"/>
      <c r="B1623" s="254"/>
      <c r="C1623" s="255"/>
      <c r="D1623" s="221" t="s">
        <v>247</v>
      </c>
      <c r="E1623" s="256" t="s">
        <v>32</v>
      </c>
      <c r="F1623" s="257" t="s">
        <v>273</v>
      </c>
      <c r="G1623" s="255"/>
      <c r="H1623" s="258">
        <v>9.2400000000000002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4" t="s">
        <v>247</v>
      </c>
      <c r="AU1623" s="264" t="s">
        <v>88</v>
      </c>
      <c r="AV1623" s="15" t="s">
        <v>188</v>
      </c>
      <c r="AW1623" s="15" t="s">
        <v>39</v>
      </c>
      <c r="AX1623" s="15" t="s">
        <v>86</v>
      </c>
      <c r="AY1623" s="264" t="s">
        <v>161</v>
      </c>
    </row>
    <row r="1624" s="2" customFormat="1" ht="24.15" customHeight="1">
      <c r="A1624" s="42"/>
      <c r="B1624" s="43"/>
      <c r="C1624" s="265" t="s">
        <v>1653</v>
      </c>
      <c r="D1624" s="265" t="s">
        <v>303</v>
      </c>
      <c r="E1624" s="266" t="s">
        <v>1654</v>
      </c>
      <c r="F1624" s="267" t="s">
        <v>1655</v>
      </c>
      <c r="G1624" s="268" t="s">
        <v>311</v>
      </c>
      <c r="H1624" s="269">
        <v>9.2400000000000002</v>
      </c>
      <c r="I1624" s="270"/>
      <c r="J1624" s="271">
        <f>ROUND(I1624*H1624,2)</f>
        <v>0</v>
      </c>
      <c r="K1624" s="267" t="s">
        <v>168</v>
      </c>
      <c r="L1624" s="272"/>
      <c r="M1624" s="273" t="s">
        <v>32</v>
      </c>
      <c r="N1624" s="274" t="s">
        <v>49</v>
      </c>
      <c r="O1624" s="88"/>
      <c r="P1624" s="217">
        <f>O1624*H1624</f>
        <v>0</v>
      </c>
      <c r="Q1624" s="217">
        <v>0.029170000000000001</v>
      </c>
      <c r="R1624" s="217">
        <f>Q1624*H1624</f>
        <v>0.26953080000000001</v>
      </c>
      <c r="S1624" s="217">
        <v>0</v>
      </c>
      <c r="T1624" s="218">
        <f>S1624*H1624</f>
        <v>0</v>
      </c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2"/>
      <c r="AE1624" s="42"/>
      <c r="AR1624" s="219" t="s">
        <v>555</v>
      </c>
      <c r="AT1624" s="219" t="s">
        <v>303</v>
      </c>
      <c r="AU1624" s="219" t="s">
        <v>88</v>
      </c>
      <c r="AY1624" s="20" t="s">
        <v>161</v>
      </c>
      <c r="BE1624" s="220">
        <f>IF(N1624="základní",J1624,0)</f>
        <v>0</v>
      </c>
      <c r="BF1624" s="220">
        <f>IF(N1624="snížená",J1624,0)</f>
        <v>0</v>
      </c>
      <c r="BG1624" s="220">
        <f>IF(N1624="zákl. přenesená",J1624,0)</f>
        <v>0</v>
      </c>
      <c r="BH1624" s="220">
        <f>IF(N1624="sníž. přenesená",J1624,0)</f>
        <v>0</v>
      </c>
      <c r="BI1624" s="220">
        <f>IF(N1624="nulová",J1624,0)</f>
        <v>0</v>
      </c>
      <c r="BJ1624" s="20" t="s">
        <v>86</v>
      </c>
      <c r="BK1624" s="220">
        <f>ROUND(I1624*H1624,2)</f>
        <v>0</v>
      </c>
      <c r="BL1624" s="20" t="s">
        <v>379</v>
      </c>
      <c r="BM1624" s="219" t="s">
        <v>1656</v>
      </c>
    </row>
    <row r="1625" s="2" customFormat="1">
      <c r="A1625" s="42"/>
      <c r="B1625" s="43"/>
      <c r="C1625" s="44"/>
      <c r="D1625" s="221" t="s">
        <v>171</v>
      </c>
      <c r="E1625" s="44"/>
      <c r="F1625" s="222" t="s">
        <v>1655</v>
      </c>
      <c r="G1625" s="44"/>
      <c r="H1625" s="44"/>
      <c r="I1625" s="223"/>
      <c r="J1625" s="44"/>
      <c r="K1625" s="44"/>
      <c r="L1625" s="48"/>
      <c r="M1625" s="224"/>
      <c r="N1625" s="225"/>
      <c r="O1625" s="88"/>
      <c r="P1625" s="88"/>
      <c r="Q1625" s="88"/>
      <c r="R1625" s="88"/>
      <c r="S1625" s="88"/>
      <c r="T1625" s="89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2"/>
      <c r="AE1625" s="42"/>
      <c r="AT1625" s="20" t="s">
        <v>171</v>
      </c>
      <c r="AU1625" s="20" t="s">
        <v>88</v>
      </c>
    </row>
    <row r="1626" s="2" customFormat="1">
      <c r="A1626" s="42"/>
      <c r="B1626" s="43"/>
      <c r="C1626" s="44"/>
      <c r="D1626" s="221" t="s">
        <v>174</v>
      </c>
      <c r="E1626" s="44"/>
      <c r="F1626" s="228" t="s">
        <v>1648</v>
      </c>
      <c r="G1626" s="44"/>
      <c r="H1626" s="44"/>
      <c r="I1626" s="223"/>
      <c r="J1626" s="44"/>
      <c r="K1626" s="44"/>
      <c r="L1626" s="48"/>
      <c r="M1626" s="224"/>
      <c r="N1626" s="225"/>
      <c r="O1626" s="88"/>
      <c r="P1626" s="88"/>
      <c r="Q1626" s="88"/>
      <c r="R1626" s="88"/>
      <c r="S1626" s="88"/>
      <c r="T1626" s="89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2"/>
      <c r="AE1626" s="42"/>
      <c r="AT1626" s="20" t="s">
        <v>174</v>
      </c>
      <c r="AU1626" s="20" t="s">
        <v>88</v>
      </c>
    </row>
    <row r="1627" s="2" customFormat="1" ht="33" customHeight="1">
      <c r="A1627" s="42"/>
      <c r="B1627" s="43"/>
      <c r="C1627" s="208" t="s">
        <v>1657</v>
      </c>
      <c r="D1627" s="208" t="s">
        <v>164</v>
      </c>
      <c r="E1627" s="209" t="s">
        <v>1658</v>
      </c>
      <c r="F1627" s="210" t="s">
        <v>1659</v>
      </c>
      <c r="G1627" s="211" t="s">
        <v>311</v>
      </c>
      <c r="H1627" s="212">
        <v>12.301</v>
      </c>
      <c r="I1627" s="213"/>
      <c r="J1627" s="214">
        <f>ROUND(I1627*H1627,2)</f>
        <v>0</v>
      </c>
      <c r="K1627" s="210" t="s">
        <v>168</v>
      </c>
      <c r="L1627" s="48"/>
      <c r="M1627" s="215" t="s">
        <v>32</v>
      </c>
      <c r="N1627" s="216" t="s">
        <v>49</v>
      </c>
      <c r="O1627" s="88"/>
      <c r="P1627" s="217">
        <f>O1627*H1627</f>
        <v>0</v>
      </c>
      <c r="Q1627" s="217">
        <v>0.00021000000000000001</v>
      </c>
      <c r="R1627" s="217">
        <f>Q1627*H1627</f>
        <v>0.0025832100000000003</v>
      </c>
      <c r="S1627" s="217">
        <v>0</v>
      </c>
      <c r="T1627" s="218">
        <f>S1627*H1627</f>
        <v>0</v>
      </c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2"/>
      <c r="AE1627" s="42"/>
      <c r="AR1627" s="219" t="s">
        <v>379</v>
      </c>
      <c r="AT1627" s="219" t="s">
        <v>164</v>
      </c>
      <c r="AU1627" s="219" t="s">
        <v>88</v>
      </c>
      <c r="AY1627" s="20" t="s">
        <v>161</v>
      </c>
      <c r="BE1627" s="220">
        <f>IF(N1627="základní",J1627,0)</f>
        <v>0</v>
      </c>
      <c r="BF1627" s="220">
        <f>IF(N1627="snížená",J1627,0)</f>
        <v>0</v>
      </c>
      <c r="BG1627" s="220">
        <f>IF(N1627="zákl. přenesená",J1627,0)</f>
        <v>0</v>
      </c>
      <c r="BH1627" s="220">
        <f>IF(N1627="sníž. přenesená",J1627,0)</f>
        <v>0</v>
      </c>
      <c r="BI1627" s="220">
        <f>IF(N1627="nulová",J1627,0)</f>
        <v>0</v>
      </c>
      <c r="BJ1627" s="20" t="s">
        <v>86</v>
      </c>
      <c r="BK1627" s="220">
        <f>ROUND(I1627*H1627,2)</f>
        <v>0</v>
      </c>
      <c r="BL1627" s="20" t="s">
        <v>379</v>
      </c>
      <c r="BM1627" s="219" t="s">
        <v>1660</v>
      </c>
    </row>
    <row r="1628" s="2" customFormat="1">
      <c r="A1628" s="42"/>
      <c r="B1628" s="43"/>
      <c r="C1628" s="44"/>
      <c r="D1628" s="221" t="s">
        <v>171</v>
      </c>
      <c r="E1628" s="44"/>
      <c r="F1628" s="222" t="s">
        <v>1661</v>
      </c>
      <c r="G1628" s="44"/>
      <c r="H1628" s="44"/>
      <c r="I1628" s="223"/>
      <c r="J1628" s="44"/>
      <c r="K1628" s="44"/>
      <c r="L1628" s="48"/>
      <c r="M1628" s="224"/>
      <c r="N1628" s="225"/>
      <c r="O1628" s="88"/>
      <c r="P1628" s="88"/>
      <c r="Q1628" s="88"/>
      <c r="R1628" s="88"/>
      <c r="S1628" s="88"/>
      <c r="T1628" s="89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2"/>
      <c r="AE1628" s="42"/>
      <c r="AT1628" s="20" t="s">
        <v>171</v>
      </c>
      <c r="AU1628" s="20" t="s">
        <v>88</v>
      </c>
    </row>
    <row r="1629" s="2" customFormat="1">
      <c r="A1629" s="42"/>
      <c r="B1629" s="43"/>
      <c r="C1629" s="44"/>
      <c r="D1629" s="226" t="s">
        <v>172</v>
      </c>
      <c r="E1629" s="44"/>
      <c r="F1629" s="227" t="s">
        <v>1662</v>
      </c>
      <c r="G1629" s="44"/>
      <c r="H1629" s="44"/>
      <c r="I1629" s="223"/>
      <c r="J1629" s="44"/>
      <c r="K1629" s="44"/>
      <c r="L1629" s="48"/>
      <c r="M1629" s="224"/>
      <c r="N1629" s="225"/>
      <c r="O1629" s="88"/>
      <c r="P1629" s="88"/>
      <c r="Q1629" s="88"/>
      <c r="R1629" s="88"/>
      <c r="S1629" s="88"/>
      <c r="T1629" s="89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2"/>
      <c r="AE1629" s="42"/>
      <c r="AT1629" s="20" t="s">
        <v>172</v>
      </c>
      <c r="AU1629" s="20" t="s">
        <v>88</v>
      </c>
    </row>
    <row r="1630" s="2" customFormat="1">
      <c r="A1630" s="42"/>
      <c r="B1630" s="43"/>
      <c r="C1630" s="44"/>
      <c r="D1630" s="221" t="s">
        <v>174</v>
      </c>
      <c r="E1630" s="44"/>
      <c r="F1630" s="228" t="s">
        <v>1648</v>
      </c>
      <c r="G1630" s="44"/>
      <c r="H1630" s="44"/>
      <c r="I1630" s="223"/>
      <c r="J1630" s="44"/>
      <c r="K1630" s="44"/>
      <c r="L1630" s="48"/>
      <c r="M1630" s="224"/>
      <c r="N1630" s="225"/>
      <c r="O1630" s="88"/>
      <c r="P1630" s="88"/>
      <c r="Q1630" s="88"/>
      <c r="R1630" s="88"/>
      <c r="S1630" s="88"/>
      <c r="T1630" s="89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2"/>
      <c r="AE1630" s="42"/>
      <c r="AT1630" s="20" t="s">
        <v>174</v>
      </c>
      <c r="AU1630" s="20" t="s">
        <v>88</v>
      </c>
    </row>
    <row r="1631" s="13" customFormat="1">
      <c r="A1631" s="13"/>
      <c r="B1631" s="233"/>
      <c r="C1631" s="234"/>
      <c r="D1631" s="221" t="s">
        <v>247</v>
      </c>
      <c r="E1631" s="235" t="s">
        <v>32</v>
      </c>
      <c r="F1631" s="236" t="s">
        <v>1663</v>
      </c>
      <c r="G1631" s="234"/>
      <c r="H1631" s="235" t="s">
        <v>32</v>
      </c>
      <c r="I1631" s="237"/>
      <c r="J1631" s="234"/>
      <c r="K1631" s="234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247</v>
      </c>
      <c r="AU1631" s="242" t="s">
        <v>88</v>
      </c>
      <c r="AV1631" s="13" t="s">
        <v>86</v>
      </c>
      <c r="AW1631" s="13" t="s">
        <v>39</v>
      </c>
      <c r="AX1631" s="13" t="s">
        <v>78</v>
      </c>
      <c r="AY1631" s="242" t="s">
        <v>161</v>
      </c>
    </row>
    <row r="1632" s="14" customFormat="1">
      <c r="A1632" s="14"/>
      <c r="B1632" s="243"/>
      <c r="C1632" s="244"/>
      <c r="D1632" s="221" t="s">
        <v>247</v>
      </c>
      <c r="E1632" s="245" t="s">
        <v>32</v>
      </c>
      <c r="F1632" s="246" t="s">
        <v>1664</v>
      </c>
      <c r="G1632" s="244"/>
      <c r="H1632" s="247">
        <v>8.593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247</v>
      </c>
      <c r="AU1632" s="253" t="s">
        <v>88</v>
      </c>
      <c r="AV1632" s="14" t="s">
        <v>88</v>
      </c>
      <c r="AW1632" s="14" t="s">
        <v>39</v>
      </c>
      <c r="AX1632" s="14" t="s">
        <v>78</v>
      </c>
      <c r="AY1632" s="253" t="s">
        <v>161</v>
      </c>
    </row>
    <row r="1633" s="14" customFormat="1">
      <c r="A1633" s="14"/>
      <c r="B1633" s="243"/>
      <c r="C1633" s="244"/>
      <c r="D1633" s="221" t="s">
        <v>247</v>
      </c>
      <c r="E1633" s="245" t="s">
        <v>32</v>
      </c>
      <c r="F1633" s="246" t="s">
        <v>1665</v>
      </c>
      <c r="G1633" s="244"/>
      <c r="H1633" s="247">
        <v>3.7080000000000002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247</v>
      </c>
      <c r="AU1633" s="253" t="s">
        <v>88</v>
      </c>
      <c r="AV1633" s="14" t="s">
        <v>88</v>
      </c>
      <c r="AW1633" s="14" t="s">
        <v>39</v>
      </c>
      <c r="AX1633" s="14" t="s">
        <v>78</v>
      </c>
      <c r="AY1633" s="253" t="s">
        <v>161</v>
      </c>
    </row>
    <row r="1634" s="15" customFormat="1">
      <c r="A1634" s="15"/>
      <c r="B1634" s="254"/>
      <c r="C1634" s="255"/>
      <c r="D1634" s="221" t="s">
        <v>247</v>
      </c>
      <c r="E1634" s="256" t="s">
        <v>32</v>
      </c>
      <c r="F1634" s="257" t="s">
        <v>273</v>
      </c>
      <c r="G1634" s="255"/>
      <c r="H1634" s="258">
        <v>12.301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247</v>
      </c>
      <c r="AU1634" s="264" t="s">
        <v>88</v>
      </c>
      <c r="AV1634" s="15" t="s">
        <v>188</v>
      </c>
      <c r="AW1634" s="15" t="s">
        <v>39</v>
      </c>
      <c r="AX1634" s="15" t="s">
        <v>86</v>
      </c>
      <c r="AY1634" s="264" t="s">
        <v>161</v>
      </c>
    </row>
    <row r="1635" s="2" customFormat="1" ht="24.15" customHeight="1">
      <c r="A1635" s="42"/>
      <c r="B1635" s="43"/>
      <c r="C1635" s="265" t="s">
        <v>1666</v>
      </c>
      <c r="D1635" s="265" t="s">
        <v>303</v>
      </c>
      <c r="E1635" s="266" t="s">
        <v>1667</v>
      </c>
      <c r="F1635" s="267" t="s">
        <v>1668</v>
      </c>
      <c r="G1635" s="268" t="s">
        <v>311</v>
      </c>
      <c r="H1635" s="269">
        <v>12.301</v>
      </c>
      <c r="I1635" s="270"/>
      <c r="J1635" s="271">
        <f>ROUND(I1635*H1635,2)</f>
        <v>0</v>
      </c>
      <c r="K1635" s="267" t="s">
        <v>168</v>
      </c>
      <c r="L1635" s="272"/>
      <c r="M1635" s="273" t="s">
        <v>32</v>
      </c>
      <c r="N1635" s="274" t="s">
        <v>49</v>
      </c>
      <c r="O1635" s="88"/>
      <c r="P1635" s="217">
        <f>O1635*H1635</f>
        <v>0</v>
      </c>
      <c r="Q1635" s="217">
        <v>0.035650000000000001</v>
      </c>
      <c r="R1635" s="217">
        <f>Q1635*H1635</f>
        <v>0.43853065000000002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555</v>
      </c>
      <c r="AT1635" s="219" t="s">
        <v>303</v>
      </c>
      <c r="AU1635" s="219" t="s">
        <v>88</v>
      </c>
      <c r="AY1635" s="20" t="s">
        <v>161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379</v>
      </c>
      <c r="BM1635" s="219" t="s">
        <v>1669</v>
      </c>
    </row>
    <row r="1636" s="2" customFormat="1">
      <c r="A1636" s="42"/>
      <c r="B1636" s="43"/>
      <c r="C1636" s="44"/>
      <c r="D1636" s="221" t="s">
        <v>171</v>
      </c>
      <c r="E1636" s="44"/>
      <c r="F1636" s="222" t="s">
        <v>1668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171</v>
      </c>
      <c r="AU1636" s="20" t="s">
        <v>88</v>
      </c>
    </row>
    <row r="1637" s="2" customFormat="1">
      <c r="A1637" s="42"/>
      <c r="B1637" s="43"/>
      <c r="C1637" s="44"/>
      <c r="D1637" s="221" t="s">
        <v>174</v>
      </c>
      <c r="E1637" s="44"/>
      <c r="F1637" s="228" t="s">
        <v>1648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174</v>
      </c>
      <c r="AU1637" s="20" t="s">
        <v>88</v>
      </c>
    </row>
    <row r="1638" s="2" customFormat="1" ht="33" customHeight="1">
      <c r="A1638" s="42"/>
      <c r="B1638" s="43"/>
      <c r="C1638" s="208" t="s">
        <v>1670</v>
      </c>
      <c r="D1638" s="208" t="s">
        <v>164</v>
      </c>
      <c r="E1638" s="209" t="s">
        <v>1671</v>
      </c>
      <c r="F1638" s="210" t="s">
        <v>1672</v>
      </c>
      <c r="G1638" s="211" t="s">
        <v>311</v>
      </c>
      <c r="H1638" s="212">
        <v>121.726</v>
      </c>
      <c r="I1638" s="213"/>
      <c r="J1638" s="214">
        <f>ROUND(I1638*H1638,2)</f>
        <v>0</v>
      </c>
      <c r="K1638" s="210" t="s">
        <v>168</v>
      </c>
      <c r="L1638" s="48"/>
      <c r="M1638" s="215" t="s">
        <v>32</v>
      </c>
      <c r="N1638" s="216" t="s">
        <v>49</v>
      </c>
      <c r="O1638" s="88"/>
      <c r="P1638" s="217">
        <f>O1638*H1638</f>
        <v>0</v>
      </c>
      <c r="Q1638" s="217">
        <v>0.00025000000000000001</v>
      </c>
      <c r="R1638" s="217">
        <f>Q1638*H1638</f>
        <v>0.0304315</v>
      </c>
      <c r="S1638" s="217">
        <v>0</v>
      </c>
      <c r="T1638" s="218">
        <f>S1638*H1638</f>
        <v>0</v>
      </c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R1638" s="219" t="s">
        <v>379</v>
      </c>
      <c r="AT1638" s="219" t="s">
        <v>164</v>
      </c>
      <c r="AU1638" s="219" t="s">
        <v>88</v>
      </c>
      <c r="AY1638" s="20" t="s">
        <v>161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86</v>
      </c>
      <c r="BK1638" s="220">
        <f>ROUND(I1638*H1638,2)</f>
        <v>0</v>
      </c>
      <c r="BL1638" s="20" t="s">
        <v>379</v>
      </c>
      <c r="BM1638" s="219" t="s">
        <v>1673</v>
      </c>
    </row>
    <row r="1639" s="2" customFormat="1">
      <c r="A1639" s="42"/>
      <c r="B1639" s="43"/>
      <c r="C1639" s="44"/>
      <c r="D1639" s="221" t="s">
        <v>171</v>
      </c>
      <c r="E1639" s="44"/>
      <c r="F1639" s="222" t="s">
        <v>1674</v>
      </c>
      <c r="G1639" s="44"/>
      <c r="H1639" s="44"/>
      <c r="I1639" s="223"/>
      <c r="J1639" s="44"/>
      <c r="K1639" s="44"/>
      <c r="L1639" s="48"/>
      <c r="M1639" s="224"/>
      <c r="N1639" s="225"/>
      <c r="O1639" s="88"/>
      <c r="P1639" s="88"/>
      <c r="Q1639" s="88"/>
      <c r="R1639" s="88"/>
      <c r="S1639" s="88"/>
      <c r="T1639" s="89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T1639" s="20" t="s">
        <v>171</v>
      </c>
      <c r="AU1639" s="20" t="s">
        <v>88</v>
      </c>
    </row>
    <row r="1640" s="2" customFormat="1">
      <c r="A1640" s="42"/>
      <c r="B1640" s="43"/>
      <c r="C1640" s="44"/>
      <c r="D1640" s="226" t="s">
        <v>172</v>
      </c>
      <c r="E1640" s="44"/>
      <c r="F1640" s="227" t="s">
        <v>1675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172</v>
      </c>
      <c r="AU1640" s="20" t="s">
        <v>88</v>
      </c>
    </row>
    <row r="1641" s="2" customFormat="1">
      <c r="A1641" s="42"/>
      <c r="B1641" s="43"/>
      <c r="C1641" s="44"/>
      <c r="D1641" s="221" t="s">
        <v>174</v>
      </c>
      <c r="E1641" s="44"/>
      <c r="F1641" s="228" t="s">
        <v>1648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174</v>
      </c>
      <c r="AU1641" s="20" t="s">
        <v>88</v>
      </c>
    </row>
    <row r="1642" s="14" customFormat="1">
      <c r="A1642" s="14"/>
      <c r="B1642" s="243"/>
      <c r="C1642" s="244"/>
      <c r="D1642" s="221" t="s">
        <v>247</v>
      </c>
      <c r="E1642" s="245" t="s">
        <v>32</v>
      </c>
      <c r="F1642" s="246" t="s">
        <v>1676</v>
      </c>
      <c r="G1642" s="244"/>
      <c r="H1642" s="247">
        <v>20.082999999999998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247</v>
      </c>
      <c r="AU1642" s="253" t="s">
        <v>88</v>
      </c>
      <c r="AV1642" s="14" t="s">
        <v>88</v>
      </c>
      <c r="AW1642" s="14" t="s">
        <v>39</v>
      </c>
      <c r="AX1642" s="14" t="s">
        <v>78</v>
      </c>
      <c r="AY1642" s="253" t="s">
        <v>161</v>
      </c>
    </row>
    <row r="1643" s="14" customFormat="1">
      <c r="A1643" s="14"/>
      <c r="B1643" s="243"/>
      <c r="C1643" s="244"/>
      <c r="D1643" s="221" t="s">
        <v>247</v>
      </c>
      <c r="E1643" s="245" t="s">
        <v>32</v>
      </c>
      <c r="F1643" s="246" t="s">
        <v>1677</v>
      </c>
      <c r="G1643" s="244"/>
      <c r="H1643" s="247">
        <v>14.59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247</v>
      </c>
      <c r="AU1643" s="253" t="s">
        <v>88</v>
      </c>
      <c r="AV1643" s="14" t="s">
        <v>88</v>
      </c>
      <c r="AW1643" s="14" t="s">
        <v>39</v>
      </c>
      <c r="AX1643" s="14" t="s">
        <v>78</v>
      </c>
      <c r="AY1643" s="253" t="s">
        <v>161</v>
      </c>
    </row>
    <row r="1644" s="14" customFormat="1">
      <c r="A1644" s="14"/>
      <c r="B1644" s="243"/>
      <c r="C1644" s="244"/>
      <c r="D1644" s="221" t="s">
        <v>247</v>
      </c>
      <c r="E1644" s="245" t="s">
        <v>32</v>
      </c>
      <c r="F1644" s="246" t="s">
        <v>1678</v>
      </c>
      <c r="G1644" s="244"/>
      <c r="H1644" s="247">
        <v>20.082999999999998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247</v>
      </c>
      <c r="AU1644" s="253" t="s">
        <v>88</v>
      </c>
      <c r="AV1644" s="14" t="s">
        <v>88</v>
      </c>
      <c r="AW1644" s="14" t="s">
        <v>39</v>
      </c>
      <c r="AX1644" s="14" t="s">
        <v>78</v>
      </c>
      <c r="AY1644" s="253" t="s">
        <v>161</v>
      </c>
    </row>
    <row r="1645" s="14" customFormat="1">
      <c r="A1645" s="14"/>
      <c r="B1645" s="243"/>
      <c r="C1645" s="244"/>
      <c r="D1645" s="221" t="s">
        <v>247</v>
      </c>
      <c r="E1645" s="245" t="s">
        <v>32</v>
      </c>
      <c r="F1645" s="246" t="s">
        <v>1679</v>
      </c>
      <c r="G1645" s="244"/>
      <c r="H1645" s="247">
        <v>7.4180000000000001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247</v>
      </c>
      <c r="AU1645" s="253" t="s">
        <v>88</v>
      </c>
      <c r="AV1645" s="14" t="s">
        <v>88</v>
      </c>
      <c r="AW1645" s="14" t="s">
        <v>39</v>
      </c>
      <c r="AX1645" s="14" t="s">
        <v>78</v>
      </c>
      <c r="AY1645" s="253" t="s">
        <v>161</v>
      </c>
    </row>
    <row r="1646" s="14" customFormat="1">
      <c r="A1646" s="14"/>
      <c r="B1646" s="243"/>
      <c r="C1646" s="244"/>
      <c r="D1646" s="221" t="s">
        <v>247</v>
      </c>
      <c r="E1646" s="245" t="s">
        <v>32</v>
      </c>
      <c r="F1646" s="246" t="s">
        <v>1680</v>
      </c>
      <c r="G1646" s="244"/>
      <c r="H1646" s="247">
        <v>5.7199999999999998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247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161</v>
      </c>
    </row>
    <row r="1647" s="14" customFormat="1">
      <c r="A1647" s="14"/>
      <c r="B1647" s="243"/>
      <c r="C1647" s="244"/>
      <c r="D1647" s="221" t="s">
        <v>247</v>
      </c>
      <c r="E1647" s="245" t="s">
        <v>32</v>
      </c>
      <c r="F1647" s="246" t="s">
        <v>1681</v>
      </c>
      <c r="G1647" s="244"/>
      <c r="H1647" s="247">
        <v>7.4180000000000001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247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161</v>
      </c>
    </row>
    <row r="1648" s="14" customFormat="1">
      <c r="A1648" s="14"/>
      <c r="B1648" s="243"/>
      <c r="C1648" s="244"/>
      <c r="D1648" s="221" t="s">
        <v>247</v>
      </c>
      <c r="E1648" s="245" t="s">
        <v>32</v>
      </c>
      <c r="F1648" s="246" t="s">
        <v>1682</v>
      </c>
      <c r="G1648" s="244"/>
      <c r="H1648" s="247">
        <v>7.2800000000000002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247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161</v>
      </c>
    </row>
    <row r="1649" s="14" customFormat="1">
      <c r="A1649" s="14"/>
      <c r="B1649" s="243"/>
      <c r="C1649" s="244"/>
      <c r="D1649" s="221" t="s">
        <v>247</v>
      </c>
      <c r="E1649" s="245" t="s">
        <v>32</v>
      </c>
      <c r="F1649" s="246" t="s">
        <v>1683</v>
      </c>
      <c r="G1649" s="244"/>
      <c r="H1649" s="247">
        <v>9.3599999999999994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247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161</v>
      </c>
    </row>
    <row r="1650" s="14" customFormat="1">
      <c r="A1650" s="14"/>
      <c r="B1650" s="243"/>
      <c r="C1650" s="244"/>
      <c r="D1650" s="221" t="s">
        <v>247</v>
      </c>
      <c r="E1650" s="245" t="s">
        <v>32</v>
      </c>
      <c r="F1650" s="246" t="s">
        <v>1684</v>
      </c>
      <c r="G1650" s="244"/>
      <c r="H1650" s="247">
        <v>5.25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247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161</v>
      </c>
    </row>
    <row r="1651" s="14" customFormat="1">
      <c r="A1651" s="14"/>
      <c r="B1651" s="243"/>
      <c r="C1651" s="244"/>
      <c r="D1651" s="221" t="s">
        <v>247</v>
      </c>
      <c r="E1651" s="245" t="s">
        <v>32</v>
      </c>
      <c r="F1651" s="246" t="s">
        <v>1685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247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161</v>
      </c>
    </row>
    <row r="1652" s="14" customFormat="1">
      <c r="A1652" s="14"/>
      <c r="B1652" s="243"/>
      <c r="C1652" s="244"/>
      <c r="D1652" s="221" t="s">
        <v>247</v>
      </c>
      <c r="E1652" s="245" t="s">
        <v>32</v>
      </c>
      <c r="F1652" s="246" t="s">
        <v>1686</v>
      </c>
      <c r="G1652" s="244"/>
      <c r="H1652" s="247">
        <v>7.4180000000000001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247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161</v>
      </c>
    </row>
    <row r="1653" s="13" customFormat="1">
      <c r="A1653" s="13"/>
      <c r="B1653" s="233"/>
      <c r="C1653" s="234"/>
      <c r="D1653" s="221" t="s">
        <v>247</v>
      </c>
      <c r="E1653" s="235" t="s">
        <v>32</v>
      </c>
      <c r="F1653" s="236" t="s">
        <v>1687</v>
      </c>
      <c r="G1653" s="234"/>
      <c r="H1653" s="235" t="s">
        <v>32</v>
      </c>
      <c r="I1653" s="237"/>
      <c r="J1653" s="234"/>
      <c r="K1653" s="234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247</v>
      </c>
      <c r="AU1653" s="242" t="s">
        <v>88</v>
      </c>
      <c r="AV1653" s="13" t="s">
        <v>86</v>
      </c>
      <c r="AW1653" s="13" t="s">
        <v>39</v>
      </c>
      <c r="AX1653" s="13" t="s">
        <v>78</v>
      </c>
      <c r="AY1653" s="242" t="s">
        <v>161</v>
      </c>
    </row>
    <row r="1654" s="14" customFormat="1">
      <c r="A1654" s="14"/>
      <c r="B1654" s="243"/>
      <c r="C1654" s="244"/>
      <c r="D1654" s="221" t="s">
        <v>247</v>
      </c>
      <c r="E1654" s="245" t="s">
        <v>32</v>
      </c>
      <c r="F1654" s="246" t="s">
        <v>1688</v>
      </c>
      <c r="G1654" s="244"/>
      <c r="H1654" s="247">
        <v>5.9279999999999999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247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161</v>
      </c>
    </row>
    <row r="1655" s="14" customFormat="1">
      <c r="A1655" s="14"/>
      <c r="B1655" s="243"/>
      <c r="C1655" s="244"/>
      <c r="D1655" s="221" t="s">
        <v>247</v>
      </c>
      <c r="E1655" s="245" t="s">
        <v>32</v>
      </c>
      <c r="F1655" s="246" t="s">
        <v>1689</v>
      </c>
      <c r="G1655" s="244"/>
      <c r="H1655" s="247">
        <v>5.9279999999999999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247</v>
      </c>
      <c r="AU1655" s="253" t="s">
        <v>88</v>
      </c>
      <c r="AV1655" s="14" t="s">
        <v>88</v>
      </c>
      <c r="AW1655" s="14" t="s">
        <v>39</v>
      </c>
      <c r="AX1655" s="14" t="s">
        <v>78</v>
      </c>
      <c r="AY1655" s="253" t="s">
        <v>161</v>
      </c>
    </row>
    <row r="1656" s="15" customFormat="1">
      <c r="A1656" s="15"/>
      <c r="B1656" s="254"/>
      <c r="C1656" s="255"/>
      <c r="D1656" s="221" t="s">
        <v>247</v>
      </c>
      <c r="E1656" s="256" t="s">
        <v>32</v>
      </c>
      <c r="F1656" s="257" t="s">
        <v>273</v>
      </c>
      <c r="G1656" s="255"/>
      <c r="H1656" s="258">
        <v>121.72600000000001</v>
      </c>
      <c r="I1656" s="259"/>
      <c r="J1656" s="255"/>
      <c r="K1656" s="255"/>
      <c r="L1656" s="260"/>
      <c r="M1656" s="261"/>
      <c r="N1656" s="262"/>
      <c r="O1656" s="262"/>
      <c r="P1656" s="262"/>
      <c r="Q1656" s="262"/>
      <c r="R1656" s="262"/>
      <c r="S1656" s="262"/>
      <c r="T1656" s="263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4" t="s">
        <v>247</v>
      </c>
      <c r="AU1656" s="264" t="s">
        <v>88</v>
      </c>
      <c r="AV1656" s="15" t="s">
        <v>188</v>
      </c>
      <c r="AW1656" s="15" t="s">
        <v>39</v>
      </c>
      <c r="AX1656" s="15" t="s">
        <v>86</v>
      </c>
      <c r="AY1656" s="264" t="s">
        <v>161</v>
      </c>
    </row>
    <row r="1657" s="2" customFormat="1" ht="24.15" customHeight="1">
      <c r="A1657" s="42"/>
      <c r="B1657" s="43"/>
      <c r="C1657" s="265" t="s">
        <v>1690</v>
      </c>
      <c r="D1657" s="265" t="s">
        <v>303</v>
      </c>
      <c r="E1657" s="266" t="s">
        <v>1691</v>
      </c>
      <c r="F1657" s="267" t="s">
        <v>1692</v>
      </c>
      <c r="G1657" s="268" t="s">
        <v>311</v>
      </c>
      <c r="H1657" s="269">
        <v>121.726</v>
      </c>
      <c r="I1657" s="270"/>
      <c r="J1657" s="271">
        <f>ROUND(I1657*H1657,2)</f>
        <v>0</v>
      </c>
      <c r="K1657" s="267" t="s">
        <v>168</v>
      </c>
      <c r="L1657" s="272"/>
      <c r="M1657" s="273" t="s">
        <v>32</v>
      </c>
      <c r="N1657" s="274" t="s">
        <v>49</v>
      </c>
      <c r="O1657" s="88"/>
      <c r="P1657" s="217">
        <f>O1657*H1657</f>
        <v>0</v>
      </c>
      <c r="Q1657" s="217">
        <v>0.037960000000000001</v>
      </c>
      <c r="R1657" s="217">
        <f>Q1657*H1657</f>
        <v>4.6207189600000005</v>
      </c>
      <c r="S1657" s="217">
        <v>0</v>
      </c>
      <c r="T1657" s="218">
        <f>S1657*H1657</f>
        <v>0</v>
      </c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R1657" s="219" t="s">
        <v>555</v>
      </c>
      <c r="AT1657" s="219" t="s">
        <v>303</v>
      </c>
      <c r="AU1657" s="219" t="s">
        <v>88</v>
      </c>
      <c r="AY1657" s="20" t="s">
        <v>161</v>
      </c>
      <c r="BE1657" s="220">
        <f>IF(N1657="základní",J1657,0)</f>
        <v>0</v>
      </c>
      <c r="BF1657" s="220">
        <f>IF(N1657="snížená",J1657,0)</f>
        <v>0</v>
      </c>
      <c r="BG1657" s="220">
        <f>IF(N1657="zákl. přenesená",J1657,0)</f>
        <v>0</v>
      </c>
      <c r="BH1657" s="220">
        <f>IF(N1657="sníž. přenesená",J1657,0)</f>
        <v>0</v>
      </c>
      <c r="BI1657" s="220">
        <f>IF(N1657="nulová",J1657,0)</f>
        <v>0</v>
      </c>
      <c r="BJ1657" s="20" t="s">
        <v>86</v>
      </c>
      <c r="BK1657" s="220">
        <f>ROUND(I1657*H1657,2)</f>
        <v>0</v>
      </c>
      <c r="BL1657" s="20" t="s">
        <v>379</v>
      </c>
      <c r="BM1657" s="219" t="s">
        <v>1693</v>
      </c>
    </row>
    <row r="1658" s="2" customFormat="1">
      <c r="A1658" s="42"/>
      <c r="B1658" s="43"/>
      <c r="C1658" s="44"/>
      <c r="D1658" s="221" t="s">
        <v>171</v>
      </c>
      <c r="E1658" s="44"/>
      <c r="F1658" s="222" t="s">
        <v>1692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171</v>
      </c>
      <c r="AU1658" s="20" t="s">
        <v>88</v>
      </c>
    </row>
    <row r="1659" s="2" customFormat="1">
      <c r="A1659" s="42"/>
      <c r="B1659" s="43"/>
      <c r="C1659" s="44"/>
      <c r="D1659" s="221" t="s">
        <v>174</v>
      </c>
      <c r="E1659" s="44"/>
      <c r="F1659" s="228" t="s">
        <v>1648</v>
      </c>
      <c r="G1659" s="44"/>
      <c r="H1659" s="44"/>
      <c r="I1659" s="223"/>
      <c r="J1659" s="44"/>
      <c r="K1659" s="44"/>
      <c r="L1659" s="48"/>
      <c r="M1659" s="224"/>
      <c r="N1659" s="225"/>
      <c r="O1659" s="88"/>
      <c r="P1659" s="88"/>
      <c r="Q1659" s="88"/>
      <c r="R1659" s="88"/>
      <c r="S1659" s="88"/>
      <c r="T1659" s="89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T1659" s="20" t="s">
        <v>174</v>
      </c>
      <c r="AU1659" s="20" t="s">
        <v>88</v>
      </c>
    </row>
    <row r="1660" s="2" customFormat="1" ht="33" customHeight="1">
      <c r="A1660" s="42"/>
      <c r="B1660" s="43"/>
      <c r="C1660" s="208" t="s">
        <v>1694</v>
      </c>
      <c r="D1660" s="208" t="s">
        <v>164</v>
      </c>
      <c r="E1660" s="209" t="s">
        <v>1695</v>
      </c>
      <c r="F1660" s="210" t="s">
        <v>1696</v>
      </c>
      <c r="G1660" s="211" t="s">
        <v>311</v>
      </c>
      <c r="H1660" s="212">
        <v>15.978</v>
      </c>
      <c r="I1660" s="213"/>
      <c r="J1660" s="214">
        <f>ROUND(I1660*H1660,2)</f>
        <v>0</v>
      </c>
      <c r="K1660" s="210" t="s">
        <v>1496</v>
      </c>
      <c r="L1660" s="48"/>
      <c r="M1660" s="215" t="s">
        <v>32</v>
      </c>
      <c r="N1660" s="216" t="s">
        <v>49</v>
      </c>
      <c r="O1660" s="88"/>
      <c r="P1660" s="217">
        <f>O1660*H1660</f>
        <v>0</v>
      </c>
      <c r="Q1660" s="217">
        <v>0.00027</v>
      </c>
      <c r="R1660" s="217">
        <f>Q1660*H1660</f>
        <v>0.0043140599999999998</v>
      </c>
      <c r="S1660" s="217">
        <v>0</v>
      </c>
      <c r="T1660" s="218">
        <f>S1660*H1660</f>
        <v>0</v>
      </c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R1660" s="219" t="s">
        <v>379</v>
      </c>
      <c r="AT1660" s="219" t="s">
        <v>164</v>
      </c>
      <c r="AU1660" s="219" t="s">
        <v>88</v>
      </c>
      <c r="AY1660" s="20" t="s">
        <v>161</v>
      </c>
      <c r="BE1660" s="220">
        <f>IF(N1660="základní",J1660,0)</f>
        <v>0</v>
      </c>
      <c r="BF1660" s="220">
        <f>IF(N1660="snížená",J1660,0)</f>
        <v>0</v>
      </c>
      <c r="BG1660" s="220">
        <f>IF(N1660="zákl. přenesená",J1660,0)</f>
        <v>0</v>
      </c>
      <c r="BH1660" s="220">
        <f>IF(N1660="sníž. přenesená",J1660,0)</f>
        <v>0</v>
      </c>
      <c r="BI1660" s="220">
        <f>IF(N1660="nulová",J1660,0)</f>
        <v>0</v>
      </c>
      <c r="BJ1660" s="20" t="s">
        <v>86</v>
      </c>
      <c r="BK1660" s="220">
        <f>ROUND(I1660*H1660,2)</f>
        <v>0</v>
      </c>
      <c r="BL1660" s="20" t="s">
        <v>379</v>
      </c>
      <c r="BM1660" s="219" t="s">
        <v>1697</v>
      </c>
    </row>
    <row r="1661" s="2" customFormat="1">
      <c r="A1661" s="42"/>
      <c r="B1661" s="43"/>
      <c r="C1661" s="44"/>
      <c r="D1661" s="221" t="s">
        <v>171</v>
      </c>
      <c r="E1661" s="44"/>
      <c r="F1661" s="222" t="s">
        <v>1698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171</v>
      </c>
      <c r="AU1661" s="20" t="s">
        <v>88</v>
      </c>
    </row>
    <row r="1662" s="2" customFormat="1">
      <c r="A1662" s="42"/>
      <c r="B1662" s="43"/>
      <c r="C1662" s="44"/>
      <c r="D1662" s="226" t="s">
        <v>172</v>
      </c>
      <c r="E1662" s="44"/>
      <c r="F1662" s="227" t="s">
        <v>1699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172</v>
      </c>
      <c r="AU1662" s="20" t="s">
        <v>88</v>
      </c>
    </row>
    <row r="1663" s="2" customFormat="1">
      <c r="A1663" s="42"/>
      <c r="B1663" s="43"/>
      <c r="C1663" s="44"/>
      <c r="D1663" s="221" t="s">
        <v>174</v>
      </c>
      <c r="E1663" s="44"/>
      <c r="F1663" s="228" t="s">
        <v>1648</v>
      </c>
      <c r="G1663" s="44"/>
      <c r="H1663" s="44"/>
      <c r="I1663" s="223"/>
      <c r="J1663" s="44"/>
      <c r="K1663" s="44"/>
      <c r="L1663" s="48"/>
      <c r="M1663" s="224"/>
      <c r="N1663" s="225"/>
      <c r="O1663" s="88"/>
      <c r="P1663" s="88"/>
      <c r="Q1663" s="88"/>
      <c r="R1663" s="88"/>
      <c r="S1663" s="88"/>
      <c r="T1663" s="89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T1663" s="20" t="s">
        <v>174</v>
      </c>
      <c r="AU1663" s="20" t="s">
        <v>88</v>
      </c>
    </row>
    <row r="1664" s="13" customFormat="1">
      <c r="A1664" s="13"/>
      <c r="B1664" s="233"/>
      <c r="C1664" s="234"/>
      <c r="D1664" s="221" t="s">
        <v>247</v>
      </c>
      <c r="E1664" s="235" t="s">
        <v>32</v>
      </c>
      <c r="F1664" s="236" t="s">
        <v>1700</v>
      </c>
      <c r="G1664" s="234"/>
      <c r="H1664" s="235" t="s">
        <v>32</v>
      </c>
      <c r="I1664" s="237"/>
      <c r="J1664" s="234"/>
      <c r="K1664" s="234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2" t="s">
        <v>247</v>
      </c>
      <c r="AU1664" s="242" t="s">
        <v>88</v>
      </c>
      <c r="AV1664" s="13" t="s">
        <v>86</v>
      </c>
      <c r="AW1664" s="13" t="s">
        <v>39</v>
      </c>
      <c r="AX1664" s="13" t="s">
        <v>78</v>
      </c>
      <c r="AY1664" s="242" t="s">
        <v>161</v>
      </c>
    </row>
    <row r="1665" s="14" customFormat="1">
      <c r="A1665" s="14"/>
      <c r="B1665" s="243"/>
      <c r="C1665" s="244"/>
      <c r="D1665" s="221" t="s">
        <v>247</v>
      </c>
      <c r="E1665" s="245" t="s">
        <v>32</v>
      </c>
      <c r="F1665" s="246" t="s">
        <v>1701</v>
      </c>
      <c r="G1665" s="244"/>
      <c r="H1665" s="247">
        <v>1.065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247</v>
      </c>
      <c r="AU1665" s="253" t="s">
        <v>88</v>
      </c>
      <c r="AV1665" s="14" t="s">
        <v>88</v>
      </c>
      <c r="AW1665" s="14" t="s">
        <v>39</v>
      </c>
      <c r="AX1665" s="14" t="s">
        <v>78</v>
      </c>
      <c r="AY1665" s="253" t="s">
        <v>161</v>
      </c>
    </row>
    <row r="1666" s="14" customFormat="1">
      <c r="A1666" s="14"/>
      <c r="B1666" s="243"/>
      <c r="C1666" s="244"/>
      <c r="D1666" s="221" t="s">
        <v>247</v>
      </c>
      <c r="E1666" s="245" t="s">
        <v>32</v>
      </c>
      <c r="F1666" s="246" t="s">
        <v>1702</v>
      </c>
      <c r="G1666" s="244"/>
      <c r="H1666" s="247">
        <v>1.065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247</v>
      </c>
      <c r="AU1666" s="253" t="s">
        <v>88</v>
      </c>
      <c r="AV1666" s="14" t="s">
        <v>88</v>
      </c>
      <c r="AW1666" s="14" t="s">
        <v>39</v>
      </c>
      <c r="AX1666" s="14" t="s">
        <v>78</v>
      </c>
      <c r="AY1666" s="253" t="s">
        <v>161</v>
      </c>
    </row>
    <row r="1667" s="14" customFormat="1">
      <c r="A1667" s="14"/>
      <c r="B1667" s="243"/>
      <c r="C1667" s="244"/>
      <c r="D1667" s="221" t="s">
        <v>247</v>
      </c>
      <c r="E1667" s="245" t="s">
        <v>32</v>
      </c>
      <c r="F1667" s="246" t="s">
        <v>1703</v>
      </c>
      <c r="G1667" s="244"/>
      <c r="H1667" s="247">
        <v>1.065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247</v>
      </c>
      <c r="AU1667" s="253" t="s">
        <v>88</v>
      </c>
      <c r="AV1667" s="14" t="s">
        <v>88</v>
      </c>
      <c r="AW1667" s="14" t="s">
        <v>39</v>
      </c>
      <c r="AX1667" s="14" t="s">
        <v>78</v>
      </c>
      <c r="AY1667" s="253" t="s">
        <v>161</v>
      </c>
    </row>
    <row r="1668" s="14" customFormat="1">
      <c r="A1668" s="14"/>
      <c r="B1668" s="243"/>
      <c r="C1668" s="244"/>
      <c r="D1668" s="221" t="s">
        <v>247</v>
      </c>
      <c r="E1668" s="245" t="s">
        <v>32</v>
      </c>
      <c r="F1668" s="246" t="s">
        <v>1704</v>
      </c>
      <c r="G1668" s="244"/>
      <c r="H1668" s="247">
        <v>2.1309999999999998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247</v>
      </c>
      <c r="AU1668" s="253" t="s">
        <v>88</v>
      </c>
      <c r="AV1668" s="14" t="s">
        <v>88</v>
      </c>
      <c r="AW1668" s="14" t="s">
        <v>39</v>
      </c>
      <c r="AX1668" s="14" t="s">
        <v>78</v>
      </c>
      <c r="AY1668" s="253" t="s">
        <v>161</v>
      </c>
    </row>
    <row r="1669" s="14" customFormat="1">
      <c r="A1669" s="14"/>
      <c r="B1669" s="243"/>
      <c r="C1669" s="244"/>
      <c r="D1669" s="221" t="s">
        <v>247</v>
      </c>
      <c r="E1669" s="245" t="s">
        <v>32</v>
      </c>
      <c r="F1669" s="246" t="s">
        <v>1705</v>
      </c>
      <c r="G1669" s="244"/>
      <c r="H1669" s="247">
        <v>1.065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247</v>
      </c>
      <c r="AU1669" s="253" t="s">
        <v>88</v>
      </c>
      <c r="AV1669" s="14" t="s">
        <v>88</v>
      </c>
      <c r="AW1669" s="14" t="s">
        <v>39</v>
      </c>
      <c r="AX1669" s="14" t="s">
        <v>78</v>
      </c>
      <c r="AY1669" s="253" t="s">
        <v>161</v>
      </c>
    </row>
    <row r="1670" s="14" customFormat="1">
      <c r="A1670" s="14"/>
      <c r="B1670" s="243"/>
      <c r="C1670" s="244"/>
      <c r="D1670" s="221" t="s">
        <v>247</v>
      </c>
      <c r="E1670" s="245" t="s">
        <v>32</v>
      </c>
      <c r="F1670" s="246" t="s">
        <v>1706</v>
      </c>
      <c r="G1670" s="244"/>
      <c r="H1670" s="247">
        <v>1.065</v>
      </c>
      <c r="I1670" s="248"/>
      <c r="J1670" s="244"/>
      <c r="K1670" s="244"/>
      <c r="L1670" s="249"/>
      <c r="M1670" s="250"/>
      <c r="N1670" s="251"/>
      <c r="O1670" s="251"/>
      <c r="P1670" s="251"/>
      <c r="Q1670" s="251"/>
      <c r="R1670" s="251"/>
      <c r="S1670" s="251"/>
      <c r="T1670" s="25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3" t="s">
        <v>247</v>
      </c>
      <c r="AU1670" s="253" t="s">
        <v>88</v>
      </c>
      <c r="AV1670" s="14" t="s">
        <v>88</v>
      </c>
      <c r="AW1670" s="14" t="s">
        <v>39</v>
      </c>
      <c r="AX1670" s="14" t="s">
        <v>78</v>
      </c>
      <c r="AY1670" s="253" t="s">
        <v>161</v>
      </c>
    </row>
    <row r="1671" s="14" customFormat="1">
      <c r="A1671" s="14"/>
      <c r="B1671" s="243"/>
      <c r="C1671" s="244"/>
      <c r="D1671" s="221" t="s">
        <v>247</v>
      </c>
      <c r="E1671" s="245" t="s">
        <v>32</v>
      </c>
      <c r="F1671" s="246" t="s">
        <v>1707</v>
      </c>
      <c r="G1671" s="244"/>
      <c r="H1671" s="247">
        <v>2.1309999999999998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247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161</v>
      </c>
    </row>
    <row r="1672" s="14" customFormat="1">
      <c r="A1672" s="14"/>
      <c r="B1672" s="243"/>
      <c r="C1672" s="244"/>
      <c r="D1672" s="221" t="s">
        <v>247</v>
      </c>
      <c r="E1672" s="245" t="s">
        <v>32</v>
      </c>
      <c r="F1672" s="246" t="s">
        <v>1708</v>
      </c>
      <c r="G1672" s="244"/>
      <c r="H1672" s="247">
        <v>1.065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247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161</v>
      </c>
    </row>
    <row r="1673" s="14" customFormat="1">
      <c r="A1673" s="14"/>
      <c r="B1673" s="243"/>
      <c r="C1673" s="244"/>
      <c r="D1673" s="221" t="s">
        <v>247</v>
      </c>
      <c r="E1673" s="245" t="s">
        <v>32</v>
      </c>
      <c r="F1673" s="246" t="s">
        <v>1709</v>
      </c>
      <c r="G1673" s="244"/>
      <c r="H1673" s="247">
        <v>1.065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247</v>
      </c>
      <c r="AU1673" s="253" t="s">
        <v>88</v>
      </c>
      <c r="AV1673" s="14" t="s">
        <v>88</v>
      </c>
      <c r="AW1673" s="14" t="s">
        <v>39</v>
      </c>
      <c r="AX1673" s="14" t="s">
        <v>78</v>
      </c>
      <c r="AY1673" s="253" t="s">
        <v>161</v>
      </c>
    </row>
    <row r="1674" s="14" customFormat="1">
      <c r="A1674" s="14"/>
      <c r="B1674" s="243"/>
      <c r="C1674" s="244"/>
      <c r="D1674" s="221" t="s">
        <v>247</v>
      </c>
      <c r="E1674" s="245" t="s">
        <v>32</v>
      </c>
      <c r="F1674" s="246" t="s">
        <v>1710</v>
      </c>
      <c r="G1674" s="244"/>
      <c r="H1674" s="247">
        <v>2.1309999999999998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247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161</v>
      </c>
    </row>
    <row r="1675" s="14" customFormat="1">
      <c r="A1675" s="14"/>
      <c r="B1675" s="243"/>
      <c r="C1675" s="244"/>
      <c r="D1675" s="221" t="s">
        <v>247</v>
      </c>
      <c r="E1675" s="245" t="s">
        <v>32</v>
      </c>
      <c r="F1675" s="246" t="s">
        <v>1711</v>
      </c>
      <c r="G1675" s="244"/>
      <c r="H1675" s="247">
        <v>1.065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247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161</v>
      </c>
    </row>
    <row r="1676" s="14" customFormat="1">
      <c r="A1676" s="14"/>
      <c r="B1676" s="243"/>
      <c r="C1676" s="244"/>
      <c r="D1676" s="221" t="s">
        <v>247</v>
      </c>
      <c r="E1676" s="245" t="s">
        <v>32</v>
      </c>
      <c r="F1676" s="246" t="s">
        <v>1712</v>
      </c>
      <c r="G1676" s="244"/>
      <c r="H1676" s="247">
        <v>1.065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247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161</v>
      </c>
    </row>
    <row r="1677" s="15" customFormat="1">
      <c r="A1677" s="15"/>
      <c r="B1677" s="254"/>
      <c r="C1677" s="255"/>
      <c r="D1677" s="221" t="s">
        <v>247</v>
      </c>
      <c r="E1677" s="256" t="s">
        <v>32</v>
      </c>
      <c r="F1677" s="257" t="s">
        <v>273</v>
      </c>
      <c r="G1677" s="255"/>
      <c r="H1677" s="258">
        <v>15.977999999999998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64" t="s">
        <v>247</v>
      </c>
      <c r="AU1677" s="264" t="s">
        <v>88</v>
      </c>
      <c r="AV1677" s="15" t="s">
        <v>188</v>
      </c>
      <c r="AW1677" s="15" t="s">
        <v>39</v>
      </c>
      <c r="AX1677" s="15" t="s">
        <v>86</v>
      </c>
      <c r="AY1677" s="264" t="s">
        <v>161</v>
      </c>
    </row>
    <row r="1678" s="2" customFormat="1" ht="16.5" customHeight="1">
      <c r="A1678" s="42"/>
      <c r="B1678" s="43"/>
      <c r="C1678" s="265" t="s">
        <v>1713</v>
      </c>
      <c r="D1678" s="265" t="s">
        <v>303</v>
      </c>
      <c r="E1678" s="266" t="s">
        <v>1714</v>
      </c>
      <c r="F1678" s="267" t="s">
        <v>1715</v>
      </c>
      <c r="G1678" s="268" t="s">
        <v>311</v>
      </c>
      <c r="H1678" s="269">
        <v>15.978</v>
      </c>
      <c r="I1678" s="270"/>
      <c r="J1678" s="271">
        <f>ROUND(I1678*H1678,2)</f>
        <v>0</v>
      </c>
      <c r="K1678" s="267" t="s">
        <v>32</v>
      </c>
      <c r="L1678" s="272"/>
      <c r="M1678" s="273" t="s">
        <v>32</v>
      </c>
      <c r="N1678" s="274" t="s">
        <v>49</v>
      </c>
      <c r="O1678" s="88"/>
      <c r="P1678" s="217">
        <f>O1678*H1678</f>
        <v>0</v>
      </c>
      <c r="Q1678" s="217">
        <v>0.045830000000000003</v>
      </c>
      <c r="R1678" s="217">
        <f>Q1678*H1678</f>
        <v>0.73227174000000006</v>
      </c>
      <c r="S1678" s="217">
        <v>0</v>
      </c>
      <c r="T1678" s="218">
        <f>S1678*H1678</f>
        <v>0</v>
      </c>
      <c r="U1678" s="42"/>
      <c r="V1678" s="42"/>
      <c r="W1678" s="42"/>
      <c r="X1678" s="42"/>
      <c r="Y1678" s="42"/>
      <c r="Z1678" s="42"/>
      <c r="AA1678" s="42"/>
      <c r="AB1678" s="42"/>
      <c r="AC1678" s="42"/>
      <c r="AD1678" s="42"/>
      <c r="AE1678" s="42"/>
      <c r="AR1678" s="219" t="s">
        <v>555</v>
      </c>
      <c r="AT1678" s="219" t="s">
        <v>303</v>
      </c>
      <c r="AU1678" s="219" t="s">
        <v>88</v>
      </c>
      <c r="AY1678" s="20" t="s">
        <v>161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20" t="s">
        <v>86</v>
      </c>
      <c r="BK1678" s="220">
        <f>ROUND(I1678*H1678,2)</f>
        <v>0</v>
      </c>
      <c r="BL1678" s="20" t="s">
        <v>379</v>
      </c>
      <c r="BM1678" s="219" t="s">
        <v>1716</v>
      </c>
    </row>
    <row r="1679" s="2" customFormat="1">
      <c r="A1679" s="42"/>
      <c r="B1679" s="43"/>
      <c r="C1679" s="44"/>
      <c r="D1679" s="221" t="s">
        <v>171</v>
      </c>
      <c r="E1679" s="44"/>
      <c r="F1679" s="222" t="s">
        <v>1715</v>
      </c>
      <c r="G1679" s="44"/>
      <c r="H1679" s="44"/>
      <c r="I1679" s="223"/>
      <c r="J1679" s="44"/>
      <c r="K1679" s="44"/>
      <c r="L1679" s="48"/>
      <c r="M1679" s="224"/>
      <c r="N1679" s="225"/>
      <c r="O1679" s="88"/>
      <c r="P1679" s="88"/>
      <c r="Q1679" s="88"/>
      <c r="R1679" s="88"/>
      <c r="S1679" s="88"/>
      <c r="T1679" s="89"/>
      <c r="U1679" s="42"/>
      <c r="V1679" s="42"/>
      <c r="W1679" s="42"/>
      <c r="X1679" s="42"/>
      <c r="Y1679" s="42"/>
      <c r="Z1679" s="42"/>
      <c r="AA1679" s="42"/>
      <c r="AB1679" s="42"/>
      <c r="AC1679" s="42"/>
      <c r="AD1679" s="42"/>
      <c r="AE1679" s="42"/>
      <c r="AT1679" s="20" t="s">
        <v>171</v>
      </c>
      <c r="AU1679" s="20" t="s">
        <v>88</v>
      </c>
    </row>
    <row r="1680" s="2" customFormat="1">
      <c r="A1680" s="42"/>
      <c r="B1680" s="43"/>
      <c r="C1680" s="44"/>
      <c r="D1680" s="221" t="s">
        <v>174</v>
      </c>
      <c r="E1680" s="44"/>
      <c r="F1680" s="228" t="s">
        <v>1648</v>
      </c>
      <c r="G1680" s="44"/>
      <c r="H1680" s="44"/>
      <c r="I1680" s="223"/>
      <c r="J1680" s="44"/>
      <c r="K1680" s="44"/>
      <c r="L1680" s="48"/>
      <c r="M1680" s="224"/>
      <c r="N1680" s="225"/>
      <c r="O1680" s="88"/>
      <c r="P1680" s="88"/>
      <c r="Q1680" s="88"/>
      <c r="R1680" s="88"/>
      <c r="S1680" s="88"/>
      <c r="T1680" s="89"/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T1680" s="20" t="s">
        <v>174</v>
      </c>
      <c r="AU1680" s="20" t="s">
        <v>88</v>
      </c>
    </row>
    <row r="1681" s="2" customFormat="1" ht="24.15" customHeight="1">
      <c r="A1681" s="42"/>
      <c r="B1681" s="43"/>
      <c r="C1681" s="208" t="s">
        <v>1717</v>
      </c>
      <c r="D1681" s="208" t="s">
        <v>164</v>
      </c>
      <c r="E1681" s="209" t="s">
        <v>1718</v>
      </c>
      <c r="F1681" s="210" t="s">
        <v>1719</v>
      </c>
      <c r="G1681" s="211" t="s">
        <v>320</v>
      </c>
      <c r="H1681" s="212">
        <v>217.97999999999999</v>
      </c>
      <c r="I1681" s="213"/>
      <c r="J1681" s="214">
        <f>ROUND(I1681*H1681,2)</f>
        <v>0</v>
      </c>
      <c r="K1681" s="210" t="s">
        <v>168</v>
      </c>
      <c r="L1681" s="48"/>
      <c r="M1681" s="215" t="s">
        <v>32</v>
      </c>
      <c r="N1681" s="216" t="s">
        <v>49</v>
      </c>
      <c r="O1681" s="88"/>
      <c r="P1681" s="217">
        <f>O1681*H1681</f>
        <v>0</v>
      </c>
      <c r="Q1681" s="217">
        <v>2.0000000000000002E-05</v>
      </c>
      <c r="R1681" s="217">
        <f>Q1681*H1681</f>
        <v>0.0043595999999999999</v>
      </c>
      <c r="S1681" s="217">
        <v>0</v>
      </c>
      <c r="T1681" s="218">
        <f>S1681*H1681</f>
        <v>0</v>
      </c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R1681" s="219" t="s">
        <v>379</v>
      </c>
      <c r="AT1681" s="219" t="s">
        <v>164</v>
      </c>
      <c r="AU1681" s="219" t="s">
        <v>88</v>
      </c>
      <c r="AY1681" s="20" t="s">
        <v>161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86</v>
      </c>
      <c r="BK1681" s="220">
        <f>ROUND(I1681*H1681,2)</f>
        <v>0</v>
      </c>
      <c r="BL1681" s="20" t="s">
        <v>379</v>
      </c>
      <c r="BM1681" s="219" t="s">
        <v>1720</v>
      </c>
    </row>
    <row r="1682" s="2" customFormat="1">
      <c r="A1682" s="42"/>
      <c r="B1682" s="43"/>
      <c r="C1682" s="44"/>
      <c r="D1682" s="221" t="s">
        <v>171</v>
      </c>
      <c r="E1682" s="44"/>
      <c r="F1682" s="222" t="s">
        <v>1721</v>
      </c>
      <c r="G1682" s="44"/>
      <c r="H1682" s="44"/>
      <c r="I1682" s="223"/>
      <c r="J1682" s="44"/>
      <c r="K1682" s="44"/>
      <c r="L1682" s="48"/>
      <c r="M1682" s="224"/>
      <c r="N1682" s="225"/>
      <c r="O1682" s="88"/>
      <c r="P1682" s="88"/>
      <c r="Q1682" s="88"/>
      <c r="R1682" s="88"/>
      <c r="S1682" s="88"/>
      <c r="T1682" s="89"/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T1682" s="20" t="s">
        <v>171</v>
      </c>
      <c r="AU1682" s="20" t="s">
        <v>88</v>
      </c>
    </row>
    <row r="1683" s="2" customFormat="1">
      <c r="A1683" s="42"/>
      <c r="B1683" s="43"/>
      <c r="C1683" s="44"/>
      <c r="D1683" s="226" t="s">
        <v>172</v>
      </c>
      <c r="E1683" s="44"/>
      <c r="F1683" s="227" t="s">
        <v>1722</v>
      </c>
      <c r="G1683" s="44"/>
      <c r="H1683" s="44"/>
      <c r="I1683" s="223"/>
      <c r="J1683" s="44"/>
      <c r="K1683" s="44"/>
      <c r="L1683" s="48"/>
      <c r="M1683" s="224"/>
      <c r="N1683" s="225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172</v>
      </c>
      <c r="AU1683" s="20" t="s">
        <v>88</v>
      </c>
    </row>
    <row r="1684" s="2" customFormat="1">
      <c r="A1684" s="42"/>
      <c r="B1684" s="43"/>
      <c r="C1684" s="44"/>
      <c r="D1684" s="221" t="s">
        <v>174</v>
      </c>
      <c r="E1684" s="44"/>
      <c r="F1684" s="228" t="s">
        <v>1648</v>
      </c>
      <c r="G1684" s="44"/>
      <c r="H1684" s="44"/>
      <c r="I1684" s="223"/>
      <c r="J1684" s="44"/>
      <c r="K1684" s="44"/>
      <c r="L1684" s="48"/>
      <c r="M1684" s="224"/>
      <c r="N1684" s="225"/>
      <c r="O1684" s="88"/>
      <c r="P1684" s="88"/>
      <c r="Q1684" s="88"/>
      <c r="R1684" s="88"/>
      <c r="S1684" s="88"/>
      <c r="T1684" s="89"/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T1684" s="20" t="s">
        <v>174</v>
      </c>
      <c r="AU1684" s="20" t="s">
        <v>88</v>
      </c>
    </row>
    <row r="1685" s="2" customFormat="1" ht="24.15" customHeight="1">
      <c r="A1685" s="42"/>
      <c r="B1685" s="43"/>
      <c r="C1685" s="265" t="s">
        <v>1723</v>
      </c>
      <c r="D1685" s="265" t="s">
        <v>303</v>
      </c>
      <c r="E1685" s="266" t="s">
        <v>1724</v>
      </c>
      <c r="F1685" s="267" t="s">
        <v>1725</v>
      </c>
      <c r="G1685" s="268" t="s">
        <v>320</v>
      </c>
      <c r="H1685" s="269">
        <v>239.77799999999999</v>
      </c>
      <c r="I1685" s="270"/>
      <c r="J1685" s="271">
        <f>ROUND(I1685*H1685,2)</f>
        <v>0</v>
      </c>
      <c r="K1685" s="267" t="s">
        <v>168</v>
      </c>
      <c r="L1685" s="272"/>
      <c r="M1685" s="273" t="s">
        <v>32</v>
      </c>
      <c r="N1685" s="274" t="s">
        <v>49</v>
      </c>
      <c r="O1685" s="88"/>
      <c r="P1685" s="217">
        <f>O1685*H1685</f>
        <v>0</v>
      </c>
      <c r="Q1685" s="217">
        <v>3.0000000000000001E-05</v>
      </c>
      <c r="R1685" s="217">
        <f>Q1685*H1685</f>
        <v>0.0071933400000000003</v>
      </c>
      <c r="S1685" s="217">
        <v>0</v>
      </c>
      <c r="T1685" s="218">
        <f>S1685*H1685</f>
        <v>0</v>
      </c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R1685" s="219" t="s">
        <v>555</v>
      </c>
      <c r="AT1685" s="219" t="s">
        <v>303</v>
      </c>
      <c r="AU1685" s="219" t="s">
        <v>88</v>
      </c>
      <c r="AY1685" s="20" t="s">
        <v>161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86</v>
      </c>
      <c r="BK1685" s="220">
        <f>ROUND(I1685*H1685,2)</f>
        <v>0</v>
      </c>
      <c r="BL1685" s="20" t="s">
        <v>379</v>
      </c>
      <c r="BM1685" s="219" t="s">
        <v>1726</v>
      </c>
    </row>
    <row r="1686" s="2" customFormat="1">
      <c r="A1686" s="42"/>
      <c r="B1686" s="43"/>
      <c r="C1686" s="44"/>
      <c r="D1686" s="221" t="s">
        <v>171</v>
      </c>
      <c r="E1686" s="44"/>
      <c r="F1686" s="222" t="s">
        <v>1725</v>
      </c>
      <c r="G1686" s="44"/>
      <c r="H1686" s="44"/>
      <c r="I1686" s="223"/>
      <c r="J1686" s="44"/>
      <c r="K1686" s="44"/>
      <c r="L1686" s="48"/>
      <c r="M1686" s="224"/>
      <c r="N1686" s="225"/>
      <c r="O1686" s="88"/>
      <c r="P1686" s="88"/>
      <c r="Q1686" s="88"/>
      <c r="R1686" s="88"/>
      <c r="S1686" s="88"/>
      <c r="T1686" s="89"/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T1686" s="20" t="s">
        <v>171</v>
      </c>
      <c r="AU1686" s="20" t="s">
        <v>88</v>
      </c>
    </row>
    <row r="1687" s="2" customFormat="1">
      <c r="A1687" s="42"/>
      <c r="B1687" s="43"/>
      <c r="C1687" s="44"/>
      <c r="D1687" s="221" t="s">
        <v>174</v>
      </c>
      <c r="E1687" s="44"/>
      <c r="F1687" s="228" t="s">
        <v>1648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174</v>
      </c>
      <c r="AU1687" s="20" t="s">
        <v>88</v>
      </c>
    </row>
    <row r="1688" s="14" customFormat="1">
      <c r="A1688" s="14"/>
      <c r="B1688" s="243"/>
      <c r="C1688" s="244"/>
      <c r="D1688" s="221" t="s">
        <v>247</v>
      </c>
      <c r="E1688" s="244"/>
      <c r="F1688" s="246" t="s">
        <v>1727</v>
      </c>
      <c r="G1688" s="244"/>
      <c r="H1688" s="247">
        <v>239.77799999999999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247</v>
      </c>
      <c r="AU1688" s="253" t="s">
        <v>88</v>
      </c>
      <c r="AV1688" s="14" t="s">
        <v>88</v>
      </c>
      <c r="AW1688" s="14" t="s">
        <v>4</v>
      </c>
      <c r="AX1688" s="14" t="s">
        <v>86</v>
      </c>
      <c r="AY1688" s="253" t="s">
        <v>161</v>
      </c>
    </row>
    <row r="1689" s="2" customFormat="1" ht="24.15" customHeight="1">
      <c r="A1689" s="42"/>
      <c r="B1689" s="43"/>
      <c r="C1689" s="208" t="s">
        <v>1728</v>
      </c>
      <c r="D1689" s="208" t="s">
        <v>164</v>
      </c>
      <c r="E1689" s="209" t="s">
        <v>1729</v>
      </c>
      <c r="F1689" s="210" t="s">
        <v>1730</v>
      </c>
      <c r="G1689" s="211" t="s">
        <v>775</v>
      </c>
      <c r="H1689" s="212">
        <v>10</v>
      </c>
      <c r="I1689" s="213"/>
      <c r="J1689" s="214">
        <f>ROUND(I1689*H1689,2)</f>
        <v>0</v>
      </c>
      <c r="K1689" s="210" t="s">
        <v>168</v>
      </c>
      <c r="L1689" s="48"/>
      <c r="M1689" s="215" t="s">
        <v>32</v>
      </c>
      <c r="N1689" s="216" t="s">
        <v>49</v>
      </c>
      <c r="O1689" s="88"/>
      <c r="P1689" s="217">
        <f>O1689*H1689</f>
        <v>0</v>
      </c>
      <c r="Q1689" s="217">
        <v>0</v>
      </c>
      <c r="R1689" s="217">
        <f>Q1689*H1689</f>
        <v>0</v>
      </c>
      <c r="S1689" s="217">
        <v>0</v>
      </c>
      <c r="T1689" s="218">
        <f>S1689*H1689</f>
        <v>0</v>
      </c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R1689" s="219" t="s">
        <v>379</v>
      </c>
      <c r="AT1689" s="219" t="s">
        <v>164</v>
      </c>
      <c r="AU1689" s="219" t="s">
        <v>88</v>
      </c>
      <c r="AY1689" s="20" t="s">
        <v>161</v>
      </c>
      <c r="BE1689" s="220">
        <f>IF(N1689="základní",J1689,0)</f>
        <v>0</v>
      </c>
      <c r="BF1689" s="220">
        <f>IF(N1689="snížená",J1689,0)</f>
        <v>0</v>
      </c>
      <c r="BG1689" s="220">
        <f>IF(N1689="zákl. přenesená",J1689,0)</f>
        <v>0</v>
      </c>
      <c r="BH1689" s="220">
        <f>IF(N1689="sníž. přenesená",J1689,0)</f>
        <v>0</v>
      </c>
      <c r="BI1689" s="220">
        <f>IF(N1689="nulová",J1689,0)</f>
        <v>0</v>
      </c>
      <c r="BJ1689" s="20" t="s">
        <v>86</v>
      </c>
      <c r="BK1689" s="220">
        <f>ROUND(I1689*H1689,2)</f>
        <v>0</v>
      </c>
      <c r="BL1689" s="20" t="s">
        <v>379</v>
      </c>
      <c r="BM1689" s="219" t="s">
        <v>1731</v>
      </c>
    </row>
    <row r="1690" s="2" customFormat="1">
      <c r="A1690" s="42"/>
      <c r="B1690" s="43"/>
      <c r="C1690" s="44"/>
      <c r="D1690" s="221" t="s">
        <v>171</v>
      </c>
      <c r="E1690" s="44"/>
      <c r="F1690" s="222" t="s">
        <v>1732</v>
      </c>
      <c r="G1690" s="44"/>
      <c r="H1690" s="44"/>
      <c r="I1690" s="223"/>
      <c r="J1690" s="44"/>
      <c r="K1690" s="44"/>
      <c r="L1690" s="48"/>
      <c r="M1690" s="224"/>
      <c r="N1690" s="225"/>
      <c r="O1690" s="88"/>
      <c r="P1690" s="88"/>
      <c r="Q1690" s="88"/>
      <c r="R1690" s="88"/>
      <c r="S1690" s="88"/>
      <c r="T1690" s="89"/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T1690" s="20" t="s">
        <v>171</v>
      </c>
      <c r="AU1690" s="20" t="s">
        <v>88</v>
      </c>
    </row>
    <row r="1691" s="2" customFormat="1">
      <c r="A1691" s="42"/>
      <c r="B1691" s="43"/>
      <c r="C1691" s="44"/>
      <c r="D1691" s="226" t="s">
        <v>172</v>
      </c>
      <c r="E1691" s="44"/>
      <c r="F1691" s="227" t="s">
        <v>1733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172</v>
      </c>
      <c r="AU1691" s="20" t="s">
        <v>88</v>
      </c>
    </row>
    <row r="1692" s="13" customFormat="1">
      <c r="A1692" s="13"/>
      <c r="B1692" s="233"/>
      <c r="C1692" s="234"/>
      <c r="D1692" s="221" t="s">
        <v>247</v>
      </c>
      <c r="E1692" s="235" t="s">
        <v>32</v>
      </c>
      <c r="F1692" s="236" t="s">
        <v>1734</v>
      </c>
      <c r="G1692" s="234"/>
      <c r="H1692" s="235" t="s">
        <v>32</v>
      </c>
      <c r="I1692" s="237"/>
      <c r="J1692" s="234"/>
      <c r="K1692" s="234"/>
      <c r="L1692" s="238"/>
      <c r="M1692" s="239"/>
      <c r="N1692" s="240"/>
      <c r="O1692" s="240"/>
      <c r="P1692" s="240"/>
      <c r="Q1692" s="240"/>
      <c r="R1692" s="240"/>
      <c r="S1692" s="240"/>
      <c r="T1692" s="24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2" t="s">
        <v>247</v>
      </c>
      <c r="AU1692" s="242" t="s">
        <v>88</v>
      </c>
      <c r="AV1692" s="13" t="s">
        <v>86</v>
      </c>
      <c r="AW1692" s="13" t="s">
        <v>39</v>
      </c>
      <c r="AX1692" s="13" t="s">
        <v>78</v>
      </c>
      <c r="AY1692" s="242" t="s">
        <v>161</v>
      </c>
    </row>
    <row r="1693" s="14" customFormat="1">
      <c r="A1693" s="14"/>
      <c r="B1693" s="243"/>
      <c r="C1693" s="244"/>
      <c r="D1693" s="221" t="s">
        <v>247</v>
      </c>
      <c r="E1693" s="245" t="s">
        <v>32</v>
      </c>
      <c r="F1693" s="246" t="s">
        <v>1735</v>
      </c>
      <c r="G1693" s="244"/>
      <c r="H1693" s="247">
        <v>1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247</v>
      </c>
      <c r="AU1693" s="253" t="s">
        <v>88</v>
      </c>
      <c r="AV1693" s="14" t="s">
        <v>88</v>
      </c>
      <c r="AW1693" s="14" t="s">
        <v>39</v>
      </c>
      <c r="AX1693" s="14" t="s">
        <v>78</v>
      </c>
      <c r="AY1693" s="253" t="s">
        <v>161</v>
      </c>
    </row>
    <row r="1694" s="14" customFormat="1">
      <c r="A1694" s="14"/>
      <c r="B1694" s="243"/>
      <c r="C1694" s="244"/>
      <c r="D1694" s="221" t="s">
        <v>247</v>
      </c>
      <c r="E1694" s="245" t="s">
        <v>32</v>
      </c>
      <c r="F1694" s="246" t="s">
        <v>1736</v>
      </c>
      <c r="G1694" s="244"/>
      <c r="H1694" s="247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247</v>
      </c>
      <c r="AU1694" s="253" t="s">
        <v>88</v>
      </c>
      <c r="AV1694" s="14" t="s">
        <v>88</v>
      </c>
      <c r="AW1694" s="14" t="s">
        <v>39</v>
      </c>
      <c r="AX1694" s="14" t="s">
        <v>78</v>
      </c>
      <c r="AY1694" s="253" t="s">
        <v>161</v>
      </c>
    </row>
    <row r="1695" s="13" customFormat="1">
      <c r="A1695" s="13"/>
      <c r="B1695" s="233"/>
      <c r="C1695" s="234"/>
      <c r="D1695" s="221" t="s">
        <v>247</v>
      </c>
      <c r="E1695" s="235" t="s">
        <v>32</v>
      </c>
      <c r="F1695" s="236" t="s">
        <v>1737</v>
      </c>
      <c r="G1695" s="234"/>
      <c r="H1695" s="235" t="s">
        <v>32</v>
      </c>
      <c r="I1695" s="237"/>
      <c r="J1695" s="234"/>
      <c r="K1695" s="234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247</v>
      </c>
      <c r="AU1695" s="242" t="s">
        <v>88</v>
      </c>
      <c r="AV1695" s="13" t="s">
        <v>86</v>
      </c>
      <c r="AW1695" s="13" t="s">
        <v>39</v>
      </c>
      <c r="AX1695" s="13" t="s">
        <v>78</v>
      </c>
      <c r="AY1695" s="242" t="s">
        <v>161</v>
      </c>
    </row>
    <row r="1696" s="14" customFormat="1">
      <c r="A1696" s="14"/>
      <c r="B1696" s="243"/>
      <c r="C1696" s="244"/>
      <c r="D1696" s="221" t="s">
        <v>247</v>
      </c>
      <c r="E1696" s="245" t="s">
        <v>32</v>
      </c>
      <c r="F1696" s="246" t="s">
        <v>1738</v>
      </c>
      <c r="G1696" s="244"/>
      <c r="H1696" s="247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247</v>
      </c>
      <c r="AU1696" s="253" t="s">
        <v>88</v>
      </c>
      <c r="AV1696" s="14" t="s">
        <v>88</v>
      </c>
      <c r="AW1696" s="14" t="s">
        <v>39</v>
      </c>
      <c r="AX1696" s="14" t="s">
        <v>78</v>
      </c>
      <c r="AY1696" s="253" t="s">
        <v>161</v>
      </c>
    </row>
    <row r="1697" s="14" customFormat="1">
      <c r="A1697" s="14"/>
      <c r="B1697" s="243"/>
      <c r="C1697" s="244"/>
      <c r="D1697" s="221" t="s">
        <v>247</v>
      </c>
      <c r="E1697" s="245" t="s">
        <v>32</v>
      </c>
      <c r="F1697" s="246" t="s">
        <v>1739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247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161</v>
      </c>
    </row>
    <row r="1698" s="14" customFormat="1">
      <c r="A1698" s="14"/>
      <c r="B1698" s="243"/>
      <c r="C1698" s="244"/>
      <c r="D1698" s="221" t="s">
        <v>247</v>
      </c>
      <c r="E1698" s="245" t="s">
        <v>32</v>
      </c>
      <c r="F1698" s="246" t="s">
        <v>1740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247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161</v>
      </c>
    </row>
    <row r="1699" s="14" customFormat="1">
      <c r="A1699" s="14"/>
      <c r="B1699" s="243"/>
      <c r="C1699" s="244"/>
      <c r="D1699" s="221" t="s">
        <v>247</v>
      </c>
      <c r="E1699" s="245" t="s">
        <v>32</v>
      </c>
      <c r="F1699" s="246" t="s">
        <v>1741</v>
      </c>
      <c r="G1699" s="244"/>
      <c r="H1699" s="247">
        <v>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247</v>
      </c>
      <c r="AU1699" s="253" t="s">
        <v>88</v>
      </c>
      <c r="AV1699" s="14" t="s">
        <v>88</v>
      </c>
      <c r="AW1699" s="14" t="s">
        <v>39</v>
      </c>
      <c r="AX1699" s="14" t="s">
        <v>78</v>
      </c>
      <c r="AY1699" s="253" t="s">
        <v>161</v>
      </c>
    </row>
    <row r="1700" s="14" customFormat="1">
      <c r="A1700" s="14"/>
      <c r="B1700" s="243"/>
      <c r="C1700" s="244"/>
      <c r="D1700" s="221" t="s">
        <v>247</v>
      </c>
      <c r="E1700" s="245" t="s">
        <v>32</v>
      </c>
      <c r="F1700" s="246" t="s">
        <v>1742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247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161</v>
      </c>
    </row>
    <row r="1701" s="13" customFormat="1">
      <c r="A1701" s="13"/>
      <c r="B1701" s="233"/>
      <c r="C1701" s="234"/>
      <c r="D1701" s="221" t="s">
        <v>247</v>
      </c>
      <c r="E1701" s="235" t="s">
        <v>32</v>
      </c>
      <c r="F1701" s="236" t="s">
        <v>1743</v>
      </c>
      <c r="G1701" s="234"/>
      <c r="H1701" s="235" t="s">
        <v>32</v>
      </c>
      <c r="I1701" s="237"/>
      <c r="J1701" s="234"/>
      <c r="K1701" s="234"/>
      <c r="L1701" s="238"/>
      <c r="M1701" s="239"/>
      <c r="N1701" s="240"/>
      <c r="O1701" s="240"/>
      <c r="P1701" s="240"/>
      <c r="Q1701" s="240"/>
      <c r="R1701" s="240"/>
      <c r="S1701" s="240"/>
      <c r="T1701" s="24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2" t="s">
        <v>247</v>
      </c>
      <c r="AU1701" s="242" t="s">
        <v>88</v>
      </c>
      <c r="AV1701" s="13" t="s">
        <v>86</v>
      </c>
      <c r="AW1701" s="13" t="s">
        <v>39</v>
      </c>
      <c r="AX1701" s="13" t="s">
        <v>78</v>
      </c>
      <c r="AY1701" s="242" t="s">
        <v>161</v>
      </c>
    </row>
    <row r="1702" s="14" customFormat="1">
      <c r="A1702" s="14"/>
      <c r="B1702" s="243"/>
      <c r="C1702" s="244"/>
      <c r="D1702" s="221" t="s">
        <v>247</v>
      </c>
      <c r="E1702" s="245" t="s">
        <v>32</v>
      </c>
      <c r="F1702" s="246" t="s">
        <v>1744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247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161</v>
      </c>
    </row>
    <row r="1703" s="14" customFormat="1">
      <c r="A1703" s="14"/>
      <c r="B1703" s="243"/>
      <c r="C1703" s="244"/>
      <c r="D1703" s="221" t="s">
        <v>247</v>
      </c>
      <c r="E1703" s="245" t="s">
        <v>32</v>
      </c>
      <c r="F1703" s="246" t="s">
        <v>1745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247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161</v>
      </c>
    </row>
    <row r="1704" s="14" customFormat="1">
      <c r="A1704" s="14"/>
      <c r="B1704" s="243"/>
      <c r="C1704" s="244"/>
      <c r="D1704" s="221" t="s">
        <v>247</v>
      </c>
      <c r="E1704" s="245" t="s">
        <v>32</v>
      </c>
      <c r="F1704" s="246" t="s">
        <v>1746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247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161</v>
      </c>
    </row>
    <row r="1705" s="15" customFormat="1">
      <c r="A1705" s="15"/>
      <c r="B1705" s="254"/>
      <c r="C1705" s="255"/>
      <c r="D1705" s="221" t="s">
        <v>247</v>
      </c>
      <c r="E1705" s="256" t="s">
        <v>32</v>
      </c>
      <c r="F1705" s="257" t="s">
        <v>273</v>
      </c>
      <c r="G1705" s="255"/>
      <c r="H1705" s="258">
        <v>10</v>
      </c>
      <c r="I1705" s="259"/>
      <c r="J1705" s="255"/>
      <c r="K1705" s="255"/>
      <c r="L1705" s="260"/>
      <c r="M1705" s="261"/>
      <c r="N1705" s="262"/>
      <c r="O1705" s="262"/>
      <c r="P1705" s="262"/>
      <c r="Q1705" s="262"/>
      <c r="R1705" s="262"/>
      <c r="S1705" s="262"/>
      <c r="T1705" s="26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4" t="s">
        <v>247</v>
      </c>
      <c r="AU1705" s="264" t="s">
        <v>88</v>
      </c>
      <c r="AV1705" s="15" t="s">
        <v>188</v>
      </c>
      <c r="AW1705" s="15" t="s">
        <v>39</v>
      </c>
      <c r="AX1705" s="15" t="s">
        <v>86</v>
      </c>
      <c r="AY1705" s="264" t="s">
        <v>161</v>
      </c>
    </row>
    <row r="1706" s="2" customFormat="1" ht="24.15" customHeight="1">
      <c r="A1706" s="42"/>
      <c r="B1706" s="43"/>
      <c r="C1706" s="265" t="s">
        <v>1747</v>
      </c>
      <c r="D1706" s="265" t="s">
        <v>303</v>
      </c>
      <c r="E1706" s="266" t="s">
        <v>1748</v>
      </c>
      <c r="F1706" s="267" t="s">
        <v>1749</v>
      </c>
      <c r="G1706" s="268" t="s">
        <v>775</v>
      </c>
      <c r="H1706" s="269">
        <v>2</v>
      </c>
      <c r="I1706" s="270"/>
      <c r="J1706" s="271">
        <f>ROUND(I1706*H1706,2)</f>
        <v>0</v>
      </c>
      <c r="K1706" s="267" t="s">
        <v>32</v>
      </c>
      <c r="L1706" s="272"/>
      <c r="M1706" s="273" t="s">
        <v>32</v>
      </c>
      <c r="N1706" s="274" t="s">
        <v>49</v>
      </c>
      <c r="O1706" s="88"/>
      <c r="P1706" s="217">
        <f>O1706*H1706</f>
        <v>0</v>
      </c>
      <c r="Q1706" s="217">
        <v>0.016</v>
      </c>
      <c r="R1706" s="217">
        <f>Q1706*H1706</f>
        <v>0.032000000000000001</v>
      </c>
      <c r="S1706" s="217">
        <v>0</v>
      </c>
      <c r="T1706" s="218">
        <f>S1706*H1706</f>
        <v>0</v>
      </c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R1706" s="219" t="s">
        <v>555</v>
      </c>
      <c r="AT1706" s="219" t="s">
        <v>303</v>
      </c>
      <c r="AU1706" s="219" t="s">
        <v>88</v>
      </c>
      <c r="AY1706" s="20" t="s">
        <v>161</v>
      </c>
      <c r="BE1706" s="220">
        <f>IF(N1706="základní",J1706,0)</f>
        <v>0</v>
      </c>
      <c r="BF1706" s="220">
        <f>IF(N1706="snížená",J1706,0)</f>
        <v>0</v>
      </c>
      <c r="BG1706" s="220">
        <f>IF(N1706="zákl. přenesená",J1706,0)</f>
        <v>0</v>
      </c>
      <c r="BH1706" s="220">
        <f>IF(N1706="sníž. přenesená",J1706,0)</f>
        <v>0</v>
      </c>
      <c r="BI1706" s="220">
        <f>IF(N1706="nulová",J1706,0)</f>
        <v>0</v>
      </c>
      <c r="BJ1706" s="20" t="s">
        <v>86</v>
      </c>
      <c r="BK1706" s="220">
        <f>ROUND(I1706*H1706,2)</f>
        <v>0</v>
      </c>
      <c r="BL1706" s="20" t="s">
        <v>379</v>
      </c>
      <c r="BM1706" s="219" t="s">
        <v>1750</v>
      </c>
    </row>
    <row r="1707" s="2" customFormat="1">
      <c r="A1707" s="42"/>
      <c r="B1707" s="43"/>
      <c r="C1707" s="44"/>
      <c r="D1707" s="221" t="s">
        <v>171</v>
      </c>
      <c r="E1707" s="44"/>
      <c r="F1707" s="222" t="s">
        <v>1749</v>
      </c>
      <c r="G1707" s="44"/>
      <c r="H1707" s="44"/>
      <c r="I1707" s="223"/>
      <c r="J1707" s="44"/>
      <c r="K1707" s="44"/>
      <c r="L1707" s="48"/>
      <c r="M1707" s="224"/>
      <c r="N1707" s="225"/>
      <c r="O1707" s="88"/>
      <c r="P1707" s="88"/>
      <c r="Q1707" s="88"/>
      <c r="R1707" s="88"/>
      <c r="S1707" s="88"/>
      <c r="T1707" s="89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T1707" s="20" t="s">
        <v>171</v>
      </c>
      <c r="AU1707" s="20" t="s">
        <v>88</v>
      </c>
    </row>
    <row r="1708" s="2" customFormat="1" ht="24.15" customHeight="1">
      <c r="A1708" s="42"/>
      <c r="B1708" s="43"/>
      <c r="C1708" s="265" t="s">
        <v>1751</v>
      </c>
      <c r="D1708" s="265" t="s">
        <v>303</v>
      </c>
      <c r="E1708" s="266" t="s">
        <v>1752</v>
      </c>
      <c r="F1708" s="267" t="s">
        <v>1753</v>
      </c>
      <c r="G1708" s="268" t="s">
        <v>775</v>
      </c>
      <c r="H1708" s="269">
        <v>5</v>
      </c>
      <c r="I1708" s="270"/>
      <c r="J1708" s="271">
        <f>ROUND(I1708*H1708,2)</f>
        <v>0</v>
      </c>
      <c r="K1708" s="267" t="s">
        <v>32</v>
      </c>
      <c r="L1708" s="272"/>
      <c r="M1708" s="273" t="s">
        <v>32</v>
      </c>
      <c r="N1708" s="274" t="s">
        <v>49</v>
      </c>
      <c r="O1708" s="88"/>
      <c r="P1708" s="217">
        <f>O1708*H1708</f>
        <v>0</v>
      </c>
      <c r="Q1708" s="217">
        <v>0.017500000000000002</v>
      </c>
      <c r="R1708" s="217">
        <f>Q1708*H1708</f>
        <v>0.087500000000000008</v>
      </c>
      <c r="S1708" s="217">
        <v>0</v>
      </c>
      <c r="T1708" s="218">
        <f>S1708*H1708</f>
        <v>0</v>
      </c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R1708" s="219" t="s">
        <v>555</v>
      </c>
      <c r="AT1708" s="219" t="s">
        <v>303</v>
      </c>
      <c r="AU1708" s="219" t="s">
        <v>88</v>
      </c>
      <c r="AY1708" s="20" t="s">
        <v>161</v>
      </c>
      <c r="BE1708" s="220">
        <f>IF(N1708="základní",J1708,0)</f>
        <v>0</v>
      </c>
      <c r="BF1708" s="220">
        <f>IF(N1708="snížená",J1708,0)</f>
        <v>0</v>
      </c>
      <c r="BG1708" s="220">
        <f>IF(N1708="zákl. přenesená",J1708,0)</f>
        <v>0</v>
      </c>
      <c r="BH1708" s="220">
        <f>IF(N1708="sníž. přenesená",J1708,0)</f>
        <v>0</v>
      </c>
      <c r="BI1708" s="220">
        <f>IF(N1708="nulová",J1708,0)</f>
        <v>0</v>
      </c>
      <c r="BJ1708" s="20" t="s">
        <v>86</v>
      </c>
      <c r="BK1708" s="220">
        <f>ROUND(I1708*H1708,2)</f>
        <v>0</v>
      </c>
      <c r="BL1708" s="20" t="s">
        <v>379</v>
      </c>
      <c r="BM1708" s="219" t="s">
        <v>1754</v>
      </c>
    </row>
    <row r="1709" s="2" customFormat="1">
      <c r="A1709" s="42"/>
      <c r="B1709" s="43"/>
      <c r="C1709" s="44"/>
      <c r="D1709" s="221" t="s">
        <v>171</v>
      </c>
      <c r="E1709" s="44"/>
      <c r="F1709" s="222" t="s">
        <v>1753</v>
      </c>
      <c r="G1709" s="44"/>
      <c r="H1709" s="44"/>
      <c r="I1709" s="223"/>
      <c r="J1709" s="44"/>
      <c r="K1709" s="44"/>
      <c r="L1709" s="48"/>
      <c r="M1709" s="224"/>
      <c r="N1709" s="225"/>
      <c r="O1709" s="88"/>
      <c r="P1709" s="88"/>
      <c r="Q1709" s="88"/>
      <c r="R1709" s="88"/>
      <c r="S1709" s="88"/>
      <c r="T1709" s="89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T1709" s="20" t="s">
        <v>171</v>
      </c>
      <c r="AU1709" s="20" t="s">
        <v>88</v>
      </c>
    </row>
    <row r="1710" s="2" customFormat="1" ht="24.15" customHeight="1">
      <c r="A1710" s="42"/>
      <c r="B1710" s="43"/>
      <c r="C1710" s="265" t="s">
        <v>1755</v>
      </c>
      <c r="D1710" s="265" t="s">
        <v>303</v>
      </c>
      <c r="E1710" s="266" t="s">
        <v>1756</v>
      </c>
      <c r="F1710" s="267" t="s">
        <v>1757</v>
      </c>
      <c r="G1710" s="268" t="s">
        <v>775</v>
      </c>
      <c r="H1710" s="269">
        <v>3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0.0195</v>
      </c>
      <c r="R1710" s="217">
        <f>Q1710*H1710</f>
        <v>0.058499999999999996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555</v>
      </c>
      <c r="AT1710" s="219" t="s">
        <v>303</v>
      </c>
      <c r="AU1710" s="219" t="s">
        <v>88</v>
      </c>
      <c r="AY1710" s="20" t="s">
        <v>161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379</v>
      </c>
      <c r="BM1710" s="219" t="s">
        <v>1758</v>
      </c>
    </row>
    <row r="1711" s="2" customFormat="1">
      <c r="A1711" s="42"/>
      <c r="B1711" s="43"/>
      <c r="C1711" s="44"/>
      <c r="D1711" s="221" t="s">
        <v>171</v>
      </c>
      <c r="E1711" s="44"/>
      <c r="F1711" s="222" t="s">
        <v>1757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171</v>
      </c>
      <c r="AU1711" s="20" t="s">
        <v>88</v>
      </c>
    </row>
    <row r="1712" s="2" customFormat="1" ht="16.5" customHeight="1">
      <c r="A1712" s="42"/>
      <c r="B1712" s="43"/>
      <c r="C1712" s="265" t="s">
        <v>1759</v>
      </c>
      <c r="D1712" s="265" t="s">
        <v>303</v>
      </c>
      <c r="E1712" s="266" t="s">
        <v>1760</v>
      </c>
      <c r="F1712" s="267" t="s">
        <v>1761</v>
      </c>
      <c r="G1712" s="268" t="s">
        <v>775</v>
      </c>
      <c r="H1712" s="269">
        <v>10</v>
      </c>
      <c r="I1712" s="270"/>
      <c r="J1712" s="271">
        <f>ROUND(I1712*H1712,2)</f>
        <v>0</v>
      </c>
      <c r="K1712" s="267" t="s">
        <v>168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0.0022000000000000001</v>
      </c>
      <c r="R1712" s="217">
        <f>Q1712*H1712</f>
        <v>0.022000000000000002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555</v>
      </c>
      <c r="AT1712" s="219" t="s">
        <v>303</v>
      </c>
      <c r="AU1712" s="219" t="s">
        <v>88</v>
      </c>
      <c r="AY1712" s="20" t="s">
        <v>161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379</v>
      </c>
      <c r="BM1712" s="219" t="s">
        <v>1762</v>
      </c>
    </row>
    <row r="1713" s="2" customFormat="1">
      <c r="A1713" s="42"/>
      <c r="B1713" s="43"/>
      <c r="C1713" s="44"/>
      <c r="D1713" s="221" t="s">
        <v>171</v>
      </c>
      <c r="E1713" s="44"/>
      <c r="F1713" s="222" t="s">
        <v>1761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171</v>
      </c>
      <c r="AU1713" s="20" t="s">
        <v>88</v>
      </c>
    </row>
    <row r="1714" s="2" customFormat="1" ht="24.15" customHeight="1">
      <c r="A1714" s="42"/>
      <c r="B1714" s="43"/>
      <c r="C1714" s="208" t="s">
        <v>1763</v>
      </c>
      <c r="D1714" s="208" t="s">
        <v>164</v>
      </c>
      <c r="E1714" s="209" t="s">
        <v>1764</v>
      </c>
      <c r="F1714" s="210" t="s">
        <v>1765</v>
      </c>
      <c r="G1714" s="211" t="s">
        <v>775</v>
      </c>
      <c r="H1714" s="212">
        <v>13</v>
      </c>
      <c r="I1714" s="213"/>
      <c r="J1714" s="214">
        <f>ROUND(I1714*H1714,2)</f>
        <v>0</v>
      </c>
      <c r="K1714" s="210" t="s">
        <v>168</v>
      </c>
      <c r="L1714" s="48"/>
      <c r="M1714" s="215" t="s">
        <v>32</v>
      </c>
      <c r="N1714" s="216" t="s">
        <v>49</v>
      </c>
      <c r="O1714" s="88"/>
      <c r="P1714" s="217">
        <f>O1714*H1714</f>
        <v>0</v>
      </c>
      <c r="Q1714" s="217">
        <v>0</v>
      </c>
      <c r="R1714" s="217">
        <f>Q1714*H1714</f>
        <v>0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379</v>
      </c>
      <c r="AT1714" s="219" t="s">
        <v>164</v>
      </c>
      <c r="AU1714" s="219" t="s">
        <v>88</v>
      </c>
      <c r="AY1714" s="20" t="s">
        <v>161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379</v>
      </c>
      <c r="BM1714" s="219" t="s">
        <v>1766</v>
      </c>
    </row>
    <row r="1715" s="2" customFormat="1">
      <c r="A1715" s="42"/>
      <c r="B1715" s="43"/>
      <c r="C1715" s="44"/>
      <c r="D1715" s="221" t="s">
        <v>171</v>
      </c>
      <c r="E1715" s="44"/>
      <c r="F1715" s="222" t="s">
        <v>1767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171</v>
      </c>
      <c r="AU1715" s="20" t="s">
        <v>88</v>
      </c>
    </row>
    <row r="1716" s="2" customFormat="1">
      <c r="A1716" s="42"/>
      <c r="B1716" s="43"/>
      <c r="C1716" s="44"/>
      <c r="D1716" s="226" t="s">
        <v>172</v>
      </c>
      <c r="E1716" s="44"/>
      <c r="F1716" s="227" t="s">
        <v>1768</v>
      </c>
      <c r="G1716" s="44"/>
      <c r="H1716" s="44"/>
      <c r="I1716" s="223"/>
      <c r="J1716" s="44"/>
      <c r="K1716" s="44"/>
      <c r="L1716" s="48"/>
      <c r="M1716" s="224"/>
      <c r="N1716" s="22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0" t="s">
        <v>172</v>
      </c>
      <c r="AU1716" s="20" t="s">
        <v>88</v>
      </c>
    </row>
    <row r="1717" s="13" customFormat="1">
      <c r="A1717" s="13"/>
      <c r="B1717" s="233"/>
      <c r="C1717" s="234"/>
      <c r="D1717" s="221" t="s">
        <v>247</v>
      </c>
      <c r="E1717" s="235" t="s">
        <v>32</v>
      </c>
      <c r="F1717" s="236" t="s">
        <v>1769</v>
      </c>
      <c r="G1717" s="234"/>
      <c r="H1717" s="235" t="s">
        <v>32</v>
      </c>
      <c r="I1717" s="237"/>
      <c r="J1717" s="234"/>
      <c r="K1717" s="234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247</v>
      </c>
      <c r="AU1717" s="242" t="s">
        <v>88</v>
      </c>
      <c r="AV1717" s="13" t="s">
        <v>86</v>
      </c>
      <c r="AW1717" s="13" t="s">
        <v>39</v>
      </c>
      <c r="AX1717" s="13" t="s">
        <v>78</v>
      </c>
      <c r="AY1717" s="242" t="s">
        <v>161</v>
      </c>
    </row>
    <row r="1718" s="14" customFormat="1">
      <c r="A1718" s="14"/>
      <c r="B1718" s="243"/>
      <c r="C1718" s="244"/>
      <c r="D1718" s="221" t="s">
        <v>247</v>
      </c>
      <c r="E1718" s="245" t="s">
        <v>32</v>
      </c>
      <c r="F1718" s="246" t="s">
        <v>1770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247</v>
      </c>
      <c r="AU1718" s="253" t="s">
        <v>88</v>
      </c>
      <c r="AV1718" s="14" t="s">
        <v>88</v>
      </c>
      <c r="AW1718" s="14" t="s">
        <v>39</v>
      </c>
      <c r="AX1718" s="14" t="s">
        <v>78</v>
      </c>
      <c r="AY1718" s="253" t="s">
        <v>161</v>
      </c>
    </row>
    <row r="1719" s="14" customFormat="1">
      <c r="A1719" s="14"/>
      <c r="B1719" s="243"/>
      <c r="C1719" s="244"/>
      <c r="D1719" s="221" t="s">
        <v>247</v>
      </c>
      <c r="E1719" s="245" t="s">
        <v>32</v>
      </c>
      <c r="F1719" s="246" t="s">
        <v>1771</v>
      </c>
      <c r="G1719" s="244"/>
      <c r="H1719" s="247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247</v>
      </c>
      <c r="AU1719" s="253" t="s">
        <v>88</v>
      </c>
      <c r="AV1719" s="14" t="s">
        <v>88</v>
      </c>
      <c r="AW1719" s="14" t="s">
        <v>39</v>
      </c>
      <c r="AX1719" s="14" t="s">
        <v>78</v>
      </c>
      <c r="AY1719" s="253" t="s">
        <v>161</v>
      </c>
    </row>
    <row r="1720" s="14" customFormat="1">
      <c r="A1720" s="14"/>
      <c r="B1720" s="243"/>
      <c r="C1720" s="244"/>
      <c r="D1720" s="221" t="s">
        <v>247</v>
      </c>
      <c r="E1720" s="245" t="s">
        <v>32</v>
      </c>
      <c r="F1720" s="246" t="s">
        <v>1772</v>
      </c>
      <c r="G1720" s="244"/>
      <c r="H1720" s="247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247</v>
      </c>
      <c r="AU1720" s="253" t="s">
        <v>88</v>
      </c>
      <c r="AV1720" s="14" t="s">
        <v>88</v>
      </c>
      <c r="AW1720" s="14" t="s">
        <v>39</v>
      </c>
      <c r="AX1720" s="14" t="s">
        <v>78</v>
      </c>
      <c r="AY1720" s="253" t="s">
        <v>161</v>
      </c>
    </row>
    <row r="1721" s="14" customFormat="1">
      <c r="A1721" s="14"/>
      <c r="B1721" s="243"/>
      <c r="C1721" s="244"/>
      <c r="D1721" s="221" t="s">
        <v>247</v>
      </c>
      <c r="E1721" s="245" t="s">
        <v>32</v>
      </c>
      <c r="F1721" s="246" t="s">
        <v>1773</v>
      </c>
      <c r="G1721" s="244"/>
      <c r="H1721" s="247">
        <v>1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247</v>
      </c>
      <c r="AU1721" s="253" t="s">
        <v>88</v>
      </c>
      <c r="AV1721" s="14" t="s">
        <v>88</v>
      </c>
      <c r="AW1721" s="14" t="s">
        <v>39</v>
      </c>
      <c r="AX1721" s="14" t="s">
        <v>78</v>
      </c>
      <c r="AY1721" s="253" t="s">
        <v>161</v>
      </c>
    </row>
    <row r="1722" s="14" customFormat="1">
      <c r="A1722" s="14"/>
      <c r="B1722" s="243"/>
      <c r="C1722" s="244"/>
      <c r="D1722" s="221" t="s">
        <v>247</v>
      </c>
      <c r="E1722" s="245" t="s">
        <v>32</v>
      </c>
      <c r="F1722" s="246" t="s">
        <v>1774</v>
      </c>
      <c r="G1722" s="244"/>
      <c r="H1722" s="247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247</v>
      </c>
      <c r="AU1722" s="253" t="s">
        <v>88</v>
      </c>
      <c r="AV1722" s="14" t="s">
        <v>88</v>
      </c>
      <c r="AW1722" s="14" t="s">
        <v>39</v>
      </c>
      <c r="AX1722" s="14" t="s">
        <v>78</v>
      </c>
      <c r="AY1722" s="253" t="s">
        <v>161</v>
      </c>
    </row>
    <row r="1723" s="14" customFormat="1">
      <c r="A1723" s="14"/>
      <c r="B1723" s="243"/>
      <c r="C1723" s="244"/>
      <c r="D1723" s="221" t="s">
        <v>247</v>
      </c>
      <c r="E1723" s="245" t="s">
        <v>32</v>
      </c>
      <c r="F1723" s="246" t="s">
        <v>1775</v>
      </c>
      <c r="G1723" s="244"/>
      <c r="H1723" s="247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247</v>
      </c>
      <c r="AU1723" s="253" t="s">
        <v>88</v>
      </c>
      <c r="AV1723" s="14" t="s">
        <v>88</v>
      </c>
      <c r="AW1723" s="14" t="s">
        <v>39</v>
      </c>
      <c r="AX1723" s="14" t="s">
        <v>78</v>
      </c>
      <c r="AY1723" s="253" t="s">
        <v>161</v>
      </c>
    </row>
    <row r="1724" s="14" customFormat="1">
      <c r="A1724" s="14"/>
      <c r="B1724" s="243"/>
      <c r="C1724" s="244"/>
      <c r="D1724" s="221" t="s">
        <v>247</v>
      </c>
      <c r="E1724" s="245" t="s">
        <v>32</v>
      </c>
      <c r="F1724" s="246" t="s">
        <v>1776</v>
      </c>
      <c r="G1724" s="244"/>
      <c r="H1724" s="247">
        <v>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247</v>
      </c>
      <c r="AU1724" s="253" t="s">
        <v>88</v>
      </c>
      <c r="AV1724" s="14" t="s">
        <v>88</v>
      </c>
      <c r="AW1724" s="14" t="s">
        <v>39</v>
      </c>
      <c r="AX1724" s="14" t="s">
        <v>78</v>
      </c>
      <c r="AY1724" s="253" t="s">
        <v>161</v>
      </c>
    </row>
    <row r="1725" s="14" customFormat="1">
      <c r="A1725" s="14"/>
      <c r="B1725" s="243"/>
      <c r="C1725" s="244"/>
      <c r="D1725" s="221" t="s">
        <v>247</v>
      </c>
      <c r="E1725" s="245" t="s">
        <v>32</v>
      </c>
      <c r="F1725" s="246" t="s">
        <v>1777</v>
      </c>
      <c r="G1725" s="244"/>
      <c r="H1725" s="247">
        <v>1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247</v>
      </c>
      <c r="AU1725" s="253" t="s">
        <v>88</v>
      </c>
      <c r="AV1725" s="14" t="s">
        <v>88</v>
      </c>
      <c r="AW1725" s="14" t="s">
        <v>39</v>
      </c>
      <c r="AX1725" s="14" t="s">
        <v>78</v>
      </c>
      <c r="AY1725" s="253" t="s">
        <v>161</v>
      </c>
    </row>
    <row r="1726" s="14" customFormat="1">
      <c r="A1726" s="14"/>
      <c r="B1726" s="243"/>
      <c r="C1726" s="244"/>
      <c r="D1726" s="221" t="s">
        <v>247</v>
      </c>
      <c r="E1726" s="245" t="s">
        <v>32</v>
      </c>
      <c r="F1726" s="246" t="s">
        <v>1778</v>
      </c>
      <c r="G1726" s="244"/>
      <c r="H1726" s="247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247</v>
      </c>
      <c r="AU1726" s="253" t="s">
        <v>88</v>
      </c>
      <c r="AV1726" s="14" t="s">
        <v>88</v>
      </c>
      <c r="AW1726" s="14" t="s">
        <v>39</v>
      </c>
      <c r="AX1726" s="14" t="s">
        <v>78</v>
      </c>
      <c r="AY1726" s="253" t="s">
        <v>161</v>
      </c>
    </row>
    <row r="1727" s="14" customFormat="1">
      <c r="A1727" s="14"/>
      <c r="B1727" s="243"/>
      <c r="C1727" s="244"/>
      <c r="D1727" s="221" t="s">
        <v>247</v>
      </c>
      <c r="E1727" s="245" t="s">
        <v>32</v>
      </c>
      <c r="F1727" s="246" t="s">
        <v>1779</v>
      </c>
      <c r="G1727" s="244"/>
      <c r="H1727" s="247">
        <v>1</v>
      </c>
      <c r="I1727" s="248"/>
      <c r="J1727" s="244"/>
      <c r="K1727" s="244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3" t="s">
        <v>247</v>
      </c>
      <c r="AU1727" s="253" t="s">
        <v>88</v>
      </c>
      <c r="AV1727" s="14" t="s">
        <v>88</v>
      </c>
      <c r="AW1727" s="14" t="s">
        <v>39</v>
      </c>
      <c r="AX1727" s="14" t="s">
        <v>78</v>
      </c>
      <c r="AY1727" s="253" t="s">
        <v>161</v>
      </c>
    </row>
    <row r="1728" s="14" customFormat="1">
      <c r="A1728" s="14"/>
      <c r="B1728" s="243"/>
      <c r="C1728" s="244"/>
      <c r="D1728" s="221" t="s">
        <v>247</v>
      </c>
      <c r="E1728" s="245" t="s">
        <v>32</v>
      </c>
      <c r="F1728" s="246" t="s">
        <v>1780</v>
      </c>
      <c r="G1728" s="244"/>
      <c r="H1728" s="247">
        <v>1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247</v>
      </c>
      <c r="AU1728" s="253" t="s">
        <v>88</v>
      </c>
      <c r="AV1728" s="14" t="s">
        <v>88</v>
      </c>
      <c r="AW1728" s="14" t="s">
        <v>39</v>
      </c>
      <c r="AX1728" s="14" t="s">
        <v>78</v>
      </c>
      <c r="AY1728" s="253" t="s">
        <v>161</v>
      </c>
    </row>
    <row r="1729" s="14" customFormat="1">
      <c r="A1729" s="14"/>
      <c r="B1729" s="243"/>
      <c r="C1729" s="244"/>
      <c r="D1729" s="221" t="s">
        <v>247</v>
      </c>
      <c r="E1729" s="245" t="s">
        <v>32</v>
      </c>
      <c r="F1729" s="246" t="s">
        <v>1781</v>
      </c>
      <c r="G1729" s="244"/>
      <c r="H1729" s="247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247</v>
      </c>
      <c r="AU1729" s="253" t="s">
        <v>88</v>
      </c>
      <c r="AV1729" s="14" t="s">
        <v>88</v>
      </c>
      <c r="AW1729" s="14" t="s">
        <v>39</v>
      </c>
      <c r="AX1729" s="14" t="s">
        <v>78</v>
      </c>
      <c r="AY1729" s="253" t="s">
        <v>161</v>
      </c>
    </row>
    <row r="1730" s="14" customFormat="1">
      <c r="A1730" s="14"/>
      <c r="B1730" s="243"/>
      <c r="C1730" s="244"/>
      <c r="D1730" s="221" t="s">
        <v>247</v>
      </c>
      <c r="E1730" s="245" t="s">
        <v>32</v>
      </c>
      <c r="F1730" s="246" t="s">
        <v>1782</v>
      </c>
      <c r="G1730" s="244"/>
      <c r="H1730" s="247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247</v>
      </c>
      <c r="AU1730" s="253" t="s">
        <v>88</v>
      </c>
      <c r="AV1730" s="14" t="s">
        <v>88</v>
      </c>
      <c r="AW1730" s="14" t="s">
        <v>39</v>
      </c>
      <c r="AX1730" s="14" t="s">
        <v>78</v>
      </c>
      <c r="AY1730" s="253" t="s">
        <v>161</v>
      </c>
    </row>
    <row r="1731" s="15" customFormat="1">
      <c r="A1731" s="15"/>
      <c r="B1731" s="254"/>
      <c r="C1731" s="255"/>
      <c r="D1731" s="221" t="s">
        <v>247</v>
      </c>
      <c r="E1731" s="256" t="s">
        <v>32</v>
      </c>
      <c r="F1731" s="257" t="s">
        <v>273</v>
      </c>
      <c r="G1731" s="255"/>
      <c r="H1731" s="258">
        <v>13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247</v>
      </c>
      <c r="AU1731" s="264" t="s">
        <v>88</v>
      </c>
      <c r="AV1731" s="15" t="s">
        <v>188</v>
      </c>
      <c r="AW1731" s="15" t="s">
        <v>39</v>
      </c>
      <c r="AX1731" s="15" t="s">
        <v>86</v>
      </c>
      <c r="AY1731" s="264" t="s">
        <v>161</v>
      </c>
    </row>
    <row r="1732" s="2" customFormat="1" ht="24.15" customHeight="1">
      <c r="A1732" s="42"/>
      <c r="B1732" s="43"/>
      <c r="C1732" s="265" t="s">
        <v>1783</v>
      </c>
      <c r="D1732" s="265" t="s">
        <v>303</v>
      </c>
      <c r="E1732" s="266" t="s">
        <v>1784</v>
      </c>
      <c r="F1732" s="267" t="s">
        <v>1785</v>
      </c>
      <c r="G1732" s="268" t="s">
        <v>775</v>
      </c>
      <c r="H1732" s="269">
        <v>13</v>
      </c>
      <c r="I1732" s="270"/>
      <c r="J1732" s="271">
        <f>ROUND(I1732*H1732,2)</f>
        <v>0</v>
      </c>
      <c r="K1732" s="267" t="s">
        <v>168</v>
      </c>
      <c r="L1732" s="272"/>
      <c r="M1732" s="273" t="s">
        <v>32</v>
      </c>
      <c r="N1732" s="274" t="s">
        <v>49</v>
      </c>
      <c r="O1732" s="88"/>
      <c r="P1732" s="217">
        <f>O1732*H1732</f>
        <v>0</v>
      </c>
      <c r="Q1732" s="217">
        <v>0.020500000000000001</v>
      </c>
      <c r="R1732" s="217">
        <f>Q1732*H1732</f>
        <v>0.26650000000000001</v>
      </c>
      <c r="S1732" s="217">
        <v>0</v>
      </c>
      <c r="T1732" s="218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19" t="s">
        <v>555</v>
      </c>
      <c r="AT1732" s="219" t="s">
        <v>303</v>
      </c>
      <c r="AU1732" s="219" t="s">
        <v>88</v>
      </c>
      <c r="AY1732" s="20" t="s">
        <v>161</v>
      </c>
      <c r="BE1732" s="220">
        <f>IF(N1732="základní",J1732,0)</f>
        <v>0</v>
      </c>
      <c r="BF1732" s="220">
        <f>IF(N1732="snížená",J1732,0)</f>
        <v>0</v>
      </c>
      <c r="BG1732" s="220">
        <f>IF(N1732="zákl. přenesená",J1732,0)</f>
        <v>0</v>
      </c>
      <c r="BH1732" s="220">
        <f>IF(N1732="sníž. přenesená",J1732,0)</f>
        <v>0</v>
      </c>
      <c r="BI1732" s="220">
        <f>IF(N1732="nulová",J1732,0)</f>
        <v>0</v>
      </c>
      <c r="BJ1732" s="20" t="s">
        <v>86</v>
      </c>
      <c r="BK1732" s="220">
        <f>ROUND(I1732*H1732,2)</f>
        <v>0</v>
      </c>
      <c r="BL1732" s="20" t="s">
        <v>379</v>
      </c>
      <c r="BM1732" s="219" t="s">
        <v>1786</v>
      </c>
    </row>
    <row r="1733" s="2" customFormat="1">
      <c r="A1733" s="42"/>
      <c r="B1733" s="43"/>
      <c r="C1733" s="44"/>
      <c r="D1733" s="221" t="s">
        <v>171</v>
      </c>
      <c r="E1733" s="44"/>
      <c r="F1733" s="222" t="s">
        <v>1785</v>
      </c>
      <c r="G1733" s="44"/>
      <c r="H1733" s="44"/>
      <c r="I1733" s="223"/>
      <c r="J1733" s="44"/>
      <c r="K1733" s="44"/>
      <c r="L1733" s="48"/>
      <c r="M1733" s="224"/>
      <c r="N1733" s="225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171</v>
      </c>
      <c r="AU1733" s="20" t="s">
        <v>88</v>
      </c>
    </row>
    <row r="1734" s="2" customFormat="1" ht="16.5" customHeight="1">
      <c r="A1734" s="42"/>
      <c r="B1734" s="43"/>
      <c r="C1734" s="265" t="s">
        <v>1787</v>
      </c>
      <c r="D1734" s="265" t="s">
        <v>303</v>
      </c>
      <c r="E1734" s="266" t="s">
        <v>1760</v>
      </c>
      <c r="F1734" s="267" t="s">
        <v>1761</v>
      </c>
      <c r="G1734" s="268" t="s">
        <v>775</v>
      </c>
      <c r="H1734" s="269">
        <v>13</v>
      </c>
      <c r="I1734" s="270"/>
      <c r="J1734" s="271">
        <f>ROUND(I1734*H1734,2)</f>
        <v>0</v>
      </c>
      <c r="K1734" s="267" t="s">
        <v>168</v>
      </c>
      <c r="L1734" s="272"/>
      <c r="M1734" s="273" t="s">
        <v>32</v>
      </c>
      <c r="N1734" s="274" t="s">
        <v>49</v>
      </c>
      <c r="O1734" s="88"/>
      <c r="P1734" s="217">
        <f>O1734*H1734</f>
        <v>0</v>
      </c>
      <c r="Q1734" s="217">
        <v>0.0022000000000000001</v>
      </c>
      <c r="R1734" s="217">
        <f>Q1734*H1734</f>
        <v>0.0286</v>
      </c>
      <c r="S1734" s="217">
        <v>0</v>
      </c>
      <c r="T1734" s="218">
        <f>S1734*H1734</f>
        <v>0</v>
      </c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R1734" s="219" t="s">
        <v>555</v>
      </c>
      <c r="AT1734" s="219" t="s">
        <v>303</v>
      </c>
      <c r="AU1734" s="219" t="s">
        <v>88</v>
      </c>
      <c r="AY1734" s="20" t="s">
        <v>161</v>
      </c>
      <c r="BE1734" s="220">
        <f>IF(N1734="základní",J1734,0)</f>
        <v>0</v>
      </c>
      <c r="BF1734" s="220">
        <f>IF(N1734="snížená",J1734,0)</f>
        <v>0</v>
      </c>
      <c r="BG1734" s="220">
        <f>IF(N1734="zákl. přenesená",J1734,0)</f>
        <v>0</v>
      </c>
      <c r="BH1734" s="220">
        <f>IF(N1734="sníž. přenesená",J1734,0)</f>
        <v>0</v>
      </c>
      <c r="BI1734" s="220">
        <f>IF(N1734="nulová",J1734,0)</f>
        <v>0</v>
      </c>
      <c r="BJ1734" s="20" t="s">
        <v>86</v>
      </c>
      <c r="BK1734" s="220">
        <f>ROUND(I1734*H1734,2)</f>
        <v>0</v>
      </c>
      <c r="BL1734" s="20" t="s">
        <v>379</v>
      </c>
      <c r="BM1734" s="219" t="s">
        <v>1788</v>
      </c>
    </row>
    <row r="1735" s="2" customFormat="1">
      <c r="A1735" s="42"/>
      <c r="B1735" s="43"/>
      <c r="C1735" s="44"/>
      <c r="D1735" s="221" t="s">
        <v>171</v>
      </c>
      <c r="E1735" s="44"/>
      <c r="F1735" s="222" t="s">
        <v>1761</v>
      </c>
      <c r="G1735" s="44"/>
      <c r="H1735" s="44"/>
      <c r="I1735" s="223"/>
      <c r="J1735" s="44"/>
      <c r="K1735" s="44"/>
      <c r="L1735" s="48"/>
      <c r="M1735" s="224"/>
      <c r="N1735" s="225"/>
      <c r="O1735" s="88"/>
      <c r="P1735" s="88"/>
      <c r="Q1735" s="88"/>
      <c r="R1735" s="88"/>
      <c r="S1735" s="88"/>
      <c r="T1735" s="89"/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T1735" s="20" t="s">
        <v>171</v>
      </c>
      <c r="AU1735" s="20" t="s">
        <v>88</v>
      </c>
    </row>
    <row r="1736" s="2" customFormat="1" ht="24.15" customHeight="1">
      <c r="A1736" s="42"/>
      <c r="B1736" s="43"/>
      <c r="C1736" s="208" t="s">
        <v>1789</v>
      </c>
      <c r="D1736" s="208" t="s">
        <v>164</v>
      </c>
      <c r="E1736" s="209" t="s">
        <v>1790</v>
      </c>
      <c r="F1736" s="210" t="s">
        <v>1791</v>
      </c>
      <c r="G1736" s="211" t="s">
        <v>775</v>
      </c>
      <c r="H1736" s="212">
        <v>3</v>
      </c>
      <c r="I1736" s="213"/>
      <c r="J1736" s="214">
        <f>ROUND(I1736*H1736,2)</f>
        <v>0</v>
      </c>
      <c r="K1736" s="210" t="s">
        <v>168</v>
      </c>
      <c r="L1736" s="48"/>
      <c r="M1736" s="215" t="s">
        <v>32</v>
      </c>
      <c r="N1736" s="216" t="s">
        <v>49</v>
      </c>
      <c r="O1736" s="88"/>
      <c r="P1736" s="217">
        <f>O1736*H1736</f>
        <v>0</v>
      </c>
      <c r="Q1736" s="217">
        <v>0</v>
      </c>
      <c r="R1736" s="217">
        <f>Q1736*H1736</f>
        <v>0</v>
      </c>
      <c r="S1736" s="217">
        <v>0</v>
      </c>
      <c r="T1736" s="218">
        <f>S1736*H1736</f>
        <v>0</v>
      </c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R1736" s="219" t="s">
        <v>379</v>
      </c>
      <c r="AT1736" s="219" t="s">
        <v>164</v>
      </c>
      <c r="AU1736" s="219" t="s">
        <v>88</v>
      </c>
      <c r="AY1736" s="20" t="s">
        <v>161</v>
      </c>
      <c r="BE1736" s="220">
        <f>IF(N1736="základní",J1736,0)</f>
        <v>0</v>
      </c>
      <c r="BF1736" s="220">
        <f>IF(N1736="snížená",J1736,0)</f>
        <v>0</v>
      </c>
      <c r="BG1736" s="220">
        <f>IF(N1736="zákl. přenesená",J1736,0)</f>
        <v>0</v>
      </c>
      <c r="BH1736" s="220">
        <f>IF(N1736="sníž. přenesená",J1736,0)</f>
        <v>0</v>
      </c>
      <c r="BI1736" s="220">
        <f>IF(N1736="nulová",J1736,0)</f>
        <v>0</v>
      </c>
      <c r="BJ1736" s="20" t="s">
        <v>86</v>
      </c>
      <c r="BK1736" s="220">
        <f>ROUND(I1736*H1736,2)</f>
        <v>0</v>
      </c>
      <c r="BL1736" s="20" t="s">
        <v>379</v>
      </c>
      <c r="BM1736" s="219" t="s">
        <v>1792</v>
      </c>
    </row>
    <row r="1737" s="2" customFormat="1">
      <c r="A1737" s="42"/>
      <c r="B1737" s="43"/>
      <c r="C1737" s="44"/>
      <c r="D1737" s="221" t="s">
        <v>171</v>
      </c>
      <c r="E1737" s="44"/>
      <c r="F1737" s="222" t="s">
        <v>1793</v>
      </c>
      <c r="G1737" s="44"/>
      <c r="H1737" s="44"/>
      <c r="I1737" s="223"/>
      <c r="J1737" s="44"/>
      <c r="K1737" s="44"/>
      <c r="L1737" s="48"/>
      <c r="M1737" s="224"/>
      <c r="N1737" s="225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171</v>
      </c>
      <c r="AU1737" s="20" t="s">
        <v>88</v>
      </c>
    </row>
    <row r="1738" s="2" customFormat="1">
      <c r="A1738" s="42"/>
      <c r="B1738" s="43"/>
      <c r="C1738" s="44"/>
      <c r="D1738" s="226" t="s">
        <v>172</v>
      </c>
      <c r="E1738" s="44"/>
      <c r="F1738" s="227" t="s">
        <v>1794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172</v>
      </c>
      <c r="AU1738" s="20" t="s">
        <v>88</v>
      </c>
    </row>
    <row r="1739" s="13" customFormat="1">
      <c r="A1739" s="13"/>
      <c r="B1739" s="233"/>
      <c r="C1739" s="234"/>
      <c r="D1739" s="221" t="s">
        <v>247</v>
      </c>
      <c r="E1739" s="235" t="s">
        <v>32</v>
      </c>
      <c r="F1739" s="236" t="s">
        <v>1795</v>
      </c>
      <c r="G1739" s="234"/>
      <c r="H1739" s="235" t="s">
        <v>32</v>
      </c>
      <c r="I1739" s="237"/>
      <c r="J1739" s="234"/>
      <c r="K1739" s="234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247</v>
      </c>
      <c r="AU1739" s="242" t="s">
        <v>88</v>
      </c>
      <c r="AV1739" s="13" t="s">
        <v>86</v>
      </c>
      <c r="AW1739" s="13" t="s">
        <v>39</v>
      </c>
      <c r="AX1739" s="13" t="s">
        <v>78</v>
      </c>
      <c r="AY1739" s="242" t="s">
        <v>161</v>
      </c>
    </row>
    <row r="1740" s="13" customFormat="1">
      <c r="A1740" s="13"/>
      <c r="B1740" s="233"/>
      <c r="C1740" s="234"/>
      <c r="D1740" s="221" t="s">
        <v>247</v>
      </c>
      <c r="E1740" s="235" t="s">
        <v>32</v>
      </c>
      <c r="F1740" s="236" t="s">
        <v>1796</v>
      </c>
      <c r="G1740" s="234"/>
      <c r="H1740" s="235" t="s">
        <v>32</v>
      </c>
      <c r="I1740" s="237"/>
      <c r="J1740" s="234"/>
      <c r="K1740" s="234"/>
      <c r="L1740" s="238"/>
      <c r="M1740" s="239"/>
      <c r="N1740" s="240"/>
      <c r="O1740" s="240"/>
      <c r="P1740" s="240"/>
      <c r="Q1740" s="240"/>
      <c r="R1740" s="240"/>
      <c r="S1740" s="240"/>
      <c r="T1740" s="241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2" t="s">
        <v>247</v>
      </c>
      <c r="AU1740" s="242" t="s">
        <v>88</v>
      </c>
      <c r="AV1740" s="13" t="s">
        <v>86</v>
      </c>
      <c r="AW1740" s="13" t="s">
        <v>39</v>
      </c>
      <c r="AX1740" s="13" t="s">
        <v>78</v>
      </c>
      <c r="AY1740" s="242" t="s">
        <v>161</v>
      </c>
    </row>
    <row r="1741" s="14" customFormat="1">
      <c r="A1741" s="14"/>
      <c r="B1741" s="243"/>
      <c r="C1741" s="244"/>
      <c r="D1741" s="221" t="s">
        <v>247</v>
      </c>
      <c r="E1741" s="245" t="s">
        <v>32</v>
      </c>
      <c r="F1741" s="246" t="s">
        <v>1797</v>
      </c>
      <c r="G1741" s="244"/>
      <c r="H1741" s="247">
        <v>1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247</v>
      </c>
      <c r="AU1741" s="253" t="s">
        <v>88</v>
      </c>
      <c r="AV1741" s="14" t="s">
        <v>88</v>
      </c>
      <c r="AW1741" s="14" t="s">
        <v>39</v>
      </c>
      <c r="AX1741" s="14" t="s">
        <v>78</v>
      </c>
      <c r="AY1741" s="253" t="s">
        <v>161</v>
      </c>
    </row>
    <row r="1742" s="14" customFormat="1">
      <c r="A1742" s="14"/>
      <c r="B1742" s="243"/>
      <c r="C1742" s="244"/>
      <c r="D1742" s="221" t="s">
        <v>247</v>
      </c>
      <c r="E1742" s="245" t="s">
        <v>32</v>
      </c>
      <c r="F1742" s="246" t="s">
        <v>1798</v>
      </c>
      <c r="G1742" s="244"/>
      <c r="H1742" s="247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247</v>
      </c>
      <c r="AU1742" s="253" t="s">
        <v>88</v>
      </c>
      <c r="AV1742" s="14" t="s">
        <v>88</v>
      </c>
      <c r="AW1742" s="14" t="s">
        <v>39</v>
      </c>
      <c r="AX1742" s="14" t="s">
        <v>78</v>
      </c>
      <c r="AY1742" s="253" t="s">
        <v>161</v>
      </c>
    </row>
    <row r="1743" s="14" customFormat="1">
      <c r="A1743" s="14"/>
      <c r="B1743" s="243"/>
      <c r="C1743" s="244"/>
      <c r="D1743" s="221" t="s">
        <v>247</v>
      </c>
      <c r="E1743" s="245" t="s">
        <v>32</v>
      </c>
      <c r="F1743" s="246" t="s">
        <v>1799</v>
      </c>
      <c r="G1743" s="244"/>
      <c r="H1743" s="247">
        <v>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247</v>
      </c>
      <c r="AU1743" s="253" t="s">
        <v>88</v>
      </c>
      <c r="AV1743" s="14" t="s">
        <v>88</v>
      </c>
      <c r="AW1743" s="14" t="s">
        <v>39</v>
      </c>
      <c r="AX1743" s="14" t="s">
        <v>78</v>
      </c>
      <c r="AY1743" s="253" t="s">
        <v>161</v>
      </c>
    </row>
    <row r="1744" s="15" customFormat="1">
      <c r="A1744" s="15"/>
      <c r="B1744" s="254"/>
      <c r="C1744" s="255"/>
      <c r="D1744" s="221" t="s">
        <v>247</v>
      </c>
      <c r="E1744" s="256" t="s">
        <v>32</v>
      </c>
      <c r="F1744" s="257" t="s">
        <v>273</v>
      </c>
      <c r="G1744" s="255"/>
      <c r="H1744" s="258">
        <v>3</v>
      </c>
      <c r="I1744" s="259"/>
      <c r="J1744" s="255"/>
      <c r="K1744" s="255"/>
      <c r="L1744" s="260"/>
      <c r="M1744" s="261"/>
      <c r="N1744" s="262"/>
      <c r="O1744" s="262"/>
      <c r="P1744" s="262"/>
      <c r="Q1744" s="262"/>
      <c r="R1744" s="262"/>
      <c r="S1744" s="262"/>
      <c r="T1744" s="26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4" t="s">
        <v>247</v>
      </c>
      <c r="AU1744" s="264" t="s">
        <v>88</v>
      </c>
      <c r="AV1744" s="15" t="s">
        <v>188</v>
      </c>
      <c r="AW1744" s="15" t="s">
        <v>39</v>
      </c>
      <c r="AX1744" s="15" t="s">
        <v>86</v>
      </c>
      <c r="AY1744" s="264" t="s">
        <v>161</v>
      </c>
    </row>
    <row r="1745" s="2" customFormat="1" ht="24.15" customHeight="1">
      <c r="A1745" s="42"/>
      <c r="B1745" s="43"/>
      <c r="C1745" s="265" t="s">
        <v>1800</v>
      </c>
      <c r="D1745" s="265" t="s">
        <v>303</v>
      </c>
      <c r="E1745" s="266" t="s">
        <v>1801</v>
      </c>
      <c r="F1745" s="267" t="s">
        <v>1802</v>
      </c>
      <c r="G1745" s="268" t="s">
        <v>775</v>
      </c>
      <c r="H1745" s="269">
        <v>3</v>
      </c>
      <c r="I1745" s="270"/>
      <c r="J1745" s="271">
        <f>ROUND(I1745*H1745,2)</f>
        <v>0</v>
      </c>
      <c r="K1745" s="267" t="s">
        <v>32</v>
      </c>
      <c r="L1745" s="272"/>
      <c r="M1745" s="273" t="s">
        <v>32</v>
      </c>
      <c r="N1745" s="274" t="s">
        <v>49</v>
      </c>
      <c r="O1745" s="88"/>
      <c r="P1745" s="217">
        <f>O1745*H1745</f>
        <v>0</v>
      </c>
      <c r="Q1745" s="217">
        <v>0.040000000000000001</v>
      </c>
      <c r="R1745" s="217">
        <f>Q1745*H1745</f>
        <v>0.12</v>
      </c>
      <c r="S1745" s="217">
        <v>0</v>
      </c>
      <c r="T1745" s="218">
        <f>S1745*H1745</f>
        <v>0</v>
      </c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R1745" s="219" t="s">
        <v>555</v>
      </c>
      <c r="AT1745" s="219" t="s">
        <v>303</v>
      </c>
      <c r="AU1745" s="219" t="s">
        <v>88</v>
      </c>
      <c r="AY1745" s="20" t="s">
        <v>161</v>
      </c>
      <c r="BE1745" s="220">
        <f>IF(N1745="základní",J1745,0)</f>
        <v>0</v>
      </c>
      <c r="BF1745" s="220">
        <f>IF(N1745="snížená",J1745,0)</f>
        <v>0</v>
      </c>
      <c r="BG1745" s="220">
        <f>IF(N1745="zákl. přenesená",J1745,0)</f>
        <v>0</v>
      </c>
      <c r="BH1745" s="220">
        <f>IF(N1745="sníž. přenesená",J1745,0)</f>
        <v>0</v>
      </c>
      <c r="BI1745" s="220">
        <f>IF(N1745="nulová",J1745,0)</f>
        <v>0</v>
      </c>
      <c r="BJ1745" s="20" t="s">
        <v>86</v>
      </c>
      <c r="BK1745" s="220">
        <f>ROUND(I1745*H1745,2)</f>
        <v>0</v>
      </c>
      <c r="BL1745" s="20" t="s">
        <v>379</v>
      </c>
      <c r="BM1745" s="219" t="s">
        <v>1803</v>
      </c>
    </row>
    <row r="1746" s="2" customFormat="1">
      <c r="A1746" s="42"/>
      <c r="B1746" s="43"/>
      <c r="C1746" s="44"/>
      <c r="D1746" s="221" t="s">
        <v>171</v>
      </c>
      <c r="E1746" s="44"/>
      <c r="F1746" s="222" t="s">
        <v>1802</v>
      </c>
      <c r="G1746" s="44"/>
      <c r="H1746" s="44"/>
      <c r="I1746" s="223"/>
      <c r="J1746" s="44"/>
      <c r="K1746" s="44"/>
      <c r="L1746" s="48"/>
      <c r="M1746" s="224"/>
      <c r="N1746" s="225"/>
      <c r="O1746" s="88"/>
      <c r="P1746" s="88"/>
      <c r="Q1746" s="88"/>
      <c r="R1746" s="88"/>
      <c r="S1746" s="88"/>
      <c r="T1746" s="89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T1746" s="20" t="s">
        <v>171</v>
      </c>
      <c r="AU1746" s="20" t="s">
        <v>88</v>
      </c>
    </row>
    <row r="1747" s="2" customFormat="1" ht="16.5" customHeight="1">
      <c r="A1747" s="42"/>
      <c r="B1747" s="43"/>
      <c r="C1747" s="265" t="s">
        <v>1804</v>
      </c>
      <c r="D1747" s="265" t="s">
        <v>303</v>
      </c>
      <c r="E1747" s="266" t="s">
        <v>1760</v>
      </c>
      <c r="F1747" s="267" t="s">
        <v>1761</v>
      </c>
      <c r="G1747" s="268" t="s">
        <v>775</v>
      </c>
      <c r="H1747" s="269">
        <v>3</v>
      </c>
      <c r="I1747" s="270"/>
      <c r="J1747" s="271">
        <f>ROUND(I1747*H1747,2)</f>
        <v>0</v>
      </c>
      <c r="K1747" s="267" t="s">
        <v>168</v>
      </c>
      <c r="L1747" s="272"/>
      <c r="M1747" s="273" t="s">
        <v>32</v>
      </c>
      <c r="N1747" s="274" t="s">
        <v>49</v>
      </c>
      <c r="O1747" s="88"/>
      <c r="P1747" s="217">
        <f>O1747*H1747</f>
        <v>0</v>
      </c>
      <c r="Q1747" s="217">
        <v>0.0022000000000000001</v>
      </c>
      <c r="R1747" s="217">
        <f>Q1747*H1747</f>
        <v>0.0066</v>
      </c>
      <c r="S1747" s="217">
        <v>0</v>
      </c>
      <c r="T1747" s="218">
        <f>S1747*H1747</f>
        <v>0</v>
      </c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R1747" s="219" t="s">
        <v>555</v>
      </c>
      <c r="AT1747" s="219" t="s">
        <v>303</v>
      </c>
      <c r="AU1747" s="219" t="s">
        <v>88</v>
      </c>
      <c r="AY1747" s="20" t="s">
        <v>161</v>
      </c>
      <c r="BE1747" s="220">
        <f>IF(N1747="základní",J1747,0)</f>
        <v>0</v>
      </c>
      <c r="BF1747" s="220">
        <f>IF(N1747="snížená",J1747,0)</f>
        <v>0</v>
      </c>
      <c r="BG1747" s="220">
        <f>IF(N1747="zákl. přenesená",J1747,0)</f>
        <v>0</v>
      </c>
      <c r="BH1747" s="220">
        <f>IF(N1747="sníž. přenesená",J1747,0)</f>
        <v>0</v>
      </c>
      <c r="BI1747" s="220">
        <f>IF(N1747="nulová",J1747,0)</f>
        <v>0</v>
      </c>
      <c r="BJ1747" s="20" t="s">
        <v>86</v>
      </c>
      <c r="BK1747" s="220">
        <f>ROUND(I1747*H1747,2)</f>
        <v>0</v>
      </c>
      <c r="BL1747" s="20" t="s">
        <v>379</v>
      </c>
      <c r="BM1747" s="219" t="s">
        <v>1805</v>
      </c>
    </row>
    <row r="1748" s="2" customFormat="1">
      <c r="A1748" s="42"/>
      <c r="B1748" s="43"/>
      <c r="C1748" s="44"/>
      <c r="D1748" s="221" t="s">
        <v>171</v>
      </c>
      <c r="E1748" s="44"/>
      <c r="F1748" s="222" t="s">
        <v>1761</v>
      </c>
      <c r="G1748" s="44"/>
      <c r="H1748" s="44"/>
      <c r="I1748" s="223"/>
      <c r="J1748" s="44"/>
      <c r="K1748" s="44"/>
      <c r="L1748" s="48"/>
      <c r="M1748" s="224"/>
      <c r="N1748" s="225"/>
      <c r="O1748" s="88"/>
      <c r="P1748" s="88"/>
      <c r="Q1748" s="88"/>
      <c r="R1748" s="88"/>
      <c r="S1748" s="88"/>
      <c r="T1748" s="89"/>
      <c r="U1748" s="42"/>
      <c r="V1748" s="42"/>
      <c r="W1748" s="42"/>
      <c r="X1748" s="42"/>
      <c r="Y1748" s="42"/>
      <c r="Z1748" s="42"/>
      <c r="AA1748" s="42"/>
      <c r="AB1748" s="42"/>
      <c r="AC1748" s="42"/>
      <c r="AD1748" s="42"/>
      <c r="AE1748" s="42"/>
      <c r="AT1748" s="20" t="s">
        <v>171</v>
      </c>
      <c r="AU1748" s="20" t="s">
        <v>88</v>
      </c>
    </row>
    <row r="1749" s="2" customFormat="1" ht="24.15" customHeight="1">
      <c r="A1749" s="42"/>
      <c r="B1749" s="43"/>
      <c r="C1749" s="208" t="s">
        <v>1806</v>
      </c>
      <c r="D1749" s="208" t="s">
        <v>164</v>
      </c>
      <c r="E1749" s="209" t="s">
        <v>1807</v>
      </c>
      <c r="F1749" s="210" t="s">
        <v>1808</v>
      </c>
      <c r="G1749" s="211" t="s">
        <v>775</v>
      </c>
      <c r="H1749" s="212">
        <v>4</v>
      </c>
      <c r="I1749" s="213"/>
      <c r="J1749" s="214">
        <f>ROUND(I1749*H1749,2)</f>
        <v>0</v>
      </c>
      <c r="K1749" s="210" t="s">
        <v>168</v>
      </c>
      <c r="L1749" s="48"/>
      <c r="M1749" s="215" t="s">
        <v>32</v>
      </c>
      <c r="N1749" s="216" t="s">
        <v>49</v>
      </c>
      <c r="O1749" s="88"/>
      <c r="P1749" s="217">
        <f>O1749*H1749</f>
        <v>0</v>
      </c>
      <c r="Q1749" s="217">
        <v>0</v>
      </c>
      <c r="R1749" s="217">
        <f>Q1749*H1749</f>
        <v>0</v>
      </c>
      <c r="S1749" s="217">
        <v>0</v>
      </c>
      <c r="T1749" s="218">
        <f>S1749*H1749</f>
        <v>0</v>
      </c>
      <c r="U1749" s="42"/>
      <c r="V1749" s="42"/>
      <c r="W1749" s="42"/>
      <c r="X1749" s="42"/>
      <c r="Y1749" s="42"/>
      <c r="Z1749" s="42"/>
      <c r="AA1749" s="42"/>
      <c r="AB1749" s="42"/>
      <c r="AC1749" s="42"/>
      <c r="AD1749" s="42"/>
      <c r="AE1749" s="42"/>
      <c r="AR1749" s="219" t="s">
        <v>379</v>
      </c>
      <c r="AT1749" s="219" t="s">
        <v>164</v>
      </c>
      <c r="AU1749" s="219" t="s">
        <v>88</v>
      </c>
      <c r="AY1749" s="20" t="s">
        <v>161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86</v>
      </c>
      <c r="BK1749" s="220">
        <f>ROUND(I1749*H1749,2)</f>
        <v>0</v>
      </c>
      <c r="BL1749" s="20" t="s">
        <v>379</v>
      </c>
      <c r="BM1749" s="219" t="s">
        <v>1809</v>
      </c>
    </row>
    <row r="1750" s="2" customFormat="1">
      <c r="A1750" s="42"/>
      <c r="B1750" s="43"/>
      <c r="C1750" s="44"/>
      <c r="D1750" s="221" t="s">
        <v>171</v>
      </c>
      <c r="E1750" s="44"/>
      <c r="F1750" s="222" t="s">
        <v>1810</v>
      </c>
      <c r="G1750" s="44"/>
      <c r="H1750" s="44"/>
      <c r="I1750" s="223"/>
      <c r="J1750" s="44"/>
      <c r="K1750" s="44"/>
      <c r="L1750" s="48"/>
      <c r="M1750" s="224"/>
      <c r="N1750" s="225"/>
      <c r="O1750" s="88"/>
      <c r="P1750" s="88"/>
      <c r="Q1750" s="88"/>
      <c r="R1750" s="88"/>
      <c r="S1750" s="88"/>
      <c r="T1750" s="89"/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T1750" s="20" t="s">
        <v>171</v>
      </c>
      <c r="AU1750" s="20" t="s">
        <v>88</v>
      </c>
    </row>
    <row r="1751" s="2" customFormat="1">
      <c r="A1751" s="42"/>
      <c r="B1751" s="43"/>
      <c r="C1751" s="44"/>
      <c r="D1751" s="226" t="s">
        <v>172</v>
      </c>
      <c r="E1751" s="44"/>
      <c r="F1751" s="227" t="s">
        <v>1811</v>
      </c>
      <c r="G1751" s="44"/>
      <c r="H1751" s="44"/>
      <c r="I1751" s="223"/>
      <c r="J1751" s="44"/>
      <c r="K1751" s="44"/>
      <c r="L1751" s="48"/>
      <c r="M1751" s="224"/>
      <c r="N1751" s="225"/>
      <c r="O1751" s="88"/>
      <c r="P1751" s="88"/>
      <c r="Q1751" s="88"/>
      <c r="R1751" s="88"/>
      <c r="S1751" s="88"/>
      <c r="T1751" s="89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T1751" s="20" t="s">
        <v>172</v>
      </c>
      <c r="AU1751" s="20" t="s">
        <v>88</v>
      </c>
    </row>
    <row r="1752" s="13" customFormat="1">
      <c r="A1752" s="13"/>
      <c r="B1752" s="233"/>
      <c r="C1752" s="234"/>
      <c r="D1752" s="221" t="s">
        <v>247</v>
      </c>
      <c r="E1752" s="235" t="s">
        <v>32</v>
      </c>
      <c r="F1752" s="236" t="s">
        <v>1812</v>
      </c>
      <c r="G1752" s="234"/>
      <c r="H1752" s="235" t="s">
        <v>32</v>
      </c>
      <c r="I1752" s="237"/>
      <c r="J1752" s="234"/>
      <c r="K1752" s="234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247</v>
      </c>
      <c r="AU1752" s="242" t="s">
        <v>88</v>
      </c>
      <c r="AV1752" s="13" t="s">
        <v>86</v>
      </c>
      <c r="AW1752" s="13" t="s">
        <v>39</v>
      </c>
      <c r="AX1752" s="13" t="s">
        <v>78</v>
      </c>
      <c r="AY1752" s="242" t="s">
        <v>161</v>
      </c>
    </row>
    <row r="1753" s="14" customFormat="1">
      <c r="A1753" s="14"/>
      <c r="B1753" s="243"/>
      <c r="C1753" s="244"/>
      <c r="D1753" s="221" t="s">
        <v>247</v>
      </c>
      <c r="E1753" s="245" t="s">
        <v>32</v>
      </c>
      <c r="F1753" s="246" t="s">
        <v>1813</v>
      </c>
      <c r="G1753" s="244"/>
      <c r="H1753" s="247">
        <v>1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247</v>
      </c>
      <c r="AU1753" s="253" t="s">
        <v>88</v>
      </c>
      <c r="AV1753" s="14" t="s">
        <v>88</v>
      </c>
      <c r="AW1753" s="14" t="s">
        <v>39</v>
      </c>
      <c r="AX1753" s="14" t="s">
        <v>78</v>
      </c>
      <c r="AY1753" s="253" t="s">
        <v>161</v>
      </c>
    </row>
    <row r="1754" s="13" customFormat="1">
      <c r="A1754" s="13"/>
      <c r="B1754" s="233"/>
      <c r="C1754" s="234"/>
      <c r="D1754" s="221" t="s">
        <v>247</v>
      </c>
      <c r="E1754" s="235" t="s">
        <v>32</v>
      </c>
      <c r="F1754" s="236" t="s">
        <v>1814</v>
      </c>
      <c r="G1754" s="234"/>
      <c r="H1754" s="235" t="s">
        <v>32</v>
      </c>
      <c r="I1754" s="237"/>
      <c r="J1754" s="234"/>
      <c r="K1754" s="234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247</v>
      </c>
      <c r="AU1754" s="242" t="s">
        <v>88</v>
      </c>
      <c r="AV1754" s="13" t="s">
        <v>86</v>
      </c>
      <c r="AW1754" s="13" t="s">
        <v>39</v>
      </c>
      <c r="AX1754" s="13" t="s">
        <v>78</v>
      </c>
      <c r="AY1754" s="242" t="s">
        <v>161</v>
      </c>
    </row>
    <row r="1755" s="14" customFormat="1">
      <c r="A1755" s="14"/>
      <c r="B1755" s="243"/>
      <c r="C1755" s="244"/>
      <c r="D1755" s="221" t="s">
        <v>247</v>
      </c>
      <c r="E1755" s="245" t="s">
        <v>32</v>
      </c>
      <c r="F1755" s="246" t="s">
        <v>1815</v>
      </c>
      <c r="G1755" s="244"/>
      <c r="H1755" s="247">
        <v>1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247</v>
      </c>
      <c r="AU1755" s="253" t="s">
        <v>88</v>
      </c>
      <c r="AV1755" s="14" t="s">
        <v>88</v>
      </c>
      <c r="AW1755" s="14" t="s">
        <v>39</v>
      </c>
      <c r="AX1755" s="14" t="s">
        <v>78</v>
      </c>
      <c r="AY1755" s="253" t="s">
        <v>161</v>
      </c>
    </row>
    <row r="1756" s="14" customFormat="1">
      <c r="A1756" s="14"/>
      <c r="B1756" s="243"/>
      <c r="C1756" s="244"/>
      <c r="D1756" s="221" t="s">
        <v>247</v>
      </c>
      <c r="E1756" s="245" t="s">
        <v>32</v>
      </c>
      <c r="F1756" s="246" t="s">
        <v>1816</v>
      </c>
      <c r="G1756" s="244"/>
      <c r="H1756" s="247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247</v>
      </c>
      <c r="AU1756" s="253" t="s">
        <v>88</v>
      </c>
      <c r="AV1756" s="14" t="s">
        <v>88</v>
      </c>
      <c r="AW1756" s="14" t="s">
        <v>39</v>
      </c>
      <c r="AX1756" s="14" t="s">
        <v>78</v>
      </c>
      <c r="AY1756" s="253" t="s">
        <v>161</v>
      </c>
    </row>
    <row r="1757" s="14" customFormat="1">
      <c r="A1757" s="14"/>
      <c r="B1757" s="243"/>
      <c r="C1757" s="244"/>
      <c r="D1757" s="221" t="s">
        <v>247</v>
      </c>
      <c r="E1757" s="245" t="s">
        <v>32</v>
      </c>
      <c r="F1757" s="246" t="s">
        <v>1817</v>
      </c>
      <c r="G1757" s="244"/>
      <c r="H1757" s="247">
        <v>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247</v>
      </c>
      <c r="AU1757" s="253" t="s">
        <v>88</v>
      </c>
      <c r="AV1757" s="14" t="s">
        <v>88</v>
      </c>
      <c r="AW1757" s="14" t="s">
        <v>39</v>
      </c>
      <c r="AX1757" s="14" t="s">
        <v>78</v>
      </c>
      <c r="AY1757" s="253" t="s">
        <v>161</v>
      </c>
    </row>
    <row r="1758" s="15" customFormat="1">
      <c r="A1758" s="15"/>
      <c r="B1758" s="254"/>
      <c r="C1758" s="255"/>
      <c r="D1758" s="221" t="s">
        <v>247</v>
      </c>
      <c r="E1758" s="256" t="s">
        <v>32</v>
      </c>
      <c r="F1758" s="257" t="s">
        <v>273</v>
      </c>
      <c r="G1758" s="255"/>
      <c r="H1758" s="258">
        <v>4</v>
      </c>
      <c r="I1758" s="259"/>
      <c r="J1758" s="255"/>
      <c r="K1758" s="255"/>
      <c r="L1758" s="260"/>
      <c r="M1758" s="261"/>
      <c r="N1758" s="262"/>
      <c r="O1758" s="262"/>
      <c r="P1758" s="262"/>
      <c r="Q1758" s="262"/>
      <c r="R1758" s="262"/>
      <c r="S1758" s="262"/>
      <c r="T1758" s="263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4" t="s">
        <v>247</v>
      </c>
      <c r="AU1758" s="264" t="s">
        <v>88</v>
      </c>
      <c r="AV1758" s="15" t="s">
        <v>188</v>
      </c>
      <c r="AW1758" s="15" t="s">
        <v>39</v>
      </c>
      <c r="AX1758" s="15" t="s">
        <v>86</v>
      </c>
      <c r="AY1758" s="264" t="s">
        <v>161</v>
      </c>
    </row>
    <row r="1759" s="2" customFormat="1" ht="24.15" customHeight="1">
      <c r="A1759" s="42"/>
      <c r="B1759" s="43"/>
      <c r="C1759" s="265" t="s">
        <v>1818</v>
      </c>
      <c r="D1759" s="265" t="s">
        <v>303</v>
      </c>
      <c r="E1759" s="266" t="s">
        <v>1819</v>
      </c>
      <c r="F1759" s="267" t="s">
        <v>1820</v>
      </c>
      <c r="G1759" s="268" t="s">
        <v>775</v>
      </c>
      <c r="H1759" s="269">
        <v>1</v>
      </c>
      <c r="I1759" s="270"/>
      <c r="J1759" s="271">
        <f>ROUND(I1759*H1759,2)</f>
        <v>0</v>
      </c>
      <c r="K1759" s="267" t="s">
        <v>32</v>
      </c>
      <c r="L1759" s="272"/>
      <c r="M1759" s="273" t="s">
        <v>32</v>
      </c>
      <c r="N1759" s="274" t="s">
        <v>49</v>
      </c>
      <c r="O1759" s="88"/>
      <c r="P1759" s="217">
        <f>O1759*H1759</f>
        <v>0</v>
      </c>
      <c r="Q1759" s="217">
        <v>0.017500000000000002</v>
      </c>
      <c r="R1759" s="217">
        <f>Q1759*H1759</f>
        <v>0.017500000000000002</v>
      </c>
      <c r="S1759" s="217">
        <v>0</v>
      </c>
      <c r="T1759" s="218">
        <f>S1759*H1759</f>
        <v>0</v>
      </c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R1759" s="219" t="s">
        <v>555</v>
      </c>
      <c r="AT1759" s="219" t="s">
        <v>303</v>
      </c>
      <c r="AU1759" s="219" t="s">
        <v>88</v>
      </c>
      <c r="AY1759" s="20" t="s">
        <v>161</v>
      </c>
      <c r="BE1759" s="220">
        <f>IF(N1759="základní",J1759,0)</f>
        <v>0</v>
      </c>
      <c r="BF1759" s="220">
        <f>IF(N1759="snížená",J1759,0)</f>
        <v>0</v>
      </c>
      <c r="BG1759" s="220">
        <f>IF(N1759="zákl. přenesená",J1759,0)</f>
        <v>0</v>
      </c>
      <c r="BH1759" s="220">
        <f>IF(N1759="sníž. přenesená",J1759,0)</f>
        <v>0</v>
      </c>
      <c r="BI1759" s="220">
        <f>IF(N1759="nulová",J1759,0)</f>
        <v>0</v>
      </c>
      <c r="BJ1759" s="20" t="s">
        <v>86</v>
      </c>
      <c r="BK1759" s="220">
        <f>ROUND(I1759*H1759,2)</f>
        <v>0</v>
      </c>
      <c r="BL1759" s="20" t="s">
        <v>379</v>
      </c>
      <c r="BM1759" s="219" t="s">
        <v>1821</v>
      </c>
    </row>
    <row r="1760" s="2" customFormat="1">
      <c r="A1760" s="42"/>
      <c r="B1760" s="43"/>
      <c r="C1760" s="44"/>
      <c r="D1760" s="221" t="s">
        <v>171</v>
      </c>
      <c r="E1760" s="44"/>
      <c r="F1760" s="222" t="s">
        <v>1820</v>
      </c>
      <c r="G1760" s="44"/>
      <c r="H1760" s="44"/>
      <c r="I1760" s="223"/>
      <c r="J1760" s="44"/>
      <c r="K1760" s="44"/>
      <c r="L1760" s="48"/>
      <c r="M1760" s="224"/>
      <c r="N1760" s="225"/>
      <c r="O1760" s="88"/>
      <c r="P1760" s="88"/>
      <c r="Q1760" s="88"/>
      <c r="R1760" s="88"/>
      <c r="S1760" s="88"/>
      <c r="T1760" s="89"/>
      <c r="U1760" s="42"/>
      <c r="V1760" s="42"/>
      <c r="W1760" s="42"/>
      <c r="X1760" s="42"/>
      <c r="Y1760" s="42"/>
      <c r="Z1760" s="42"/>
      <c r="AA1760" s="42"/>
      <c r="AB1760" s="42"/>
      <c r="AC1760" s="42"/>
      <c r="AD1760" s="42"/>
      <c r="AE1760" s="42"/>
      <c r="AT1760" s="20" t="s">
        <v>171</v>
      </c>
      <c r="AU1760" s="20" t="s">
        <v>88</v>
      </c>
    </row>
    <row r="1761" s="2" customFormat="1" ht="24.15" customHeight="1">
      <c r="A1761" s="42"/>
      <c r="B1761" s="43"/>
      <c r="C1761" s="265" t="s">
        <v>1822</v>
      </c>
      <c r="D1761" s="265" t="s">
        <v>303</v>
      </c>
      <c r="E1761" s="266" t="s">
        <v>1823</v>
      </c>
      <c r="F1761" s="267" t="s">
        <v>1824</v>
      </c>
      <c r="G1761" s="268" t="s">
        <v>775</v>
      </c>
      <c r="H1761" s="269">
        <v>4</v>
      </c>
      <c r="I1761" s="270"/>
      <c r="J1761" s="271">
        <f>ROUND(I1761*H1761,2)</f>
        <v>0</v>
      </c>
      <c r="K1761" s="267" t="s">
        <v>32</v>
      </c>
      <c r="L1761" s="272"/>
      <c r="M1761" s="273" t="s">
        <v>32</v>
      </c>
      <c r="N1761" s="274" t="s">
        <v>49</v>
      </c>
      <c r="O1761" s="88"/>
      <c r="P1761" s="217">
        <f>O1761*H1761</f>
        <v>0</v>
      </c>
      <c r="Q1761" s="217">
        <v>0.0195</v>
      </c>
      <c r="R1761" s="217">
        <f>Q1761*H1761</f>
        <v>0.078</v>
      </c>
      <c r="S1761" s="217">
        <v>0</v>
      </c>
      <c r="T1761" s="218">
        <f>S1761*H1761</f>
        <v>0</v>
      </c>
      <c r="U1761" s="42"/>
      <c r="V1761" s="42"/>
      <c r="W1761" s="42"/>
      <c r="X1761" s="42"/>
      <c r="Y1761" s="42"/>
      <c r="Z1761" s="42"/>
      <c r="AA1761" s="42"/>
      <c r="AB1761" s="42"/>
      <c r="AC1761" s="42"/>
      <c r="AD1761" s="42"/>
      <c r="AE1761" s="42"/>
      <c r="AR1761" s="219" t="s">
        <v>555</v>
      </c>
      <c r="AT1761" s="219" t="s">
        <v>303</v>
      </c>
      <c r="AU1761" s="219" t="s">
        <v>88</v>
      </c>
      <c r="AY1761" s="20" t="s">
        <v>161</v>
      </c>
      <c r="BE1761" s="220">
        <f>IF(N1761="základní",J1761,0)</f>
        <v>0</v>
      </c>
      <c r="BF1761" s="220">
        <f>IF(N1761="snížená",J1761,0)</f>
        <v>0</v>
      </c>
      <c r="BG1761" s="220">
        <f>IF(N1761="zákl. přenesená",J1761,0)</f>
        <v>0</v>
      </c>
      <c r="BH1761" s="220">
        <f>IF(N1761="sníž. přenesená",J1761,0)</f>
        <v>0</v>
      </c>
      <c r="BI1761" s="220">
        <f>IF(N1761="nulová",J1761,0)</f>
        <v>0</v>
      </c>
      <c r="BJ1761" s="20" t="s">
        <v>86</v>
      </c>
      <c r="BK1761" s="220">
        <f>ROUND(I1761*H1761,2)</f>
        <v>0</v>
      </c>
      <c r="BL1761" s="20" t="s">
        <v>379</v>
      </c>
      <c r="BM1761" s="219" t="s">
        <v>1825</v>
      </c>
    </row>
    <row r="1762" s="2" customFormat="1">
      <c r="A1762" s="42"/>
      <c r="B1762" s="43"/>
      <c r="C1762" s="44"/>
      <c r="D1762" s="221" t="s">
        <v>171</v>
      </c>
      <c r="E1762" s="44"/>
      <c r="F1762" s="222" t="s">
        <v>1824</v>
      </c>
      <c r="G1762" s="44"/>
      <c r="H1762" s="44"/>
      <c r="I1762" s="223"/>
      <c r="J1762" s="44"/>
      <c r="K1762" s="44"/>
      <c r="L1762" s="48"/>
      <c r="M1762" s="224"/>
      <c r="N1762" s="225"/>
      <c r="O1762" s="88"/>
      <c r="P1762" s="88"/>
      <c r="Q1762" s="88"/>
      <c r="R1762" s="88"/>
      <c r="S1762" s="88"/>
      <c r="T1762" s="89"/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T1762" s="20" t="s">
        <v>171</v>
      </c>
      <c r="AU1762" s="20" t="s">
        <v>88</v>
      </c>
    </row>
    <row r="1763" s="2" customFormat="1" ht="16.5" customHeight="1">
      <c r="A1763" s="42"/>
      <c r="B1763" s="43"/>
      <c r="C1763" s="265" t="s">
        <v>1826</v>
      </c>
      <c r="D1763" s="265" t="s">
        <v>303</v>
      </c>
      <c r="E1763" s="266" t="s">
        <v>1827</v>
      </c>
      <c r="F1763" s="267" t="s">
        <v>1828</v>
      </c>
      <c r="G1763" s="268" t="s">
        <v>775</v>
      </c>
      <c r="H1763" s="269">
        <v>4</v>
      </c>
      <c r="I1763" s="270"/>
      <c r="J1763" s="271">
        <f>ROUND(I1763*H1763,2)</f>
        <v>0</v>
      </c>
      <c r="K1763" s="267" t="s">
        <v>168</v>
      </c>
      <c r="L1763" s="272"/>
      <c r="M1763" s="273" t="s">
        <v>32</v>
      </c>
      <c r="N1763" s="274" t="s">
        <v>49</v>
      </c>
      <c r="O1763" s="88"/>
      <c r="P1763" s="217">
        <f>O1763*H1763</f>
        <v>0</v>
      </c>
      <c r="Q1763" s="217">
        <v>0.0022000000000000001</v>
      </c>
      <c r="R1763" s="217">
        <f>Q1763*H1763</f>
        <v>0.0088000000000000005</v>
      </c>
      <c r="S1763" s="217">
        <v>0</v>
      </c>
      <c r="T1763" s="218">
        <f>S1763*H1763</f>
        <v>0</v>
      </c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R1763" s="219" t="s">
        <v>555</v>
      </c>
      <c r="AT1763" s="219" t="s">
        <v>303</v>
      </c>
      <c r="AU1763" s="219" t="s">
        <v>88</v>
      </c>
      <c r="AY1763" s="20" t="s">
        <v>161</v>
      </c>
      <c r="BE1763" s="220">
        <f>IF(N1763="základní",J1763,0)</f>
        <v>0</v>
      </c>
      <c r="BF1763" s="220">
        <f>IF(N1763="snížená",J1763,0)</f>
        <v>0</v>
      </c>
      <c r="BG1763" s="220">
        <f>IF(N1763="zákl. přenesená",J1763,0)</f>
        <v>0</v>
      </c>
      <c r="BH1763" s="220">
        <f>IF(N1763="sníž. přenesená",J1763,0)</f>
        <v>0</v>
      </c>
      <c r="BI1763" s="220">
        <f>IF(N1763="nulová",J1763,0)</f>
        <v>0</v>
      </c>
      <c r="BJ1763" s="20" t="s">
        <v>86</v>
      </c>
      <c r="BK1763" s="220">
        <f>ROUND(I1763*H1763,2)</f>
        <v>0</v>
      </c>
      <c r="BL1763" s="20" t="s">
        <v>379</v>
      </c>
      <c r="BM1763" s="219" t="s">
        <v>1829</v>
      </c>
    </row>
    <row r="1764" s="2" customFormat="1">
      <c r="A1764" s="42"/>
      <c r="B1764" s="43"/>
      <c r="C1764" s="44"/>
      <c r="D1764" s="221" t="s">
        <v>171</v>
      </c>
      <c r="E1764" s="44"/>
      <c r="F1764" s="222" t="s">
        <v>1828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171</v>
      </c>
      <c r="AU1764" s="20" t="s">
        <v>88</v>
      </c>
    </row>
    <row r="1765" s="2" customFormat="1" ht="24.15" customHeight="1">
      <c r="A1765" s="42"/>
      <c r="B1765" s="43"/>
      <c r="C1765" s="208" t="s">
        <v>1830</v>
      </c>
      <c r="D1765" s="208" t="s">
        <v>164</v>
      </c>
      <c r="E1765" s="209" t="s">
        <v>1831</v>
      </c>
      <c r="F1765" s="210" t="s">
        <v>1832</v>
      </c>
      <c r="G1765" s="211" t="s">
        <v>775</v>
      </c>
      <c r="H1765" s="212">
        <v>3</v>
      </c>
      <c r="I1765" s="213"/>
      <c r="J1765" s="214">
        <f>ROUND(I1765*H1765,2)</f>
        <v>0</v>
      </c>
      <c r="K1765" s="210" t="s">
        <v>168</v>
      </c>
      <c r="L1765" s="48"/>
      <c r="M1765" s="215" t="s">
        <v>32</v>
      </c>
      <c r="N1765" s="216" t="s">
        <v>49</v>
      </c>
      <c r="O1765" s="88"/>
      <c r="P1765" s="217">
        <f>O1765*H1765</f>
        <v>0</v>
      </c>
      <c r="Q1765" s="217">
        <v>0</v>
      </c>
      <c r="R1765" s="217">
        <f>Q1765*H1765</f>
        <v>0</v>
      </c>
      <c r="S1765" s="217">
        <v>0</v>
      </c>
      <c r="T1765" s="218">
        <f>S1765*H1765</f>
        <v>0</v>
      </c>
      <c r="U1765" s="42"/>
      <c r="V1765" s="42"/>
      <c r="W1765" s="42"/>
      <c r="X1765" s="42"/>
      <c r="Y1765" s="42"/>
      <c r="Z1765" s="42"/>
      <c r="AA1765" s="42"/>
      <c r="AB1765" s="42"/>
      <c r="AC1765" s="42"/>
      <c r="AD1765" s="42"/>
      <c r="AE1765" s="42"/>
      <c r="AR1765" s="219" t="s">
        <v>379</v>
      </c>
      <c r="AT1765" s="219" t="s">
        <v>164</v>
      </c>
      <c r="AU1765" s="219" t="s">
        <v>88</v>
      </c>
      <c r="AY1765" s="20" t="s">
        <v>161</v>
      </c>
      <c r="BE1765" s="220">
        <f>IF(N1765="základní",J1765,0)</f>
        <v>0</v>
      </c>
      <c r="BF1765" s="220">
        <f>IF(N1765="snížená",J1765,0)</f>
        <v>0</v>
      </c>
      <c r="BG1765" s="220">
        <f>IF(N1765="zákl. přenesená",J1765,0)</f>
        <v>0</v>
      </c>
      <c r="BH1765" s="220">
        <f>IF(N1765="sníž. přenesená",J1765,0)</f>
        <v>0</v>
      </c>
      <c r="BI1765" s="220">
        <f>IF(N1765="nulová",J1765,0)</f>
        <v>0</v>
      </c>
      <c r="BJ1765" s="20" t="s">
        <v>86</v>
      </c>
      <c r="BK1765" s="220">
        <f>ROUND(I1765*H1765,2)</f>
        <v>0</v>
      </c>
      <c r="BL1765" s="20" t="s">
        <v>379</v>
      </c>
      <c r="BM1765" s="219" t="s">
        <v>1833</v>
      </c>
    </row>
    <row r="1766" s="2" customFormat="1">
      <c r="A1766" s="42"/>
      <c r="B1766" s="43"/>
      <c r="C1766" s="44"/>
      <c r="D1766" s="221" t="s">
        <v>171</v>
      </c>
      <c r="E1766" s="44"/>
      <c r="F1766" s="222" t="s">
        <v>1834</v>
      </c>
      <c r="G1766" s="44"/>
      <c r="H1766" s="44"/>
      <c r="I1766" s="223"/>
      <c r="J1766" s="44"/>
      <c r="K1766" s="44"/>
      <c r="L1766" s="48"/>
      <c r="M1766" s="224"/>
      <c r="N1766" s="225"/>
      <c r="O1766" s="88"/>
      <c r="P1766" s="88"/>
      <c r="Q1766" s="88"/>
      <c r="R1766" s="88"/>
      <c r="S1766" s="88"/>
      <c r="T1766" s="89"/>
      <c r="U1766" s="42"/>
      <c r="V1766" s="42"/>
      <c r="W1766" s="42"/>
      <c r="X1766" s="42"/>
      <c r="Y1766" s="42"/>
      <c r="Z1766" s="42"/>
      <c r="AA1766" s="42"/>
      <c r="AB1766" s="42"/>
      <c r="AC1766" s="42"/>
      <c r="AD1766" s="42"/>
      <c r="AE1766" s="42"/>
      <c r="AT1766" s="20" t="s">
        <v>171</v>
      </c>
      <c r="AU1766" s="20" t="s">
        <v>88</v>
      </c>
    </row>
    <row r="1767" s="2" customFormat="1">
      <c r="A1767" s="42"/>
      <c r="B1767" s="43"/>
      <c r="C1767" s="44"/>
      <c r="D1767" s="226" t="s">
        <v>172</v>
      </c>
      <c r="E1767" s="44"/>
      <c r="F1767" s="227" t="s">
        <v>1835</v>
      </c>
      <c r="G1767" s="44"/>
      <c r="H1767" s="44"/>
      <c r="I1767" s="223"/>
      <c r="J1767" s="44"/>
      <c r="K1767" s="44"/>
      <c r="L1767" s="48"/>
      <c r="M1767" s="224"/>
      <c r="N1767" s="225"/>
      <c r="O1767" s="88"/>
      <c r="P1767" s="88"/>
      <c r="Q1767" s="88"/>
      <c r="R1767" s="88"/>
      <c r="S1767" s="88"/>
      <c r="T1767" s="89"/>
      <c r="U1767" s="42"/>
      <c r="V1767" s="42"/>
      <c r="W1767" s="42"/>
      <c r="X1767" s="42"/>
      <c r="Y1767" s="42"/>
      <c r="Z1767" s="42"/>
      <c r="AA1767" s="42"/>
      <c r="AB1767" s="42"/>
      <c r="AC1767" s="42"/>
      <c r="AD1767" s="42"/>
      <c r="AE1767" s="42"/>
      <c r="AT1767" s="20" t="s">
        <v>172</v>
      </c>
      <c r="AU1767" s="20" t="s">
        <v>88</v>
      </c>
    </row>
    <row r="1768" s="13" customFormat="1">
      <c r="A1768" s="13"/>
      <c r="B1768" s="233"/>
      <c r="C1768" s="234"/>
      <c r="D1768" s="221" t="s">
        <v>247</v>
      </c>
      <c r="E1768" s="235" t="s">
        <v>32</v>
      </c>
      <c r="F1768" s="236" t="s">
        <v>1836</v>
      </c>
      <c r="G1768" s="234"/>
      <c r="H1768" s="235" t="s">
        <v>32</v>
      </c>
      <c r="I1768" s="237"/>
      <c r="J1768" s="234"/>
      <c r="K1768" s="234"/>
      <c r="L1768" s="238"/>
      <c r="M1768" s="239"/>
      <c r="N1768" s="240"/>
      <c r="O1768" s="240"/>
      <c r="P1768" s="240"/>
      <c r="Q1768" s="240"/>
      <c r="R1768" s="240"/>
      <c r="S1768" s="240"/>
      <c r="T1768" s="24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2" t="s">
        <v>247</v>
      </c>
      <c r="AU1768" s="242" t="s">
        <v>88</v>
      </c>
      <c r="AV1768" s="13" t="s">
        <v>86</v>
      </c>
      <c r="AW1768" s="13" t="s">
        <v>39</v>
      </c>
      <c r="AX1768" s="13" t="s">
        <v>78</v>
      </c>
      <c r="AY1768" s="242" t="s">
        <v>161</v>
      </c>
    </row>
    <row r="1769" s="14" customFormat="1">
      <c r="A1769" s="14"/>
      <c r="B1769" s="243"/>
      <c r="C1769" s="244"/>
      <c r="D1769" s="221" t="s">
        <v>247</v>
      </c>
      <c r="E1769" s="245" t="s">
        <v>32</v>
      </c>
      <c r="F1769" s="246" t="s">
        <v>1837</v>
      </c>
      <c r="G1769" s="244"/>
      <c r="H1769" s="247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247</v>
      </c>
      <c r="AU1769" s="253" t="s">
        <v>88</v>
      </c>
      <c r="AV1769" s="14" t="s">
        <v>88</v>
      </c>
      <c r="AW1769" s="14" t="s">
        <v>39</v>
      </c>
      <c r="AX1769" s="14" t="s">
        <v>78</v>
      </c>
      <c r="AY1769" s="253" t="s">
        <v>161</v>
      </c>
    </row>
    <row r="1770" s="14" customFormat="1">
      <c r="A1770" s="14"/>
      <c r="B1770" s="243"/>
      <c r="C1770" s="244"/>
      <c r="D1770" s="221" t="s">
        <v>247</v>
      </c>
      <c r="E1770" s="245" t="s">
        <v>32</v>
      </c>
      <c r="F1770" s="246" t="s">
        <v>1838</v>
      </c>
      <c r="G1770" s="244"/>
      <c r="H1770" s="247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247</v>
      </c>
      <c r="AU1770" s="253" t="s">
        <v>88</v>
      </c>
      <c r="AV1770" s="14" t="s">
        <v>88</v>
      </c>
      <c r="AW1770" s="14" t="s">
        <v>39</v>
      </c>
      <c r="AX1770" s="14" t="s">
        <v>78</v>
      </c>
      <c r="AY1770" s="253" t="s">
        <v>161</v>
      </c>
    </row>
    <row r="1771" s="14" customFormat="1">
      <c r="A1771" s="14"/>
      <c r="B1771" s="243"/>
      <c r="C1771" s="244"/>
      <c r="D1771" s="221" t="s">
        <v>247</v>
      </c>
      <c r="E1771" s="245" t="s">
        <v>32</v>
      </c>
      <c r="F1771" s="246" t="s">
        <v>1839</v>
      </c>
      <c r="G1771" s="244"/>
      <c r="H1771" s="247">
        <v>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247</v>
      </c>
      <c r="AU1771" s="253" t="s">
        <v>88</v>
      </c>
      <c r="AV1771" s="14" t="s">
        <v>88</v>
      </c>
      <c r="AW1771" s="14" t="s">
        <v>39</v>
      </c>
      <c r="AX1771" s="14" t="s">
        <v>78</v>
      </c>
      <c r="AY1771" s="253" t="s">
        <v>161</v>
      </c>
    </row>
    <row r="1772" s="15" customFormat="1">
      <c r="A1772" s="15"/>
      <c r="B1772" s="254"/>
      <c r="C1772" s="255"/>
      <c r="D1772" s="221" t="s">
        <v>247</v>
      </c>
      <c r="E1772" s="256" t="s">
        <v>32</v>
      </c>
      <c r="F1772" s="257" t="s">
        <v>273</v>
      </c>
      <c r="G1772" s="255"/>
      <c r="H1772" s="258">
        <v>3</v>
      </c>
      <c r="I1772" s="259"/>
      <c r="J1772" s="255"/>
      <c r="K1772" s="255"/>
      <c r="L1772" s="260"/>
      <c r="M1772" s="261"/>
      <c r="N1772" s="262"/>
      <c r="O1772" s="262"/>
      <c r="P1772" s="262"/>
      <c r="Q1772" s="262"/>
      <c r="R1772" s="262"/>
      <c r="S1772" s="262"/>
      <c r="T1772" s="263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4" t="s">
        <v>247</v>
      </c>
      <c r="AU1772" s="264" t="s">
        <v>88</v>
      </c>
      <c r="AV1772" s="15" t="s">
        <v>188</v>
      </c>
      <c r="AW1772" s="15" t="s">
        <v>39</v>
      </c>
      <c r="AX1772" s="15" t="s">
        <v>86</v>
      </c>
      <c r="AY1772" s="264" t="s">
        <v>161</v>
      </c>
    </row>
    <row r="1773" s="2" customFormat="1" ht="24.15" customHeight="1">
      <c r="A1773" s="42"/>
      <c r="B1773" s="43"/>
      <c r="C1773" s="265" t="s">
        <v>1840</v>
      </c>
      <c r="D1773" s="265" t="s">
        <v>303</v>
      </c>
      <c r="E1773" s="266" t="s">
        <v>1841</v>
      </c>
      <c r="F1773" s="267" t="s">
        <v>1842</v>
      </c>
      <c r="G1773" s="268" t="s">
        <v>775</v>
      </c>
      <c r="H1773" s="269">
        <v>3</v>
      </c>
      <c r="I1773" s="270"/>
      <c r="J1773" s="271">
        <f>ROUND(I1773*H1773,2)</f>
        <v>0</v>
      </c>
      <c r="K1773" s="267" t="s">
        <v>32</v>
      </c>
      <c r="L1773" s="272"/>
      <c r="M1773" s="273" t="s">
        <v>32</v>
      </c>
      <c r="N1773" s="274" t="s">
        <v>49</v>
      </c>
      <c r="O1773" s="88"/>
      <c r="P1773" s="217">
        <f>O1773*H1773</f>
        <v>0</v>
      </c>
      <c r="Q1773" s="217">
        <v>0.042999999999999997</v>
      </c>
      <c r="R1773" s="217">
        <f>Q1773*H1773</f>
        <v>0.129</v>
      </c>
      <c r="S1773" s="217">
        <v>0</v>
      </c>
      <c r="T1773" s="218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9" t="s">
        <v>555</v>
      </c>
      <c r="AT1773" s="219" t="s">
        <v>303</v>
      </c>
      <c r="AU1773" s="219" t="s">
        <v>88</v>
      </c>
      <c r="AY1773" s="20" t="s">
        <v>161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86</v>
      </c>
      <c r="BK1773" s="220">
        <f>ROUND(I1773*H1773,2)</f>
        <v>0</v>
      </c>
      <c r="BL1773" s="20" t="s">
        <v>379</v>
      </c>
      <c r="BM1773" s="219" t="s">
        <v>1843</v>
      </c>
    </row>
    <row r="1774" s="2" customFormat="1">
      <c r="A1774" s="42"/>
      <c r="B1774" s="43"/>
      <c r="C1774" s="44"/>
      <c r="D1774" s="221" t="s">
        <v>171</v>
      </c>
      <c r="E1774" s="44"/>
      <c r="F1774" s="222" t="s">
        <v>1842</v>
      </c>
      <c r="G1774" s="44"/>
      <c r="H1774" s="44"/>
      <c r="I1774" s="223"/>
      <c r="J1774" s="44"/>
      <c r="K1774" s="44"/>
      <c r="L1774" s="48"/>
      <c r="M1774" s="224"/>
      <c r="N1774" s="225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171</v>
      </c>
      <c r="AU1774" s="20" t="s">
        <v>88</v>
      </c>
    </row>
    <row r="1775" s="2" customFormat="1" ht="16.5" customHeight="1">
      <c r="A1775" s="42"/>
      <c r="B1775" s="43"/>
      <c r="C1775" s="265" t="s">
        <v>1844</v>
      </c>
      <c r="D1775" s="265" t="s">
        <v>303</v>
      </c>
      <c r="E1775" s="266" t="s">
        <v>1827</v>
      </c>
      <c r="F1775" s="267" t="s">
        <v>1828</v>
      </c>
      <c r="G1775" s="268" t="s">
        <v>775</v>
      </c>
      <c r="H1775" s="269">
        <v>3</v>
      </c>
      <c r="I1775" s="270"/>
      <c r="J1775" s="271">
        <f>ROUND(I1775*H1775,2)</f>
        <v>0</v>
      </c>
      <c r="K1775" s="267" t="s">
        <v>168</v>
      </c>
      <c r="L1775" s="272"/>
      <c r="M1775" s="273" t="s">
        <v>32</v>
      </c>
      <c r="N1775" s="274" t="s">
        <v>49</v>
      </c>
      <c r="O1775" s="88"/>
      <c r="P1775" s="217">
        <f>O1775*H1775</f>
        <v>0</v>
      </c>
      <c r="Q1775" s="217">
        <v>0.0022000000000000001</v>
      </c>
      <c r="R1775" s="217">
        <f>Q1775*H1775</f>
        <v>0.0066</v>
      </c>
      <c r="S1775" s="217">
        <v>0</v>
      </c>
      <c r="T1775" s="218">
        <f>S1775*H1775</f>
        <v>0</v>
      </c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R1775" s="219" t="s">
        <v>555</v>
      </c>
      <c r="AT1775" s="219" t="s">
        <v>303</v>
      </c>
      <c r="AU1775" s="219" t="s">
        <v>88</v>
      </c>
      <c r="AY1775" s="20" t="s">
        <v>161</v>
      </c>
      <c r="BE1775" s="220">
        <f>IF(N1775="základní",J1775,0)</f>
        <v>0</v>
      </c>
      <c r="BF1775" s="220">
        <f>IF(N1775="snížená",J1775,0)</f>
        <v>0</v>
      </c>
      <c r="BG1775" s="220">
        <f>IF(N1775="zákl. přenesená",J1775,0)</f>
        <v>0</v>
      </c>
      <c r="BH1775" s="220">
        <f>IF(N1775="sníž. přenesená",J1775,0)</f>
        <v>0</v>
      </c>
      <c r="BI1775" s="220">
        <f>IF(N1775="nulová",J1775,0)</f>
        <v>0</v>
      </c>
      <c r="BJ1775" s="20" t="s">
        <v>86</v>
      </c>
      <c r="BK1775" s="220">
        <f>ROUND(I1775*H1775,2)</f>
        <v>0</v>
      </c>
      <c r="BL1775" s="20" t="s">
        <v>379</v>
      </c>
      <c r="BM1775" s="219" t="s">
        <v>1845</v>
      </c>
    </row>
    <row r="1776" s="2" customFormat="1">
      <c r="A1776" s="42"/>
      <c r="B1776" s="43"/>
      <c r="C1776" s="44"/>
      <c r="D1776" s="221" t="s">
        <v>171</v>
      </c>
      <c r="E1776" s="44"/>
      <c r="F1776" s="222" t="s">
        <v>1828</v>
      </c>
      <c r="G1776" s="44"/>
      <c r="H1776" s="44"/>
      <c r="I1776" s="223"/>
      <c r="J1776" s="44"/>
      <c r="K1776" s="44"/>
      <c r="L1776" s="48"/>
      <c r="M1776" s="224"/>
      <c r="N1776" s="225"/>
      <c r="O1776" s="88"/>
      <c r="P1776" s="88"/>
      <c r="Q1776" s="88"/>
      <c r="R1776" s="88"/>
      <c r="S1776" s="88"/>
      <c r="T1776" s="89"/>
      <c r="U1776" s="42"/>
      <c r="V1776" s="42"/>
      <c r="W1776" s="42"/>
      <c r="X1776" s="42"/>
      <c r="Y1776" s="42"/>
      <c r="Z1776" s="42"/>
      <c r="AA1776" s="42"/>
      <c r="AB1776" s="42"/>
      <c r="AC1776" s="42"/>
      <c r="AD1776" s="42"/>
      <c r="AE1776" s="42"/>
      <c r="AT1776" s="20" t="s">
        <v>171</v>
      </c>
      <c r="AU1776" s="20" t="s">
        <v>88</v>
      </c>
    </row>
    <row r="1777" s="2" customFormat="1" ht="33" customHeight="1">
      <c r="A1777" s="42"/>
      <c r="B1777" s="43"/>
      <c r="C1777" s="208" t="s">
        <v>1846</v>
      </c>
      <c r="D1777" s="208" t="s">
        <v>164</v>
      </c>
      <c r="E1777" s="209" t="s">
        <v>1847</v>
      </c>
      <c r="F1777" s="210" t="s">
        <v>1848</v>
      </c>
      <c r="G1777" s="211" t="s">
        <v>775</v>
      </c>
      <c r="H1777" s="212">
        <v>2</v>
      </c>
      <c r="I1777" s="213"/>
      <c r="J1777" s="214">
        <f>ROUND(I1777*H1777,2)</f>
        <v>0</v>
      </c>
      <c r="K1777" s="210" t="s">
        <v>168</v>
      </c>
      <c r="L1777" s="48"/>
      <c r="M1777" s="215" t="s">
        <v>32</v>
      </c>
      <c r="N1777" s="216" t="s">
        <v>49</v>
      </c>
      <c r="O1777" s="88"/>
      <c r="P1777" s="217">
        <f>O1777*H1777</f>
        <v>0</v>
      </c>
      <c r="Q1777" s="217">
        <v>0.00085999999999999998</v>
      </c>
      <c r="R1777" s="217">
        <f>Q1777*H1777</f>
        <v>0.00172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379</v>
      </c>
      <c r="AT1777" s="219" t="s">
        <v>164</v>
      </c>
      <c r="AU1777" s="219" t="s">
        <v>88</v>
      </c>
      <c r="AY1777" s="20" t="s">
        <v>161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379</v>
      </c>
      <c r="BM1777" s="219" t="s">
        <v>1849</v>
      </c>
    </row>
    <row r="1778" s="2" customFormat="1">
      <c r="A1778" s="42"/>
      <c r="B1778" s="43"/>
      <c r="C1778" s="44"/>
      <c r="D1778" s="221" t="s">
        <v>171</v>
      </c>
      <c r="E1778" s="44"/>
      <c r="F1778" s="222" t="s">
        <v>1850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171</v>
      </c>
      <c r="AU1778" s="20" t="s">
        <v>88</v>
      </c>
    </row>
    <row r="1779" s="2" customFormat="1">
      <c r="A1779" s="42"/>
      <c r="B1779" s="43"/>
      <c r="C1779" s="44"/>
      <c r="D1779" s="226" t="s">
        <v>172</v>
      </c>
      <c r="E1779" s="44"/>
      <c r="F1779" s="227" t="s">
        <v>1851</v>
      </c>
      <c r="G1779" s="44"/>
      <c r="H1779" s="44"/>
      <c r="I1779" s="223"/>
      <c r="J1779" s="44"/>
      <c r="K1779" s="44"/>
      <c r="L1779" s="48"/>
      <c r="M1779" s="224"/>
      <c r="N1779" s="225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172</v>
      </c>
      <c r="AU1779" s="20" t="s">
        <v>88</v>
      </c>
    </row>
    <row r="1780" s="2" customFormat="1">
      <c r="A1780" s="42"/>
      <c r="B1780" s="43"/>
      <c r="C1780" s="44"/>
      <c r="D1780" s="221" t="s">
        <v>174</v>
      </c>
      <c r="E1780" s="44"/>
      <c r="F1780" s="228" t="s">
        <v>1648</v>
      </c>
      <c r="G1780" s="44"/>
      <c r="H1780" s="44"/>
      <c r="I1780" s="223"/>
      <c r="J1780" s="44"/>
      <c r="K1780" s="44"/>
      <c r="L1780" s="48"/>
      <c r="M1780" s="224"/>
      <c r="N1780" s="225"/>
      <c r="O1780" s="88"/>
      <c r="P1780" s="88"/>
      <c r="Q1780" s="88"/>
      <c r="R1780" s="88"/>
      <c r="S1780" s="88"/>
      <c r="T1780" s="89"/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T1780" s="20" t="s">
        <v>174</v>
      </c>
      <c r="AU1780" s="20" t="s">
        <v>88</v>
      </c>
    </row>
    <row r="1781" s="14" customFormat="1">
      <c r="A1781" s="14"/>
      <c r="B1781" s="243"/>
      <c r="C1781" s="244"/>
      <c r="D1781" s="221" t="s">
        <v>247</v>
      </c>
      <c r="E1781" s="245" t="s">
        <v>32</v>
      </c>
      <c r="F1781" s="246" t="s">
        <v>1852</v>
      </c>
      <c r="G1781" s="244"/>
      <c r="H1781" s="247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247</v>
      </c>
      <c r="AU1781" s="253" t="s">
        <v>88</v>
      </c>
      <c r="AV1781" s="14" t="s">
        <v>88</v>
      </c>
      <c r="AW1781" s="14" t="s">
        <v>39</v>
      </c>
      <c r="AX1781" s="14" t="s">
        <v>78</v>
      </c>
      <c r="AY1781" s="253" t="s">
        <v>161</v>
      </c>
    </row>
    <row r="1782" s="14" customFormat="1">
      <c r="A1782" s="14"/>
      <c r="B1782" s="243"/>
      <c r="C1782" s="244"/>
      <c r="D1782" s="221" t="s">
        <v>247</v>
      </c>
      <c r="E1782" s="245" t="s">
        <v>32</v>
      </c>
      <c r="F1782" s="246" t="s">
        <v>1853</v>
      </c>
      <c r="G1782" s="244"/>
      <c r="H1782" s="247">
        <v>1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247</v>
      </c>
      <c r="AU1782" s="253" t="s">
        <v>88</v>
      </c>
      <c r="AV1782" s="14" t="s">
        <v>88</v>
      </c>
      <c r="AW1782" s="14" t="s">
        <v>39</v>
      </c>
      <c r="AX1782" s="14" t="s">
        <v>78</v>
      </c>
      <c r="AY1782" s="253" t="s">
        <v>161</v>
      </c>
    </row>
    <row r="1783" s="15" customFormat="1">
      <c r="A1783" s="15"/>
      <c r="B1783" s="254"/>
      <c r="C1783" s="255"/>
      <c r="D1783" s="221" t="s">
        <v>247</v>
      </c>
      <c r="E1783" s="256" t="s">
        <v>32</v>
      </c>
      <c r="F1783" s="257" t="s">
        <v>273</v>
      </c>
      <c r="G1783" s="255"/>
      <c r="H1783" s="258">
        <v>2</v>
      </c>
      <c r="I1783" s="259"/>
      <c r="J1783" s="255"/>
      <c r="K1783" s="255"/>
      <c r="L1783" s="260"/>
      <c r="M1783" s="261"/>
      <c r="N1783" s="262"/>
      <c r="O1783" s="262"/>
      <c r="P1783" s="262"/>
      <c r="Q1783" s="262"/>
      <c r="R1783" s="262"/>
      <c r="S1783" s="262"/>
      <c r="T1783" s="263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64" t="s">
        <v>247</v>
      </c>
      <c r="AU1783" s="264" t="s">
        <v>88</v>
      </c>
      <c r="AV1783" s="15" t="s">
        <v>188</v>
      </c>
      <c r="AW1783" s="15" t="s">
        <v>39</v>
      </c>
      <c r="AX1783" s="15" t="s">
        <v>86</v>
      </c>
      <c r="AY1783" s="264" t="s">
        <v>161</v>
      </c>
    </row>
    <row r="1784" s="2" customFormat="1" ht="24.15" customHeight="1">
      <c r="A1784" s="42"/>
      <c r="B1784" s="43"/>
      <c r="C1784" s="265" t="s">
        <v>1854</v>
      </c>
      <c r="D1784" s="265" t="s">
        <v>303</v>
      </c>
      <c r="E1784" s="266" t="s">
        <v>1855</v>
      </c>
      <c r="F1784" s="267" t="s">
        <v>1856</v>
      </c>
      <c r="G1784" s="268" t="s">
        <v>311</v>
      </c>
      <c r="H1784" s="269">
        <v>5.1630000000000003</v>
      </c>
      <c r="I1784" s="270"/>
      <c r="J1784" s="271">
        <f>ROUND(I1784*H1784,2)</f>
        <v>0</v>
      </c>
      <c r="K1784" s="267" t="s">
        <v>32</v>
      </c>
      <c r="L1784" s="272"/>
      <c r="M1784" s="273" t="s">
        <v>32</v>
      </c>
      <c r="N1784" s="274" t="s">
        <v>49</v>
      </c>
      <c r="O1784" s="88"/>
      <c r="P1784" s="217">
        <f>O1784*H1784</f>
        <v>0</v>
      </c>
      <c r="Q1784" s="217">
        <v>0.038289999999999998</v>
      </c>
      <c r="R1784" s="217">
        <f>Q1784*H1784</f>
        <v>0.19769127</v>
      </c>
      <c r="S1784" s="217">
        <v>0</v>
      </c>
      <c r="T1784" s="218">
        <f>S1784*H1784</f>
        <v>0</v>
      </c>
      <c r="U1784" s="42"/>
      <c r="V1784" s="42"/>
      <c r="W1784" s="42"/>
      <c r="X1784" s="42"/>
      <c r="Y1784" s="42"/>
      <c r="Z1784" s="42"/>
      <c r="AA1784" s="42"/>
      <c r="AB1784" s="42"/>
      <c r="AC1784" s="42"/>
      <c r="AD1784" s="42"/>
      <c r="AE1784" s="42"/>
      <c r="AR1784" s="219" t="s">
        <v>555</v>
      </c>
      <c r="AT1784" s="219" t="s">
        <v>303</v>
      </c>
      <c r="AU1784" s="219" t="s">
        <v>88</v>
      </c>
      <c r="AY1784" s="20" t="s">
        <v>161</v>
      </c>
      <c r="BE1784" s="220">
        <f>IF(N1784="základní",J1784,0)</f>
        <v>0</v>
      </c>
      <c r="BF1784" s="220">
        <f>IF(N1784="snížená",J1784,0)</f>
        <v>0</v>
      </c>
      <c r="BG1784" s="220">
        <f>IF(N1784="zákl. přenesená",J1784,0)</f>
        <v>0</v>
      </c>
      <c r="BH1784" s="220">
        <f>IF(N1784="sníž. přenesená",J1784,0)</f>
        <v>0</v>
      </c>
      <c r="BI1784" s="220">
        <f>IF(N1784="nulová",J1784,0)</f>
        <v>0</v>
      </c>
      <c r="BJ1784" s="20" t="s">
        <v>86</v>
      </c>
      <c r="BK1784" s="220">
        <f>ROUND(I1784*H1784,2)</f>
        <v>0</v>
      </c>
      <c r="BL1784" s="20" t="s">
        <v>379</v>
      </c>
      <c r="BM1784" s="219" t="s">
        <v>1857</v>
      </c>
    </row>
    <row r="1785" s="2" customFormat="1">
      <c r="A1785" s="42"/>
      <c r="B1785" s="43"/>
      <c r="C1785" s="44"/>
      <c r="D1785" s="221" t="s">
        <v>171</v>
      </c>
      <c r="E1785" s="44"/>
      <c r="F1785" s="222" t="s">
        <v>1856</v>
      </c>
      <c r="G1785" s="44"/>
      <c r="H1785" s="44"/>
      <c r="I1785" s="223"/>
      <c r="J1785" s="44"/>
      <c r="K1785" s="44"/>
      <c r="L1785" s="48"/>
      <c r="M1785" s="224"/>
      <c r="N1785" s="225"/>
      <c r="O1785" s="88"/>
      <c r="P1785" s="88"/>
      <c r="Q1785" s="88"/>
      <c r="R1785" s="88"/>
      <c r="S1785" s="88"/>
      <c r="T1785" s="89"/>
      <c r="U1785" s="42"/>
      <c r="V1785" s="42"/>
      <c r="W1785" s="42"/>
      <c r="X1785" s="42"/>
      <c r="Y1785" s="42"/>
      <c r="Z1785" s="42"/>
      <c r="AA1785" s="42"/>
      <c r="AB1785" s="42"/>
      <c r="AC1785" s="42"/>
      <c r="AD1785" s="42"/>
      <c r="AE1785" s="42"/>
      <c r="AT1785" s="20" t="s">
        <v>171</v>
      </c>
      <c r="AU1785" s="20" t="s">
        <v>88</v>
      </c>
    </row>
    <row r="1786" s="2" customFormat="1">
      <c r="A1786" s="42"/>
      <c r="B1786" s="43"/>
      <c r="C1786" s="44"/>
      <c r="D1786" s="221" t="s">
        <v>174</v>
      </c>
      <c r="E1786" s="44"/>
      <c r="F1786" s="228" t="s">
        <v>1648</v>
      </c>
      <c r="G1786" s="44"/>
      <c r="H1786" s="44"/>
      <c r="I1786" s="223"/>
      <c r="J1786" s="44"/>
      <c r="K1786" s="44"/>
      <c r="L1786" s="48"/>
      <c r="M1786" s="224"/>
      <c r="N1786" s="225"/>
      <c r="O1786" s="88"/>
      <c r="P1786" s="88"/>
      <c r="Q1786" s="88"/>
      <c r="R1786" s="88"/>
      <c r="S1786" s="88"/>
      <c r="T1786" s="89"/>
      <c r="U1786" s="42"/>
      <c r="V1786" s="42"/>
      <c r="W1786" s="42"/>
      <c r="X1786" s="42"/>
      <c r="Y1786" s="42"/>
      <c r="Z1786" s="42"/>
      <c r="AA1786" s="42"/>
      <c r="AB1786" s="42"/>
      <c r="AC1786" s="42"/>
      <c r="AD1786" s="42"/>
      <c r="AE1786" s="42"/>
      <c r="AT1786" s="20" t="s">
        <v>174</v>
      </c>
      <c r="AU1786" s="20" t="s">
        <v>88</v>
      </c>
    </row>
    <row r="1787" s="14" customFormat="1">
      <c r="A1787" s="14"/>
      <c r="B1787" s="243"/>
      <c r="C1787" s="244"/>
      <c r="D1787" s="221" t="s">
        <v>247</v>
      </c>
      <c r="E1787" s="245" t="s">
        <v>32</v>
      </c>
      <c r="F1787" s="246" t="s">
        <v>1858</v>
      </c>
      <c r="G1787" s="244"/>
      <c r="H1787" s="247">
        <v>2.9129999999999998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247</v>
      </c>
      <c r="AU1787" s="253" t="s">
        <v>88</v>
      </c>
      <c r="AV1787" s="14" t="s">
        <v>88</v>
      </c>
      <c r="AW1787" s="14" t="s">
        <v>39</v>
      </c>
      <c r="AX1787" s="14" t="s">
        <v>78</v>
      </c>
      <c r="AY1787" s="253" t="s">
        <v>161</v>
      </c>
    </row>
    <row r="1788" s="14" customFormat="1">
      <c r="A1788" s="14"/>
      <c r="B1788" s="243"/>
      <c r="C1788" s="244"/>
      <c r="D1788" s="221" t="s">
        <v>247</v>
      </c>
      <c r="E1788" s="245" t="s">
        <v>32</v>
      </c>
      <c r="F1788" s="246" t="s">
        <v>1859</v>
      </c>
      <c r="G1788" s="244"/>
      <c r="H1788" s="247">
        <v>2.25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247</v>
      </c>
      <c r="AU1788" s="253" t="s">
        <v>88</v>
      </c>
      <c r="AV1788" s="14" t="s">
        <v>88</v>
      </c>
      <c r="AW1788" s="14" t="s">
        <v>39</v>
      </c>
      <c r="AX1788" s="14" t="s">
        <v>78</v>
      </c>
      <c r="AY1788" s="253" t="s">
        <v>161</v>
      </c>
    </row>
    <row r="1789" s="15" customFormat="1">
      <c r="A1789" s="15"/>
      <c r="B1789" s="254"/>
      <c r="C1789" s="255"/>
      <c r="D1789" s="221" t="s">
        <v>247</v>
      </c>
      <c r="E1789" s="256" t="s">
        <v>32</v>
      </c>
      <c r="F1789" s="257" t="s">
        <v>273</v>
      </c>
      <c r="G1789" s="255"/>
      <c r="H1789" s="258">
        <v>5.1630000000000003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64" t="s">
        <v>247</v>
      </c>
      <c r="AU1789" s="264" t="s">
        <v>88</v>
      </c>
      <c r="AV1789" s="15" t="s">
        <v>188</v>
      </c>
      <c r="AW1789" s="15" t="s">
        <v>39</v>
      </c>
      <c r="AX1789" s="15" t="s">
        <v>86</v>
      </c>
      <c r="AY1789" s="264" t="s">
        <v>161</v>
      </c>
    </row>
    <row r="1790" s="2" customFormat="1" ht="33" customHeight="1">
      <c r="A1790" s="42"/>
      <c r="B1790" s="43"/>
      <c r="C1790" s="208" t="s">
        <v>1860</v>
      </c>
      <c r="D1790" s="208" t="s">
        <v>164</v>
      </c>
      <c r="E1790" s="209" t="s">
        <v>1861</v>
      </c>
      <c r="F1790" s="210" t="s">
        <v>1862</v>
      </c>
      <c r="G1790" s="211" t="s">
        <v>775</v>
      </c>
      <c r="H1790" s="212">
        <v>1</v>
      </c>
      <c r="I1790" s="213"/>
      <c r="J1790" s="214">
        <f>ROUND(I1790*H1790,2)</f>
        <v>0</v>
      </c>
      <c r="K1790" s="210" t="s">
        <v>168</v>
      </c>
      <c r="L1790" s="48"/>
      <c r="M1790" s="215" t="s">
        <v>32</v>
      </c>
      <c r="N1790" s="216" t="s">
        <v>49</v>
      </c>
      <c r="O1790" s="88"/>
      <c r="P1790" s="217">
        <f>O1790*H1790</f>
        <v>0</v>
      </c>
      <c r="Q1790" s="217">
        <v>0.00087000000000000001</v>
      </c>
      <c r="R1790" s="217">
        <f>Q1790*H1790</f>
        <v>0.00087000000000000001</v>
      </c>
      <c r="S1790" s="217">
        <v>0</v>
      </c>
      <c r="T1790" s="218">
        <f>S1790*H1790</f>
        <v>0</v>
      </c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R1790" s="219" t="s">
        <v>379</v>
      </c>
      <c r="AT1790" s="219" t="s">
        <v>164</v>
      </c>
      <c r="AU1790" s="219" t="s">
        <v>88</v>
      </c>
      <c r="AY1790" s="20" t="s">
        <v>161</v>
      </c>
      <c r="BE1790" s="220">
        <f>IF(N1790="základní",J1790,0)</f>
        <v>0</v>
      </c>
      <c r="BF1790" s="220">
        <f>IF(N1790="snížená",J1790,0)</f>
        <v>0</v>
      </c>
      <c r="BG1790" s="220">
        <f>IF(N1790="zákl. přenesená",J1790,0)</f>
        <v>0</v>
      </c>
      <c r="BH1790" s="220">
        <f>IF(N1790="sníž. přenesená",J1790,0)</f>
        <v>0</v>
      </c>
      <c r="BI1790" s="220">
        <f>IF(N1790="nulová",J1790,0)</f>
        <v>0</v>
      </c>
      <c r="BJ1790" s="20" t="s">
        <v>86</v>
      </c>
      <c r="BK1790" s="220">
        <f>ROUND(I1790*H1790,2)</f>
        <v>0</v>
      </c>
      <c r="BL1790" s="20" t="s">
        <v>379</v>
      </c>
      <c r="BM1790" s="219" t="s">
        <v>1863</v>
      </c>
    </row>
    <row r="1791" s="2" customFormat="1">
      <c r="A1791" s="42"/>
      <c r="B1791" s="43"/>
      <c r="C1791" s="44"/>
      <c r="D1791" s="221" t="s">
        <v>171</v>
      </c>
      <c r="E1791" s="44"/>
      <c r="F1791" s="222" t="s">
        <v>1864</v>
      </c>
      <c r="G1791" s="44"/>
      <c r="H1791" s="44"/>
      <c r="I1791" s="223"/>
      <c r="J1791" s="44"/>
      <c r="K1791" s="44"/>
      <c r="L1791" s="48"/>
      <c r="M1791" s="224"/>
      <c r="N1791" s="225"/>
      <c r="O1791" s="88"/>
      <c r="P1791" s="88"/>
      <c r="Q1791" s="88"/>
      <c r="R1791" s="88"/>
      <c r="S1791" s="88"/>
      <c r="T1791" s="89"/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T1791" s="20" t="s">
        <v>171</v>
      </c>
      <c r="AU1791" s="20" t="s">
        <v>88</v>
      </c>
    </row>
    <row r="1792" s="2" customFormat="1">
      <c r="A1792" s="42"/>
      <c r="B1792" s="43"/>
      <c r="C1792" s="44"/>
      <c r="D1792" s="226" t="s">
        <v>172</v>
      </c>
      <c r="E1792" s="44"/>
      <c r="F1792" s="227" t="s">
        <v>1865</v>
      </c>
      <c r="G1792" s="44"/>
      <c r="H1792" s="44"/>
      <c r="I1792" s="223"/>
      <c r="J1792" s="44"/>
      <c r="K1792" s="44"/>
      <c r="L1792" s="48"/>
      <c r="M1792" s="224"/>
      <c r="N1792" s="225"/>
      <c r="O1792" s="88"/>
      <c r="P1792" s="88"/>
      <c r="Q1792" s="88"/>
      <c r="R1792" s="88"/>
      <c r="S1792" s="88"/>
      <c r="T1792" s="89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T1792" s="20" t="s">
        <v>172</v>
      </c>
      <c r="AU1792" s="20" t="s">
        <v>88</v>
      </c>
    </row>
    <row r="1793" s="2" customFormat="1">
      <c r="A1793" s="42"/>
      <c r="B1793" s="43"/>
      <c r="C1793" s="44"/>
      <c r="D1793" s="221" t="s">
        <v>174</v>
      </c>
      <c r="E1793" s="44"/>
      <c r="F1793" s="228" t="s">
        <v>1648</v>
      </c>
      <c r="G1793" s="44"/>
      <c r="H1793" s="44"/>
      <c r="I1793" s="223"/>
      <c r="J1793" s="44"/>
      <c r="K1793" s="44"/>
      <c r="L1793" s="48"/>
      <c r="M1793" s="224"/>
      <c r="N1793" s="225"/>
      <c r="O1793" s="88"/>
      <c r="P1793" s="88"/>
      <c r="Q1793" s="88"/>
      <c r="R1793" s="88"/>
      <c r="S1793" s="88"/>
      <c r="T1793" s="89"/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T1793" s="20" t="s">
        <v>174</v>
      </c>
      <c r="AU1793" s="20" t="s">
        <v>88</v>
      </c>
    </row>
    <row r="1794" s="14" customFormat="1">
      <c r="A1794" s="14"/>
      <c r="B1794" s="243"/>
      <c r="C1794" s="244"/>
      <c r="D1794" s="221" t="s">
        <v>247</v>
      </c>
      <c r="E1794" s="245" t="s">
        <v>32</v>
      </c>
      <c r="F1794" s="246" t="s">
        <v>1866</v>
      </c>
      <c r="G1794" s="244"/>
      <c r="H1794" s="247">
        <v>1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247</v>
      </c>
      <c r="AU1794" s="253" t="s">
        <v>88</v>
      </c>
      <c r="AV1794" s="14" t="s">
        <v>88</v>
      </c>
      <c r="AW1794" s="14" t="s">
        <v>39</v>
      </c>
      <c r="AX1794" s="14" t="s">
        <v>86</v>
      </c>
      <c r="AY1794" s="253" t="s">
        <v>161</v>
      </c>
    </row>
    <row r="1795" s="2" customFormat="1" ht="24.15" customHeight="1">
      <c r="A1795" s="42"/>
      <c r="B1795" s="43"/>
      <c r="C1795" s="265" t="s">
        <v>1867</v>
      </c>
      <c r="D1795" s="265" t="s">
        <v>303</v>
      </c>
      <c r="E1795" s="266" t="s">
        <v>1868</v>
      </c>
      <c r="F1795" s="267" t="s">
        <v>1869</v>
      </c>
      <c r="G1795" s="268" t="s">
        <v>311</v>
      </c>
      <c r="H1795" s="269">
        <v>5.0039999999999996</v>
      </c>
      <c r="I1795" s="270"/>
      <c r="J1795" s="271">
        <f>ROUND(I1795*H1795,2)</f>
        <v>0</v>
      </c>
      <c r="K1795" s="267" t="s">
        <v>32</v>
      </c>
      <c r="L1795" s="272"/>
      <c r="M1795" s="273" t="s">
        <v>32</v>
      </c>
      <c r="N1795" s="274" t="s">
        <v>49</v>
      </c>
      <c r="O1795" s="88"/>
      <c r="P1795" s="217">
        <f>O1795*H1795</f>
        <v>0</v>
      </c>
      <c r="Q1795" s="217">
        <v>0.038289999999999998</v>
      </c>
      <c r="R1795" s="217">
        <f>Q1795*H1795</f>
        <v>0.19160315999999997</v>
      </c>
      <c r="S1795" s="217">
        <v>0</v>
      </c>
      <c r="T1795" s="218">
        <f>S1795*H1795</f>
        <v>0</v>
      </c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R1795" s="219" t="s">
        <v>555</v>
      </c>
      <c r="AT1795" s="219" t="s">
        <v>303</v>
      </c>
      <c r="AU1795" s="219" t="s">
        <v>88</v>
      </c>
      <c r="AY1795" s="20" t="s">
        <v>161</v>
      </c>
      <c r="BE1795" s="220">
        <f>IF(N1795="základní",J1795,0)</f>
        <v>0</v>
      </c>
      <c r="BF1795" s="220">
        <f>IF(N1795="snížená",J1795,0)</f>
        <v>0</v>
      </c>
      <c r="BG1795" s="220">
        <f>IF(N1795="zákl. přenesená",J1795,0)</f>
        <v>0</v>
      </c>
      <c r="BH1795" s="220">
        <f>IF(N1795="sníž. přenesená",J1795,0)</f>
        <v>0</v>
      </c>
      <c r="BI1795" s="220">
        <f>IF(N1795="nulová",J1795,0)</f>
        <v>0</v>
      </c>
      <c r="BJ1795" s="20" t="s">
        <v>86</v>
      </c>
      <c r="BK1795" s="220">
        <f>ROUND(I1795*H1795,2)</f>
        <v>0</v>
      </c>
      <c r="BL1795" s="20" t="s">
        <v>379</v>
      </c>
      <c r="BM1795" s="219" t="s">
        <v>1870</v>
      </c>
    </row>
    <row r="1796" s="2" customFormat="1">
      <c r="A1796" s="42"/>
      <c r="B1796" s="43"/>
      <c r="C1796" s="44"/>
      <c r="D1796" s="221" t="s">
        <v>171</v>
      </c>
      <c r="E1796" s="44"/>
      <c r="F1796" s="222" t="s">
        <v>1869</v>
      </c>
      <c r="G1796" s="44"/>
      <c r="H1796" s="44"/>
      <c r="I1796" s="223"/>
      <c r="J1796" s="44"/>
      <c r="K1796" s="44"/>
      <c r="L1796" s="48"/>
      <c r="M1796" s="224"/>
      <c r="N1796" s="225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171</v>
      </c>
      <c r="AU1796" s="20" t="s">
        <v>88</v>
      </c>
    </row>
    <row r="1797" s="2" customFormat="1">
      <c r="A1797" s="42"/>
      <c r="B1797" s="43"/>
      <c r="C1797" s="44"/>
      <c r="D1797" s="221" t="s">
        <v>174</v>
      </c>
      <c r="E1797" s="44"/>
      <c r="F1797" s="228" t="s">
        <v>1648</v>
      </c>
      <c r="G1797" s="44"/>
      <c r="H1797" s="44"/>
      <c r="I1797" s="223"/>
      <c r="J1797" s="44"/>
      <c r="K1797" s="44"/>
      <c r="L1797" s="48"/>
      <c r="M1797" s="224"/>
      <c r="N1797" s="225"/>
      <c r="O1797" s="88"/>
      <c r="P1797" s="88"/>
      <c r="Q1797" s="88"/>
      <c r="R1797" s="88"/>
      <c r="S1797" s="88"/>
      <c r="T1797" s="89"/>
      <c r="U1797" s="42"/>
      <c r="V1797" s="42"/>
      <c r="W1797" s="42"/>
      <c r="X1797" s="42"/>
      <c r="Y1797" s="42"/>
      <c r="Z1797" s="42"/>
      <c r="AA1797" s="42"/>
      <c r="AB1797" s="42"/>
      <c r="AC1797" s="42"/>
      <c r="AD1797" s="42"/>
      <c r="AE1797" s="42"/>
      <c r="AT1797" s="20" t="s">
        <v>174</v>
      </c>
      <c r="AU1797" s="20" t="s">
        <v>88</v>
      </c>
    </row>
    <row r="1798" s="14" customFormat="1">
      <c r="A1798" s="14"/>
      <c r="B1798" s="243"/>
      <c r="C1798" s="244"/>
      <c r="D1798" s="221" t="s">
        <v>247</v>
      </c>
      <c r="E1798" s="245" t="s">
        <v>32</v>
      </c>
      <c r="F1798" s="246" t="s">
        <v>1871</v>
      </c>
      <c r="G1798" s="244"/>
      <c r="H1798" s="247">
        <v>5.0039999999999996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247</v>
      </c>
      <c r="AU1798" s="253" t="s">
        <v>88</v>
      </c>
      <c r="AV1798" s="14" t="s">
        <v>88</v>
      </c>
      <c r="AW1798" s="14" t="s">
        <v>39</v>
      </c>
      <c r="AX1798" s="14" t="s">
        <v>86</v>
      </c>
      <c r="AY1798" s="253" t="s">
        <v>161</v>
      </c>
    </row>
    <row r="1799" s="2" customFormat="1" ht="24.15" customHeight="1">
      <c r="A1799" s="42"/>
      <c r="B1799" s="43"/>
      <c r="C1799" s="208" t="s">
        <v>1872</v>
      </c>
      <c r="D1799" s="208" t="s">
        <v>164</v>
      </c>
      <c r="E1799" s="209" t="s">
        <v>1873</v>
      </c>
      <c r="F1799" s="210" t="s">
        <v>1874</v>
      </c>
      <c r="G1799" s="211" t="s">
        <v>775</v>
      </c>
      <c r="H1799" s="212">
        <v>7</v>
      </c>
      <c r="I1799" s="213"/>
      <c r="J1799" s="214">
        <f>ROUND(I1799*H1799,2)</f>
        <v>0</v>
      </c>
      <c r="K1799" s="210" t="s">
        <v>168</v>
      </c>
      <c r="L1799" s="48"/>
      <c r="M1799" s="215" t="s">
        <v>32</v>
      </c>
      <c r="N1799" s="216" t="s">
        <v>49</v>
      </c>
      <c r="O1799" s="88"/>
      <c r="P1799" s="217">
        <f>O1799*H1799</f>
        <v>0</v>
      </c>
      <c r="Q1799" s="217">
        <v>0</v>
      </c>
      <c r="R1799" s="217">
        <f>Q1799*H1799</f>
        <v>0</v>
      </c>
      <c r="S1799" s="217">
        <v>0</v>
      </c>
      <c r="T1799" s="218">
        <f>S1799*H1799</f>
        <v>0</v>
      </c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R1799" s="219" t="s">
        <v>379</v>
      </c>
      <c r="AT1799" s="219" t="s">
        <v>164</v>
      </c>
      <c r="AU1799" s="219" t="s">
        <v>88</v>
      </c>
      <c r="AY1799" s="20" t="s">
        <v>161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86</v>
      </c>
      <c r="BK1799" s="220">
        <f>ROUND(I1799*H1799,2)</f>
        <v>0</v>
      </c>
      <c r="BL1799" s="20" t="s">
        <v>379</v>
      </c>
      <c r="BM1799" s="219" t="s">
        <v>1875</v>
      </c>
    </row>
    <row r="1800" s="2" customFormat="1">
      <c r="A1800" s="42"/>
      <c r="B1800" s="43"/>
      <c r="C1800" s="44"/>
      <c r="D1800" s="221" t="s">
        <v>171</v>
      </c>
      <c r="E1800" s="44"/>
      <c r="F1800" s="222" t="s">
        <v>1876</v>
      </c>
      <c r="G1800" s="44"/>
      <c r="H1800" s="44"/>
      <c r="I1800" s="223"/>
      <c r="J1800" s="44"/>
      <c r="K1800" s="44"/>
      <c r="L1800" s="48"/>
      <c r="M1800" s="224"/>
      <c r="N1800" s="225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171</v>
      </c>
      <c r="AU1800" s="20" t="s">
        <v>88</v>
      </c>
    </row>
    <row r="1801" s="2" customFormat="1">
      <c r="A1801" s="42"/>
      <c r="B1801" s="43"/>
      <c r="C1801" s="44"/>
      <c r="D1801" s="226" t="s">
        <v>172</v>
      </c>
      <c r="E1801" s="44"/>
      <c r="F1801" s="227" t="s">
        <v>1877</v>
      </c>
      <c r="G1801" s="44"/>
      <c r="H1801" s="44"/>
      <c r="I1801" s="223"/>
      <c r="J1801" s="44"/>
      <c r="K1801" s="44"/>
      <c r="L1801" s="48"/>
      <c r="M1801" s="224"/>
      <c r="N1801" s="225"/>
      <c r="O1801" s="88"/>
      <c r="P1801" s="88"/>
      <c r="Q1801" s="88"/>
      <c r="R1801" s="88"/>
      <c r="S1801" s="88"/>
      <c r="T1801" s="89"/>
      <c r="U1801" s="42"/>
      <c r="V1801" s="42"/>
      <c r="W1801" s="42"/>
      <c r="X1801" s="42"/>
      <c r="Y1801" s="42"/>
      <c r="Z1801" s="42"/>
      <c r="AA1801" s="42"/>
      <c r="AB1801" s="42"/>
      <c r="AC1801" s="42"/>
      <c r="AD1801" s="42"/>
      <c r="AE1801" s="42"/>
      <c r="AT1801" s="20" t="s">
        <v>172</v>
      </c>
      <c r="AU1801" s="20" t="s">
        <v>88</v>
      </c>
    </row>
    <row r="1802" s="13" customFormat="1">
      <c r="A1802" s="13"/>
      <c r="B1802" s="233"/>
      <c r="C1802" s="234"/>
      <c r="D1802" s="221" t="s">
        <v>247</v>
      </c>
      <c r="E1802" s="235" t="s">
        <v>32</v>
      </c>
      <c r="F1802" s="236" t="s">
        <v>1812</v>
      </c>
      <c r="G1802" s="234"/>
      <c r="H1802" s="235" t="s">
        <v>32</v>
      </c>
      <c r="I1802" s="237"/>
      <c r="J1802" s="234"/>
      <c r="K1802" s="234"/>
      <c r="L1802" s="238"/>
      <c r="M1802" s="239"/>
      <c r="N1802" s="240"/>
      <c r="O1802" s="240"/>
      <c r="P1802" s="240"/>
      <c r="Q1802" s="240"/>
      <c r="R1802" s="240"/>
      <c r="S1802" s="240"/>
      <c r="T1802" s="24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2" t="s">
        <v>247</v>
      </c>
      <c r="AU1802" s="242" t="s">
        <v>88</v>
      </c>
      <c r="AV1802" s="13" t="s">
        <v>86</v>
      </c>
      <c r="AW1802" s="13" t="s">
        <v>39</v>
      </c>
      <c r="AX1802" s="13" t="s">
        <v>78</v>
      </c>
      <c r="AY1802" s="242" t="s">
        <v>161</v>
      </c>
    </row>
    <row r="1803" s="14" customFormat="1">
      <c r="A1803" s="14"/>
      <c r="B1803" s="243"/>
      <c r="C1803" s="244"/>
      <c r="D1803" s="221" t="s">
        <v>247</v>
      </c>
      <c r="E1803" s="245" t="s">
        <v>32</v>
      </c>
      <c r="F1803" s="246" t="s">
        <v>1813</v>
      </c>
      <c r="G1803" s="244"/>
      <c r="H1803" s="247">
        <v>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247</v>
      </c>
      <c r="AU1803" s="253" t="s">
        <v>88</v>
      </c>
      <c r="AV1803" s="14" t="s">
        <v>88</v>
      </c>
      <c r="AW1803" s="14" t="s">
        <v>39</v>
      </c>
      <c r="AX1803" s="14" t="s">
        <v>78</v>
      </c>
      <c r="AY1803" s="253" t="s">
        <v>161</v>
      </c>
    </row>
    <row r="1804" s="13" customFormat="1">
      <c r="A1804" s="13"/>
      <c r="B1804" s="233"/>
      <c r="C1804" s="234"/>
      <c r="D1804" s="221" t="s">
        <v>247</v>
      </c>
      <c r="E1804" s="235" t="s">
        <v>32</v>
      </c>
      <c r="F1804" s="236" t="s">
        <v>1814</v>
      </c>
      <c r="G1804" s="234"/>
      <c r="H1804" s="235" t="s">
        <v>32</v>
      </c>
      <c r="I1804" s="237"/>
      <c r="J1804" s="234"/>
      <c r="K1804" s="234"/>
      <c r="L1804" s="238"/>
      <c r="M1804" s="239"/>
      <c r="N1804" s="240"/>
      <c r="O1804" s="240"/>
      <c r="P1804" s="240"/>
      <c r="Q1804" s="240"/>
      <c r="R1804" s="240"/>
      <c r="S1804" s="240"/>
      <c r="T1804" s="24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2" t="s">
        <v>247</v>
      </c>
      <c r="AU1804" s="242" t="s">
        <v>88</v>
      </c>
      <c r="AV1804" s="13" t="s">
        <v>86</v>
      </c>
      <c r="AW1804" s="13" t="s">
        <v>39</v>
      </c>
      <c r="AX1804" s="13" t="s">
        <v>78</v>
      </c>
      <c r="AY1804" s="242" t="s">
        <v>161</v>
      </c>
    </row>
    <row r="1805" s="14" customFormat="1">
      <c r="A1805" s="14"/>
      <c r="B1805" s="243"/>
      <c r="C1805" s="244"/>
      <c r="D1805" s="221" t="s">
        <v>247</v>
      </c>
      <c r="E1805" s="245" t="s">
        <v>32</v>
      </c>
      <c r="F1805" s="246" t="s">
        <v>1815</v>
      </c>
      <c r="G1805" s="244"/>
      <c r="H1805" s="247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247</v>
      </c>
      <c r="AU1805" s="253" t="s">
        <v>88</v>
      </c>
      <c r="AV1805" s="14" t="s">
        <v>88</v>
      </c>
      <c r="AW1805" s="14" t="s">
        <v>39</v>
      </c>
      <c r="AX1805" s="14" t="s">
        <v>78</v>
      </c>
      <c r="AY1805" s="253" t="s">
        <v>161</v>
      </c>
    </row>
    <row r="1806" s="14" customFormat="1">
      <c r="A1806" s="14"/>
      <c r="B1806" s="243"/>
      <c r="C1806" s="244"/>
      <c r="D1806" s="221" t="s">
        <v>247</v>
      </c>
      <c r="E1806" s="245" t="s">
        <v>32</v>
      </c>
      <c r="F1806" s="246" t="s">
        <v>1816</v>
      </c>
      <c r="G1806" s="244"/>
      <c r="H1806" s="247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247</v>
      </c>
      <c r="AU1806" s="253" t="s">
        <v>88</v>
      </c>
      <c r="AV1806" s="14" t="s">
        <v>88</v>
      </c>
      <c r="AW1806" s="14" t="s">
        <v>39</v>
      </c>
      <c r="AX1806" s="14" t="s">
        <v>78</v>
      </c>
      <c r="AY1806" s="253" t="s">
        <v>161</v>
      </c>
    </row>
    <row r="1807" s="14" customFormat="1">
      <c r="A1807" s="14"/>
      <c r="B1807" s="243"/>
      <c r="C1807" s="244"/>
      <c r="D1807" s="221" t="s">
        <v>247</v>
      </c>
      <c r="E1807" s="245" t="s">
        <v>32</v>
      </c>
      <c r="F1807" s="246" t="s">
        <v>1817</v>
      </c>
      <c r="G1807" s="244"/>
      <c r="H1807" s="247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247</v>
      </c>
      <c r="AU1807" s="253" t="s">
        <v>88</v>
      </c>
      <c r="AV1807" s="14" t="s">
        <v>88</v>
      </c>
      <c r="AW1807" s="14" t="s">
        <v>39</v>
      </c>
      <c r="AX1807" s="14" t="s">
        <v>78</v>
      </c>
      <c r="AY1807" s="253" t="s">
        <v>161</v>
      </c>
    </row>
    <row r="1808" s="13" customFormat="1">
      <c r="A1808" s="13"/>
      <c r="B1808" s="233"/>
      <c r="C1808" s="234"/>
      <c r="D1808" s="221" t="s">
        <v>247</v>
      </c>
      <c r="E1808" s="235" t="s">
        <v>32</v>
      </c>
      <c r="F1808" s="236" t="s">
        <v>1836</v>
      </c>
      <c r="G1808" s="234"/>
      <c r="H1808" s="235" t="s">
        <v>32</v>
      </c>
      <c r="I1808" s="237"/>
      <c r="J1808" s="234"/>
      <c r="K1808" s="234"/>
      <c r="L1808" s="238"/>
      <c r="M1808" s="239"/>
      <c r="N1808" s="240"/>
      <c r="O1808" s="240"/>
      <c r="P1808" s="240"/>
      <c r="Q1808" s="240"/>
      <c r="R1808" s="240"/>
      <c r="S1808" s="240"/>
      <c r="T1808" s="24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2" t="s">
        <v>247</v>
      </c>
      <c r="AU1808" s="242" t="s">
        <v>88</v>
      </c>
      <c r="AV1808" s="13" t="s">
        <v>86</v>
      </c>
      <c r="AW1808" s="13" t="s">
        <v>39</v>
      </c>
      <c r="AX1808" s="13" t="s">
        <v>78</v>
      </c>
      <c r="AY1808" s="242" t="s">
        <v>161</v>
      </c>
    </row>
    <row r="1809" s="14" customFormat="1">
      <c r="A1809" s="14"/>
      <c r="B1809" s="243"/>
      <c r="C1809" s="244"/>
      <c r="D1809" s="221" t="s">
        <v>247</v>
      </c>
      <c r="E1809" s="245" t="s">
        <v>32</v>
      </c>
      <c r="F1809" s="246" t="s">
        <v>1837</v>
      </c>
      <c r="G1809" s="244"/>
      <c r="H1809" s="247">
        <v>1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247</v>
      </c>
      <c r="AU1809" s="253" t="s">
        <v>88</v>
      </c>
      <c r="AV1809" s="14" t="s">
        <v>88</v>
      </c>
      <c r="AW1809" s="14" t="s">
        <v>39</v>
      </c>
      <c r="AX1809" s="14" t="s">
        <v>78</v>
      </c>
      <c r="AY1809" s="253" t="s">
        <v>161</v>
      </c>
    </row>
    <row r="1810" s="14" customFormat="1">
      <c r="A1810" s="14"/>
      <c r="B1810" s="243"/>
      <c r="C1810" s="244"/>
      <c r="D1810" s="221" t="s">
        <v>247</v>
      </c>
      <c r="E1810" s="245" t="s">
        <v>32</v>
      </c>
      <c r="F1810" s="246" t="s">
        <v>1838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247</v>
      </c>
      <c r="AU1810" s="253" t="s">
        <v>88</v>
      </c>
      <c r="AV1810" s="14" t="s">
        <v>88</v>
      </c>
      <c r="AW1810" s="14" t="s">
        <v>39</v>
      </c>
      <c r="AX1810" s="14" t="s">
        <v>78</v>
      </c>
      <c r="AY1810" s="253" t="s">
        <v>161</v>
      </c>
    </row>
    <row r="1811" s="14" customFormat="1">
      <c r="A1811" s="14"/>
      <c r="B1811" s="243"/>
      <c r="C1811" s="244"/>
      <c r="D1811" s="221" t="s">
        <v>247</v>
      </c>
      <c r="E1811" s="245" t="s">
        <v>32</v>
      </c>
      <c r="F1811" s="246" t="s">
        <v>1839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247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161</v>
      </c>
    </row>
    <row r="1812" s="15" customFormat="1">
      <c r="A1812" s="15"/>
      <c r="B1812" s="254"/>
      <c r="C1812" s="255"/>
      <c r="D1812" s="221" t="s">
        <v>247</v>
      </c>
      <c r="E1812" s="256" t="s">
        <v>32</v>
      </c>
      <c r="F1812" s="257" t="s">
        <v>273</v>
      </c>
      <c r="G1812" s="255"/>
      <c r="H1812" s="258">
        <v>7</v>
      </c>
      <c r="I1812" s="259"/>
      <c r="J1812" s="255"/>
      <c r="K1812" s="255"/>
      <c r="L1812" s="260"/>
      <c r="M1812" s="261"/>
      <c r="N1812" s="262"/>
      <c r="O1812" s="262"/>
      <c r="P1812" s="262"/>
      <c r="Q1812" s="262"/>
      <c r="R1812" s="262"/>
      <c r="S1812" s="262"/>
      <c r="T1812" s="26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64" t="s">
        <v>247</v>
      </c>
      <c r="AU1812" s="264" t="s">
        <v>88</v>
      </c>
      <c r="AV1812" s="15" t="s">
        <v>188</v>
      </c>
      <c r="AW1812" s="15" t="s">
        <v>39</v>
      </c>
      <c r="AX1812" s="15" t="s">
        <v>86</v>
      </c>
      <c r="AY1812" s="264" t="s">
        <v>161</v>
      </c>
    </row>
    <row r="1813" s="2" customFormat="1" ht="16.5" customHeight="1">
      <c r="A1813" s="42"/>
      <c r="B1813" s="43"/>
      <c r="C1813" s="265" t="s">
        <v>1878</v>
      </c>
      <c r="D1813" s="265" t="s">
        <v>303</v>
      </c>
      <c r="E1813" s="266" t="s">
        <v>1879</v>
      </c>
      <c r="F1813" s="267" t="s">
        <v>1880</v>
      </c>
      <c r="G1813" s="268" t="s">
        <v>775</v>
      </c>
      <c r="H1813" s="269">
        <v>7</v>
      </c>
      <c r="I1813" s="270"/>
      <c r="J1813" s="271">
        <f>ROUND(I1813*H1813,2)</f>
        <v>0</v>
      </c>
      <c r="K1813" s="267" t="s">
        <v>168</v>
      </c>
      <c r="L1813" s="272"/>
      <c r="M1813" s="273" t="s">
        <v>32</v>
      </c>
      <c r="N1813" s="274" t="s">
        <v>49</v>
      </c>
      <c r="O1813" s="88"/>
      <c r="P1813" s="217">
        <f>O1813*H1813</f>
        <v>0</v>
      </c>
      <c r="Q1813" s="217">
        <v>0.0023999999999999998</v>
      </c>
      <c r="R1813" s="217">
        <f>Q1813*H1813</f>
        <v>0.016799999999999999</v>
      </c>
      <c r="S1813" s="217">
        <v>0</v>
      </c>
      <c r="T1813" s="218">
        <f>S1813*H1813</f>
        <v>0</v>
      </c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R1813" s="219" t="s">
        <v>555</v>
      </c>
      <c r="AT1813" s="219" t="s">
        <v>303</v>
      </c>
      <c r="AU1813" s="219" t="s">
        <v>88</v>
      </c>
      <c r="AY1813" s="20" t="s">
        <v>161</v>
      </c>
      <c r="BE1813" s="220">
        <f>IF(N1813="základní",J1813,0)</f>
        <v>0</v>
      </c>
      <c r="BF1813" s="220">
        <f>IF(N1813="snížená",J1813,0)</f>
        <v>0</v>
      </c>
      <c r="BG1813" s="220">
        <f>IF(N1813="zákl. přenesená",J1813,0)</f>
        <v>0</v>
      </c>
      <c r="BH1813" s="220">
        <f>IF(N1813="sníž. přenesená",J1813,0)</f>
        <v>0</v>
      </c>
      <c r="BI1813" s="220">
        <f>IF(N1813="nulová",J1813,0)</f>
        <v>0</v>
      </c>
      <c r="BJ1813" s="20" t="s">
        <v>86</v>
      </c>
      <c r="BK1813" s="220">
        <f>ROUND(I1813*H1813,2)</f>
        <v>0</v>
      </c>
      <c r="BL1813" s="20" t="s">
        <v>379</v>
      </c>
      <c r="BM1813" s="219" t="s">
        <v>1881</v>
      </c>
    </row>
    <row r="1814" s="2" customFormat="1">
      <c r="A1814" s="42"/>
      <c r="B1814" s="43"/>
      <c r="C1814" s="44"/>
      <c r="D1814" s="221" t="s">
        <v>171</v>
      </c>
      <c r="E1814" s="44"/>
      <c r="F1814" s="222" t="s">
        <v>1880</v>
      </c>
      <c r="G1814" s="44"/>
      <c r="H1814" s="44"/>
      <c r="I1814" s="223"/>
      <c r="J1814" s="44"/>
      <c r="K1814" s="44"/>
      <c r="L1814" s="48"/>
      <c r="M1814" s="224"/>
      <c r="N1814" s="225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171</v>
      </c>
      <c r="AU1814" s="20" t="s">
        <v>88</v>
      </c>
    </row>
    <row r="1815" s="2" customFormat="1" ht="24.15" customHeight="1">
      <c r="A1815" s="42"/>
      <c r="B1815" s="43"/>
      <c r="C1815" s="208" t="s">
        <v>1882</v>
      </c>
      <c r="D1815" s="208" t="s">
        <v>164</v>
      </c>
      <c r="E1815" s="209" t="s">
        <v>1883</v>
      </c>
      <c r="F1815" s="210" t="s">
        <v>1884</v>
      </c>
      <c r="G1815" s="211" t="s">
        <v>775</v>
      </c>
      <c r="H1815" s="212">
        <v>4</v>
      </c>
      <c r="I1815" s="213"/>
      <c r="J1815" s="214">
        <f>ROUND(I1815*H1815,2)</f>
        <v>0</v>
      </c>
      <c r="K1815" s="210" t="s">
        <v>168</v>
      </c>
      <c r="L1815" s="48"/>
      <c r="M1815" s="215" t="s">
        <v>32</v>
      </c>
      <c r="N1815" s="216" t="s">
        <v>49</v>
      </c>
      <c r="O1815" s="88"/>
      <c r="P1815" s="217">
        <f>O1815*H1815</f>
        <v>0</v>
      </c>
      <c r="Q1815" s="217">
        <v>0.00044999999999999999</v>
      </c>
      <c r="R1815" s="217">
        <f>Q1815*H1815</f>
        <v>0.0018</v>
      </c>
      <c r="S1815" s="217">
        <v>0</v>
      </c>
      <c r="T1815" s="218">
        <f>S1815*H1815</f>
        <v>0</v>
      </c>
      <c r="U1815" s="42"/>
      <c r="V1815" s="42"/>
      <c r="W1815" s="42"/>
      <c r="X1815" s="42"/>
      <c r="Y1815" s="42"/>
      <c r="Z1815" s="42"/>
      <c r="AA1815" s="42"/>
      <c r="AB1815" s="42"/>
      <c r="AC1815" s="42"/>
      <c r="AD1815" s="42"/>
      <c r="AE1815" s="42"/>
      <c r="AR1815" s="219" t="s">
        <v>379</v>
      </c>
      <c r="AT1815" s="219" t="s">
        <v>164</v>
      </c>
      <c r="AU1815" s="219" t="s">
        <v>88</v>
      </c>
      <c r="AY1815" s="20" t="s">
        <v>161</v>
      </c>
      <c r="BE1815" s="220">
        <f>IF(N1815="základní",J1815,0)</f>
        <v>0</v>
      </c>
      <c r="BF1815" s="220">
        <f>IF(N1815="snížená",J1815,0)</f>
        <v>0</v>
      </c>
      <c r="BG1815" s="220">
        <f>IF(N1815="zákl. přenesená",J1815,0)</f>
        <v>0</v>
      </c>
      <c r="BH1815" s="220">
        <f>IF(N1815="sníž. přenesená",J1815,0)</f>
        <v>0</v>
      </c>
      <c r="BI1815" s="220">
        <f>IF(N1815="nulová",J1815,0)</f>
        <v>0</v>
      </c>
      <c r="BJ1815" s="20" t="s">
        <v>86</v>
      </c>
      <c r="BK1815" s="220">
        <f>ROUND(I1815*H1815,2)</f>
        <v>0</v>
      </c>
      <c r="BL1815" s="20" t="s">
        <v>379</v>
      </c>
      <c r="BM1815" s="219" t="s">
        <v>1885</v>
      </c>
    </row>
    <row r="1816" s="2" customFormat="1">
      <c r="A1816" s="42"/>
      <c r="B1816" s="43"/>
      <c r="C1816" s="44"/>
      <c r="D1816" s="221" t="s">
        <v>171</v>
      </c>
      <c r="E1816" s="44"/>
      <c r="F1816" s="222" t="s">
        <v>1886</v>
      </c>
      <c r="G1816" s="44"/>
      <c r="H1816" s="44"/>
      <c r="I1816" s="223"/>
      <c r="J1816" s="44"/>
      <c r="K1816" s="44"/>
      <c r="L1816" s="48"/>
      <c r="M1816" s="224"/>
      <c r="N1816" s="225"/>
      <c r="O1816" s="88"/>
      <c r="P1816" s="88"/>
      <c r="Q1816" s="88"/>
      <c r="R1816" s="88"/>
      <c r="S1816" s="88"/>
      <c r="T1816" s="89"/>
      <c r="U1816" s="42"/>
      <c r="V1816" s="42"/>
      <c r="W1816" s="42"/>
      <c r="X1816" s="42"/>
      <c r="Y1816" s="42"/>
      <c r="Z1816" s="42"/>
      <c r="AA1816" s="42"/>
      <c r="AB1816" s="42"/>
      <c r="AC1816" s="42"/>
      <c r="AD1816" s="42"/>
      <c r="AE1816" s="42"/>
      <c r="AT1816" s="20" t="s">
        <v>171</v>
      </c>
      <c r="AU1816" s="20" t="s">
        <v>88</v>
      </c>
    </row>
    <row r="1817" s="2" customFormat="1">
      <c r="A1817" s="42"/>
      <c r="B1817" s="43"/>
      <c r="C1817" s="44"/>
      <c r="D1817" s="226" t="s">
        <v>172</v>
      </c>
      <c r="E1817" s="44"/>
      <c r="F1817" s="227" t="s">
        <v>1887</v>
      </c>
      <c r="G1817" s="44"/>
      <c r="H1817" s="44"/>
      <c r="I1817" s="223"/>
      <c r="J1817" s="44"/>
      <c r="K1817" s="44"/>
      <c r="L1817" s="48"/>
      <c r="M1817" s="224"/>
      <c r="N1817" s="225"/>
      <c r="O1817" s="88"/>
      <c r="P1817" s="88"/>
      <c r="Q1817" s="88"/>
      <c r="R1817" s="88"/>
      <c r="S1817" s="88"/>
      <c r="T1817" s="89"/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T1817" s="20" t="s">
        <v>172</v>
      </c>
      <c r="AU1817" s="20" t="s">
        <v>88</v>
      </c>
    </row>
    <row r="1818" s="13" customFormat="1">
      <c r="A1818" s="13"/>
      <c r="B1818" s="233"/>
      <c r="C1818" s="234"/>
      <c r="D1818" s="221" t="s">
        <v>247</v>
      </c>
      <c r="E1818" s="235" t="s">
        <v>32</v>
      </c>
      <c r="F1818" s="236" t="s">
        <v>1888</v>
      </c>
      <c r="G1818" s="234"/>
      <c r="H1818" s="235" t="s">
        <v>32</v>
      </c>
      <c r="I1818" s="237"/>
      <c r="J1818" s="234"/>
      <c r="K1818" s="234"/>
      <c r="L1818" s="238"/>
      <c r="M1818" s="239"/>
      <c r="N1818" s="240"/>
      <c r="O1818" s="240"/>
      <c r="P1818" s="240"/>
      <c r="Q1818" s="240"/>
      <c r="R1818" s="240"/>
      <c r="S1818" s="240"/>
      <c r="T1818" s="24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2" t="s">
        <v>247</v>
      </c>
      <c r="AU1818" s="242" t="s">
        <v>88</v>
      </c>
      <c r="AV1818" s="13" t="s">
        <v>86</v>
      </c>
      <c r="AW1818" s="13" t="s">
        <v>39</v>
      </c>
      <c r="AX1818" s="13" t="s">
        <v>78</v>
      </c>
      <c r="AY1818" s="242" t="s">
        <v>161</v>
      </c>
    </row>
    <row r="1819" s="13" customFormat="1">
      <c r="A1819" s="13"/>
      <c r="B1819" s="233"/>
      <c r="C1819" s="234"/>
      <c r="D1819" s="221" t="s">
        <v>247</v>
      </c>
      <c r="E1819" s="235" t="s">
        <v>32</v>
      </c>
      <c r="F1819" s="236" t="s">
        <v>1737</v>
      </c>
      <c r="G1819" s="234"/>
      <c r="H1819" s="235" t="s">
        <v>32</v>
      </c>
      <c r="I1819" s="237"/>
      <c r="J1819" s="234"/>
      <c r="K1819" s="234"/>
      <c r="L1819" s="238"/>
      <c r="M1819" s="239"/>
      <c r="N1819" s="240"/>
      <c r="O1819" s="240"/>
      <c r="P1819" s="240"/>
      <c r="Q1819" s="240"/>
      <c r="R1819" s="240"/>
      <c r="S1819" s="240"/>
      <c r="T1819" s="24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2" t="s">
        <v>247</v>
      </c>
      <c r="AU1819" s="242" t="s">
        <v>88</v>
      </c>
      <c r="AV1819" s="13" t="s">
        <v>86</v>
      </c>
      <c r="AW1819" s="13" t="s">
        <v>39</v>
      </c>
      <c r="AX1819" s="13" t="s">
        <v>78</v>
      </c>
      <c r="AY1819" s="242" t="s">
        <v>161</v>
      </c>
    </row>
    <row r="1820" s="14" customFormat="1">
      <c r="A1820" s="14"/>
      <c r="B1820" s="243"/>
      <c r="C1820" s="244"/>
      <c r="D1820" s="221" t="s">
        <v>247</v>
      </c>
      <c r="E1820" s="245" t="s">
        <v>32</v>
      </c>
      <c r="F1820" s="246" t="s">
        <v>1738</v>
      </c>
      <c r="G1820" s="244"/>
      <c r="H1820" s="247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247</v>
      </c>
      <c r="AU1820" s="253" t="s">
        <v>88</v>
      </c>
      <c r="AV1820" s="14" t="s">
        <v>88</v>
      </c>
      <c r="AW1820" s="14" t="s">
        <v>39</v>
      </c>
      <c r="AX1820" s="14" t="s">
        <v>78</v>
      </c>
      <c r="AY1820" s="253" t="s">
        <v>161</v>
      </c>
    </row>
    <row r="1821" s="14" customFormat="1">
      <c r="A1821" s="14"/>
      <c r="B1821" s="243"/>
      <c r="C1821" s="244"/>
      <c r="D1821" s="221" t="s">
        <v>247</v>
      </c>
      <c r="E1821" s="245" t="s">
        <v>32</v>
      </c>
      <c r="F1821" s="246" t="s">
        <v>1889</v>
      </c>
      <c r="G1821" s="244"/>
      <c r="H1821" s="247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247</v>
      </c>
      <c r="AU1821" s="253" t="s">
        <v>88</v>
      </c>
      <c r="AV1821" s="14" t="s">
        <v>88</v>
      </c>
      <c r="AW1821" s="14" t="s">
        <v>39</v>
      </c>
      <c r="AX1821" s="14" t="s">
        <v>78</v>
      </c>
      <c r="AY1821" s="253" t="s">
        <v>161</v>
      </c>
    </row>
    <row r="1822" s="13" customFormat="1">
      <c r="A1822" s="13"/>
      <c r="B1822" s="233"/>
      <c r="C1822" s="234"/>
      <c r="D1822" s="221" t="s">
        <v>247</v>
      </c>
      <c r="E1822" s="235" t="s">
        <v>32</v>
      </c>
      <c r="F1822" s="236" t="s">
        <v>1769</v>
      </c>
      <c r="G1822" s="234"/>
      <c r="H1822" s="235" t="s">
        <v>32</v>
      </c>
      <c r="I1822" s="237"/>
      <c r="J1822" s="234"/>
      <c r="K1822" s="234"/>
      <c r="L1822" s="238"/>
      <c r="M1822" s="239"/>
      <c r="N1822" s="240"/>
      <c r="O1822" s="240"/>
      <c r="P1822" s="240"/>
      <c r="Q1822" s="240"/>
      <c r="R1822" s="240"/>
      <c r="S1822" s="240"/>
      <c r="T1822" s="24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2" t="s">
        <v>247</v>
      </c>
      <c r="AU1822" s="242" t="s">
        <v>88</v>
      </c>
      <c r="AV1822" s="13" t="s">
        <v>86</v>
      </c>
      <c r="AW1822" s="13" t="s">
        <v>39</v>
      </c>
      <c r="AX1822" s="13" t="s">
        <v>78</v>
      </c>
      <c r="AY1822" s="242" t="s">
        <v>161</v>
      </c>
    </row>
    <row r="1823" s="14" customFormat="1">
      <c r="A1823" s="14"/>
      <c r="B1823" s="243"/>
      <c r="C1823" s="244"/>
      <c r="D1823" s="221" t="s">
        <v>247</v>
      </c>
      <c r="E1823" s="245" t="s">
        <v>32</v>
      </c>
      <c r="F1823" s="246" t="s">
        <v>1779</v>
      </c>
      <c r="G1823" s="244"/>
      <c r="H1823" s="247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247</v>
      </c>
      <c r="AU1823" s="253" t="s">
        <v>88</v>
      </c>
      <c r="AV1823" s="14" t="s">
        <v>88</v>
      </c>
      <c r="AW1823" s="14" t="s">
        <v>39</v>
      </c>
      <c r="AX1823" s="14" t="s">
        <v>78</v>
      </c>
      <c r="AY1823" s="253" t="s">
        <v>161</v>
      </c>
    </row>
    <row r="1824" s="14" customFormat="1">
      <c r="A1824" s="14"/>
      <c r="B1824" s="243"/>
      <c r="C1824" s="244"/>
      <c r="D1824" s="221" t="s">
        <v>247</v>
      </c>
      <c r="E1824" s="245" t="s">
        <v>32</v>
      </c>
      <c r="F1824" s="246" t="s">
        <v>1780</v>
      </c>
      <c r="G1824" s="244"/>
      <c r="H1824" s="247">
        <v>1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247</v>
      </c>
      <c r="AU1824" s="253" t="s">
        <v>88</v>
      </c>
      <c r="AV1824" s="14" t="s">
        <v>88</v>
      </c>
      <c r="AW1824" s="14" t="s">
        <v>39</v>
      </c>
      <c r="AX1824" s="14" t="s">
        <v>78</v>
      </c>
      <c r="AY1824" s="253" t="s">
        <v>161</v>
      </c>
    </row>
    <row r="1825" s="15" customFormat="1">
      <c r="A1825" s="15"/>
      <c r="B1825" s="254"/>
      <c r="C1825" s="255"/>
      <c r="D1825" s="221" t="s">
        <v>247</v>
      </c>
      <c r="E1825" s="256" t="s">
        <v>32</v>
      </c>
      <c r="F1825" s="257" t="s">
        <v>273</v>
      </c>
      <c r="G1825" s="255"/>
      <c r="H1825" s="258">
        <v>4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4" t="s">
        <v>247</v>
      </c>
      <c r="AU1825" s="264" t="s">
        <v>88</v>
      </c>
      <c r="AV1825" s="15" t="s">
        <v>188</v>
      </c>
      <c r="AW1825" s="15" t="s">
        <v>39</v>
      </c>
      <c r="AX1825" s="15" t="s">
        <v>86</v>
      </c>
      <c r="AY1825" s="264" t="s">
        <v>161</v>
      </c>
    </row>
    <row r="1826" s="2" customFormat="1" ht="33" customHeight="1">
      <c r="A1826" s="42"/>
      <c r="B1826" s="43"/>
      <c r="C1826" s="265" t="s">
        <v>1890</v>
      </c>
      <c r="D1826" s="265" t="s">
        <v>303</v>
      </c>
      <c r="E1826" s="266" t="s">
        <v>1891</v>
      </c>
      <c r="F1826" s="267" t="s">
        <v>1892</v>
      </c>
      <c r="G1826" s="268" t="s">
        <v>775</v>
      </c>
      <c r="H1826" s="269">
        <v>4</v>
      </c>
      <c r="I1826" s="270"/>
      <c r="J1826" s="271">
        <f>ROUND(I1826*H1826,2)</f>
        <v>0</v>
      </c>
      <c r="K1826" s="267" t="s">
        <v>32</v>
      </c>
      <c r="L1826" s="272"/>
      <c r="M1826" s="273" t="s">
        <v>32</v>
      </c>
      <c r="N1826" s="274" t="s">
        <v>49</v>
      </c>
      <c r="O1826" s="88"/>
      <c r="P1826" s="217">
        <f>O1826*H1826</f>
        <v>0</v>
      </c>
      <c r="Q1826" s="217">
        <v>0.025999999999999999</v>
      </c>
      <c r="R1826" s="217">
        <f>Q1826*H1826</f>
        <v>0.104</v>
      </c>
      <c r="S1826" s="217">
        <v>0</v>
      </c>
      <c r="T1826" s="218">
        <f>S1826*H1826</f>
        <v>0</v>
      </c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R1826" s="219" t="s">
        <v>555</v>
      </c>
      <c r="AT1826" s="219" t="s">
        <v>303</v>
      </c>
      <c r="AU1826" s="219" t="s">
        <v>88</v>
      </c>
      <c r="AY1826" s="20" t="s">
        <v>161</v>
      </c>
      <c r="BE1826" s="220">
        <f>IF(N1826="základní",J1826,0)</f>
        <v>0</v>
      </c>
      <c r="BF1826" s="220">
        <f>IF(N1826="snížená",J1826,0)</f>
        <v>0</v>
      </c>
      <c r="BG1826" s="220">
        <f>IF(N1826="zákl. přenesená",J1826,0)</f>
        <v>0</v>
      </c>
      <c r="BH1826" s="220">
        <f>IF(N1826="sníž. přenesená",J1826,0)</f>
        <v>0</v>
      </c>
      <c r="BI1826" s="220">
        <f>IF(N1826="nulová",J1826,0)</f>
        <v>0</v>
      </c>
      <c r="BJ1826" s="20" t="s">
        <v>86</v>
      </c>
      <c r="BK1826" s="220">
        <f>ROUND(I1826*H1826,2)</f>
        <v>0</v>
      </c>
      <c r="BL1826" s="20" t="s">
        <v>379</v>
      </c>
      <c r="BM1826" s="219" t="s">
        <v>1893</v>
      </c>
    </row>
    <row r="1827" s="2" customFormat="1">
      <c r="A1827" s="42"/>
      <c r="B1827" s="43"/>
      <c r="C1827" s="44"/>
      <c r="D1827" s="221" t="s">
        <v>171</v>
      </c>
      <c r="E1827" s="44"/>
      <c r="F1827" s="222" t="s">
        <v>1892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171</v>
      </c>
      <c r="AU1827" s="20" t="s">
        <v>88</v>
      </c>
    </row>
    <row r="1828" s="2" customFormat="1" ht="24.15" customHeight="1">
      <c r="A1828" s="42"/>
      <c r="B1828" s="43"/>
      <c r="C1828" s="208" t="s">
        <v>1894</v>
      </c>
      <c r="D1828" s="208" t="s">
        <v>164</v>
      </c>
      <c r="E1828" s="209" t="s">
        <v>1895</v>
      </c>
      <c r="F1828" s="210" t="s">
        <v>1896</v>
      </c>
      <c r="G1828" s="211" t="s">
        <v>775</v>
      </c>
      <c r="H1828" s="212">
        <v>8</v>
      </c>
      <c r="I1828" s="213"/>
      <c r="J1828" s="214">
        <f>ROUND(I1828*H1828,2)</f>
        <v>0</v>
      </c>
      <c r="K1828" s="210" t="s">
        <v>168</v>
      </c>
      <c r="L1828" s="48"/>
      <c r="M1828" s="215" t="s">
        <v>32</v>
      </c>
      <c r="N1828" s="216" t="s">
        <v>49</v>
      </c>
      <c r="O1828" s="88"/>
      <c r="P1828" s="217">
        <f>O1828*H1828</f>
        <v>0</v>
      </c>
      <c r="Q1828" s="217">
        <v>0.00046000000000000001</v>
      </c>
      <c r="R1828" s="217">
        <f>Q1828*H1828</f>
        <v>0.0036800000000000001</v>
      </c>
      <c r="S1828" s="217">
        <v>0</v>
      </c>
      <c r="T1828" s="218">
        <f>S1828*H1828</f>
        <v>0</v>
      </c>
      <c r="U1828" s="42"/>
      <c r="V1828" s="42"/>
      <c r="W1828" s="42"/>
      <c r="X1828" s="42"/>
      <c r="Y1828" s="42"/>
      <c r="Z1828" s="42"/>
      <c r="AA1828" s="42"/>
      <c r="AB1828" s="42"/>
      <c r="AC1828" s="42"/>
      <c r="AD1828" s="42"/>
      <c r="AE1828" s="42"/>
      <c r="AR1828" s="219" t="s">
        <v>379</v>
      </c>
      <c r="AT1828" s="219" t="s">
        <v>164</v>
      </c>
      <c r="AU1828" s="219" t="s">
        <v>88</v>
      </c>
      <c r="AY1828" s="20" t="s">
        <v>161</v>
      </c>
      <c r="BE1828" s="220">
        <f>IF(N1828="základní",J1828,0)</f>
        <v>0</v>
      </c>
      <c r="BF1828" s="220">
        <f>IF(N1828="snížená",J1828,0)</f>
        <v>0</v>
      </c>
      <c r="BG1828" s="220">
        <f>IF(N1828="zákl. přenesená",J1828,0)</f>
        <v>0</v>
      </c>
      <c r="BH1828" s="220">
        <f>IF(N1828="sníž. přenesená",J1828,0)</f>
        <v>0</v>
      </c>
      <c r="BI1828" s="220">
        <f>IF(N1828="nulová",J1828,0)</f>
        <v>0</v>
      </c>
      <c r="BJ1828" s="20" t="s">
        <v>86</v>
      </c>
      <c r="BK1828" s="220">
        <f>ROUND(I1828*H1828,2)</f>
        <v>0</v>
      </c>
      <c r="BL1828" s="20" t="s">
        <v>379</v>
      </c>
      <c r="BM1828" s="219" t="s">
        <v>1897</v>
      </c>
    </row>
    <row r="1829" s="2" customFormat="1">
      <c r="A1829" s="42"/>
      <c r="B1829" s="43"/>
      <c r="C1829" s="44"/>
      <c r="D1829" s="221" t="s">
        <v>171</v>
      </c>
      <c r="E1829" s="44"/>
      <c r="F1829" s="222" t="s">
        <v>1898</v>
      </c>
      <c r="G1829" s="44"/>
      <c r="H1829" s="44"/>
      <c r="I1829" s="223"/>
      <c r="J1829" s="44"/>
      <c r="K1829" s="44"/>
      <c r="L1829" s="48"/>
      <c r="M1829" s="224"/>
      <c r="N1829" s="225"/>
      <c r="O1829" s="88"/>
      <c r="P1829" s="88"/>
      <c r="Q1829" s="88"/>
      <c r="R1829" s="88"/>
      <c r="S1829" s="88"/>
      <c r="T1829" s="89"/>
      <c r="U1829" s="42"/>
      <c r="V1829" s="42"/>
      <c r="W1829" s="42"/>
      <c r="X1829" s="42"/>
      <c r="Y1829" s="42"/>
      <c r="Z1829" s="42"/>
      <c r="AA1829" s="42"/>
      <c r="AB1829" s="42"/>
      <c r="AC1829" s="42"/>
      <c r="AD1829" s="42"/>
      <c r="AE1829" s="42"/>
      <c r="AT1829" s="20" t="s">
        <v>171</v>
      </c>
      <c r="AU1829" s="20" t="s">
        <v>88</v>
      </c>
    </row>
    <row r="1830" s="2" customFormat="1">
      <c r="A1830" s="42"/>
      <c r="B1830" s="43"/>
      <c r="C1830" s="44"/>
      <c r="D1830" s="226" t="s">
        <v>172</v>
      </c>
      <c r="E1830" s="44"/>
      <c r="F1830" s="227" t="s">
        <v>1899</v>
      </c>
      <c r="G1830" s="44"/>
      <c r="H1830" s="44"/>
      <c r="I1830" s="223"/>
      <c r="J1830" s="44"/>
      <c r="K1830" s="44"/>
      <c r="L1830" s="48"/>
      <c r="M1830" s="224"/>
      <c r="N1830" s="225"/>
      <c r="O1830" s="88"/>
      <c r="P1830" s="88"/>
      <c r="Q1830" s="88"/>
      <c r="R1830" s="88"/>
      <c r="S1830" s="88"/>
      <c r="T1830" s="89"/>
      <c r="U1830" s="42"/>
      <c r="V1830" s="42"/>
      <c r="W1830" s="42"/>
      <c r="X1830" s="42"/>
      <c r="Y1830" s="42"/>
      <c r="Z1830" s="42"/>
      <c r="AA1830" s="42"/>
      <c r="AB1830" s="42"/>
      <c r="AC1830" s="42"/>
      <c r="AD1830" s="42"/>
      <c r="AE1830" s="42"/>
      <c r="AT1830" s="20" t="s">
        <v>172</v>
      </c>
      <c r="AU1830" s="20" t="s">
        <v>88</v>
      </c>
    </row>
    <row r="1831" s="13" customFormat="1">
      <c r="A1831" s="13"/>
      <c r="B1831" s="233"/>
      <c r="C1831" s="234"/>
      <c r="D1831" s="221" t="s">
        <v>247</v>
      </c>
      <c r="E1831" s="235" t="s">
        <v>32</v>
      </c>
      <c r="F1831" s="236" t="s">
        <v>1900</v>
      </c>
      <c r="G1831" s="234"/>
      <c r="H1831" s="235" t="s">
        <v>32</v>
      </c>
      <c r="I1831" s="237"/>
      <c r="J1831" s="234"/>
      <c r="K1831" s="234"/>
      <c r="L1831" s="238"/>
      <c r="M1831" s="239"/>
      <c r="N1831" s="240"/>
      <c r="O1831" s="240"/>
      <c r="P1831" s="240"/>
      <c r="Q1831" s="240"/>
      <c r="R1831" s="240"/>
      <c r="S1831" s="240"/>
      <c r="T1831" s="24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2" t="s">
        <v>247</v>
      </c>
      <c r="AU1831" s="242" t="s">
        <v>88</v>
      </c>
      <c r="AV1831" s="13" t="s">
        <v>86</v>
      </c>
      <c r="AW1831" s="13" t="s">
        <v>39</v>
      </c>
      <c r="AX1831" s="13" t="s">
        <v>78</v>
      </c>
      <c r="AY1831" s="242" t="s">
        <v>161</v>
      </c>
    </row>
    <row r="1832" s="13" customFormat="1">
      <c r="A1832" s="13"/>
      <c r="B1832" s="233"/>
      <c r="C1832" s="234"/>
      <c r="D1832" s="221" t="s">
        <v>247</v>
      </c>
      <c r="E1832" s="235" t="s">
        <v>32</v>
      </c>
      <c r="F1832" s="236" t="s">
        <v>1734</v>
      </c>
      <c r="G1832" s="234"/>
      <c r="H1832" s="235" t="s">
        <v>32</v>
      </c>
      <c r="I1832" s="237"/>
      <c r="J1832" s="234"/>
      <c r="K1832" s="234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247</v>
      </c>
      <c r="AU1832" s="242" t="s">
        <v>88</v>
      </c>
      <c r="AV1832" s="13" t="s">
        <v>86</v>
      </c>
      <c r="AW1832" s="13" t="s">
        <v>39</v>
      </c>
      <c r="AX1832" s="13" t="s">
        <v>78</v>
      </c>
      <c r="AY1832" s="242" t="s">
        <v>161</v>
      </c>
    </row>
    <row r="1833" s="14" customFormat="1">
      <c r="A1833" s="14"/>
      <c r="B1833" s="243"/>
      <c r="C1833" s="244"/>
      <c r="D1833" s="221" t="s">
        <v>247</v>
      </c>
      <c r="E1833" s="245" t="s">
        <v>32</v>
      </c>
      <c r="F1833" s="246" t="s">
        <v>1735</v>
      </c>
      <c r="G1833" s="244"/>
      <c r="H1833" s="247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247</v>
      </c>
      <c r="AU1833" s="253" t="s">
        <v>88</v>
      </c>
      <c r="AV1833" s="14" t="s">
        <v>88</v>
      </c>
      <c r="AW1833" s="14" t="s">
        <v>39</v>
      </c>
      <c r="AX1833" s="14" t="s">
        <v>78</v>
      </c>
      <c r="AY1833" s="253" t="s">
        <v>161</v>
      </c>
    </row>
    <row r="1834" s="14" customFormat="1">
      <c r="A1834" s="14"/>
      <c r="B1834" s="243"/>
      <c r="C1834" s="244"/>
      <c r="D1834" s="221" t="s">
        <v>247</v>
      </c>
      <c r="E1834" s="245" t="s">
        <v>32</v>
      </c>
      <c r="F1834" s="246" t="s">
        <v>1736</v>
      </c>
      <c r="G1834" s="244"/>
      <c r="H1834" s="247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247</v>
      </c>
      <c r="AU1834" s="253" t="s">
        <v>88</v>
      </c>
      <c r="AV1834" s="14" t="s">
        <v>88</v>
      </c>
      <c r="AW1834" s="14" t="s">
        <v>39</v>
      </c>
      <c r="AX1834" s="14" t="s">
        <v>78</v>
      </c>
      <c r="AY1834" s="253" t="s">
        <v>161</v>
      </c>
    </row>
    <row r="1835" s="13" customFormat="1">
      <c r="A1835" s="13"/>
      <c r="B1835" s="233"/>
      <c r="C1835" s="234"/>
      <c r="D1835" s="221" t="s">
        <v>247</v>
      </c>
      <c r="E1835" s="235" t="s">
        <v>32</v>
      </c>
      <c r="F1835" s="236" t="s">
        <v>1737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247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161</v>
      </c>
    </row>
    <row r="1836" s="14" customFormat="1">
      <c r="A1836" s="14"/>
      <c r="B1836" s="243"/>
      <c r="C1836" s="244"/>
      <c r="D1836" s="221" t="s">
        <v>247</v>
      </c>
      <c r="E1836" s="245" t="s">
        <v>32</v>
      </c>
      <c r="F1836" s="246" t="s">
        <v>1739</v>
      </c>
      <c r="G1836" s="244"/>
      <c r="H1836" s="247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247</v>
      </c>
      <c r="AU1836" s="253" t="s">
        <v>88</v>
      </c>
      <c r="AV1836" s="14" t="s">
        <v>88</v>
      </c>
      <c r="AW1836" s="14" t="s">
        <v>39</v>
      </c>
      <c r="AX1836" s="14" t="s">
        <v>78</v>
      </c>
      <c r="AY1836" s="253" t="s">
        <v>161</v>
      </c>
    </row>
    <row r="1837" s="13" customFormat="1">
      <c r="A1837" s="13"/>
      <c r="B1837" s="233"/>
      <c r="C1837" s="234"/>
      <c r="D1837" s="221" t="s">
        <v>247</v>
      </c>
      <c r="E1837" s="235" t="s">
        <v>32</v>
      </c>
      <c r="F1837" s="236" t="s">
        <v>1743</v>
      </c>
      <c r="G1837" s="234"/>
      <c r="H1837" s="235" t="s">
        <v>32</v>
      </c>
      <c r="I1837" s="237"/>
      <c r="J1837" s="234"/>
      <c r="K1837" s="234"/>
      <c r="L1837" s="238"/>
      <c r="M1837" s="239"/>
      <c r="N1837" s="240"/>
      <c r="O1837" s="240"/>
      <c r="P1837" s="240"/>
      <c r="Q1837" s="240"/>
      <c r="R1837" s="240"/>
      <c r="S1837" s="240"/>
      <c r="T1837" s="24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2" t="s">
        <v>247</v>
      </c>
      <c r="AU1837" s="242" t="s">
        <v>88</v>
      </c>
      <c r="AV1837" s="13" t="s">
        <v>86</v>
      </c>
      <c r="AW1837" s="13" t="s">
        <v>39</v>
      </c>
      <c r="AX1837" s="13" t="s">
        <v>78</v>
      </c>
      <c r="AY1837" s="242" t="s">
        <v>161</v>
      </c>
    </row>
    <row r="1838" s="14" customFormat="1">
      <c r="A1838" s="14"/>
      <c r="B1838" s="243"/>
      <c r="C1838" s="244"/>
      <c r="D1838" s="221" t="s">
        <v>247</v>
      </c>
      <c r="E1838" s="245" t="s">
        <v>32</v>
      </c>
      <c r="F1838" s="246" t="s">
        <v>1746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247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161</v>
      </c>
    </row>
    <row r="1839" s="13" customFormat="1">
      <c r="A1839" s="13"/>
      <c r="B1839" s="233"/>
      <c r="C1839" s="234"/>
      <c r="D1839" s="221" t="s">
        <v>247</v>
      </c>
      <c r="E1839" s="235" t="s">
        <v>32</v>
      </c>
      <c r="F1839" s="236" t="s">
        <v>1769</v>
      </c>
      <c r="G1839" s="234"/>
      <c r="H1839" s="235" t="s">
        <v>32</v>
      </c>
      <c r="I1839" s="237"/>
      <c r="J1839" s="234"/>
      <c r="K1839" s="234"/>
      <c r="L1839" s="238"/>
      <c r="M1839" s="239"/>
      <c r="N1839" s="240"/>
      <c r="O1839" s="240"/>
      <c r="P1839" s="240"/>
      <c r="Q1839" s="240"/>
      <c r="R1839" s="240"/>
      <c r="S1839" s="240"/>
      <c r="T1839" s="24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2" t="s">
        <v>247</v>
      </c>
      <c r="AU1839" s="242" t="s">
        <v>88</v>
      </c>
      <c r="AV1839" s="13" t="s">
        <v>86</v>
      </c>
      <c r="AW1839" s="13" t="s">
        <v>39</v>
      </c>
      <c r="AX1839" s="13" t="s">
        <v>78</v>
      </c>
      <c r="AY1839" s="242" t="s">
        <v>161</v>
      </c>
    </row>
    <row r="1840" s="14" customFormat="1">
      <c r="A1840" s="14"/>
      <c r="B1840" s="243"/>
      <c r="C1840" s="244"/>
      <c r="D1840" s="221" t="s">
        <v>247</v>
      </c>
      <c r="E1840" s="245" t="s">
        <v>32</v>
      </c>
      <c r="F1840" s="246" t="s">
        <v>1771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247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161</v>
      </c>
    </row>
    <row r="1841" s="14" customFormat="1">
      <c r="A1841" s="14"/>
      <c r="B1841" s="243"/>
      <c r="C1841" s="244"/>
      <c r="D1841" s="221" t="s">
        <v>247</v>
      </c>
      <c r="E1841" s="245" t="s">
        <v>32</v>
      </c>
      <c r="F1841" s="246" t="s">
        <v>1775</v>
      </c>
      <c r="G1841" s="244"/>
      <c r="H1841" s="247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247</v>
      </c>
      <c r="AU1841" s="253" t="s">
        <v>88</v>
      </c>
      <c r="AV1841" s="14" t="s">
        <v>88</v>
      </c>
      <c r="AW1841" s="14" t="s">
        <v>39</v>
      </c>
      <c r="AX1841" s="14" t="s">
        <v>78</v>
      </c>
      <c r="AY1841" s="253" t="s">
        <v>161</v>
      </c>
    </row>
    <row r="1842" s="14" customFormat="1">
      <c r="A1842" s="14"/>
      <c r="B1842" s="243"/>
      <c r="C1842" s="244"/>
      <c r="D1842" s="221" t="s">
        <v>247</v>
      </c>
      <c r="E1842" s="245" t="s">
        <v>32</v>
      </c>
      <c r="F1842" s="246" t="s">
        <v>1777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247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161</v>
      </c>
    </row>
    <row r="1843" s="14" customFormat="1">
      <c r="A1843" s="14"/>
      <c r="B1843" s="243"/>
      <c r="C1843" s="244"/>
      <c r="D1843" s="221" t="s">
        <v>247</v>
      </c>
      <c r="E1843" s="245" t="s">
        <v>32</v>
      </c>
      <c r="F1843" s="246" t="s">
        <v>1781</v>
      </c>
      <c r="G1843" s="244"/>
      <c r="H1843" s="247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247</v>
      </c>
      <c r="AU1843" s="253" t="s">
        <v>88</v>
      </c>
      <c r="AV1843" s="14" t="s">
        <v>88</v>
      </c>
      <c r="AW1843" s="14" t="s">
        <v>39</v>
      </c>
      <c r="AX1843" s="14" t="s">
        <v>78</v>
      </c>
      <c r="AY1843" s="253" t="s">
        <v>161</v>
      </c>
    </row>
    <row r="1844" s="15" customFormat="1">
      <c r="A1844" s="15"/>
      <c r="B1844" s="254"/>
      <c r="C1844" s="255"/>
      <c r="D1844" s="221" t="s">
        <v>247</v>
      </c>
      <c r="E1844" s="256" t="s">
        <v>32</v>
      </c>
      <c r="F1844" s="257" t="s">
        <v>273</v>
      </c>
      <c r="G1844" s="255"/>
      <c r="H1844" s="258">
        <v>8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4" t="s">
        <v>247</v>
      </c>
      <c r="AU1844" s="264" t="s">
        <v>88</v>
      </c>
      <c r="AV1844" s="15" t="s">
        <v>188</v>
      </c>
      <c r="AW1844" s="15" t="s">
        <v>39</v>
      </c>
      <c r="AX1844" s="15" t="s">
        <v>86</v>
      </c>
      <c r="AY1844" s="264" t="s">
        <v>161</v>
      </c>
    </row>
    <row r="1845" s="2" customFormat="1" ht="33" customHeight="1">
      <c r="A1845" s="42"/>
      <c r="B1845" s="43"/>
      <c r="C1845" s="265" t="s">
        <v>1901</v>
      </c>
      <c r="D1845" s="265" t="s">
        <v>303</v>
      </c>
      <c r="E1845" s="266" t="s">
        <v>1891</v>
      </c>
      <c r="F1845" s="267" t="s">
        <v>1892</v>
      </c>
      <c r="G1845" s="268" t="s">
        <v>775</v>
      </c>
      <c r="H1845" s="269">
        <v>8</v>
      </c>
      <c r="I1845" s="270"/>
      <c r="J1845" s="271">
        <f>ROUND(I1845*H1845,2)</f>
        <v>0</v>
      </c>
      <c r="K1845" s="267" t="s">
        <v>32</v>
      </c>
      <c r="L1845" s="272"/>
      <c r="M1845" s="273" t="s">
        <v>32</v>
      </c>
      <c r="N1845" s="274" t="s">
        <v>49</v>
      </c>
      <c r="O1845" s="88"/>
      <c r="P1845" s="217">
        <f>O1845*H1845</f>
        <v>0</v>
      </c>
      <c r="Q1845" s="217">
        <v>0.025999999999999999</v>
      </c>
      <c r="R1845" s="217">
        <f>Q1845*H1845</f>
        <v>0.20799999999999999</v>
      </c>
      <c r="S1845" s="217">
        <v>0</v>
      </c>
      <c r="T1845" s="218">
        <f>S1845*H1845</f>
        <v>0</v>
      </c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R1845" s="219" t="s">
        <v>555</v>
      </c>
      <c r="AT1845" s="219" t="s">
        <v>303</v>
      </c>
      <c r="AU1845" s="219" t="s">
        <v>88</v>
      </c>
      <c r="AY1845" s="20" t="s">
        <v>161</v>
      </c>
      <c r="BE1845" s="220">
        <f>IF(N1845="základní",J1845,0)</f>
        <v>0</v>
      </c>
      <c r="BF1845" s="220">
        <f>IF(N1845="snížená",J1845,0)</f>
        <v>0</v>
      </c>
      <c r="BG1845" s="220">
        <f>IF(N1845="zákl. přenesená",J1845,0)</f>
        <v>0</v>
      </c>
      <c r="BH1845" s="220">
        <f>IF(N1845="sníž. přenesená",J1845,0)</f>
        <v>0</v>
      </c>
      <c r="BI1845" s="220">
        <f>IF(N1845="nulová",J1845,0)</f>
        <v>0</v>
      </c>
      <c r="BJ1845" s="20" t="s">
        <v>86</v>
      </c>
      <c r="BK1845" s="220">
        <f>ROUND(I1845*H1845,2)</f>
        <v>0</v>
      </c>
      <c r="BL1845" s="20" t="s">
        <v>379</v>
      </c>
      <c r="BM1845" s="219" t="s">
        <v>1902</v>
      </c>
    </row>
    <row r="1846" s="2" customFormat="1">
      <c r="A1846" s="42"/>
      <c r="B1846" s="43"/>
      <c r="C1846" s="44"/>
      <c r="D1846" s="221" t="s">
        <v>171</v>
      </c>
      <c r="E1846" s="44"/>
      <c r="F1846" s="222" t="s">
        <v>1892</v>
      </c>
      <c r="G1846" s="44"/>
      <c r="H1846" s="44"/>
      <c r="I1846" s="223"/>
      <c r="J1846" s="44"/>
      <c r="K1846" s="44"/>
      <c r="L1846" s="48"/>
      <c r="M1846" s="224"/>
      <c r="N1846" s="225"/>
      <c r="O1846" s="88"/>
      <c r="P1846" s="88"/>
      <c r="Q1846" s="88"/>
      <c r="R1846" s="88"/>
      <c r="S1846" s="88"/>
      <c r="T1846" s="89"/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T1846" s="20" t="s">
        <v>171</v>
      </c>
      <c r="AU1846" s="20" t="s">
        <v>88</v>
      </c>
    </row>
    <row r="1847" s="2" customFormat="1" ht="24.15" customHeight="1">
      <c r="A1847" s="42"/>
      <c r="B1847" s="43"/>
      <c r="C1847" s="208" t="s">
        <v>1903</v>
      </c>
      <c r="D1847" s="208" t="s">
        <v>164</v>
      </c>
      <c r="E1847" s="209" t="s">
        <v>1895</v>
      </c>
      <c r="F1847" s="210" t="s">
        <v>1896</v>
      </c>
      <c r="G1847" s="211" t="s">
        <v>775</v>
      </c>
      <c r="H1847" s="212">
        <v>11</v>
      </c>
      <c r="I1847" s="213"/>
      <c r="J1847" s="214">
        <f>ROUND(I1847*H1847,2)</f>
        <v>0</v>
      </c>
      <c r="K1847" s="210" t="s">
        <v>168</v>
      </c>
      <c r="L1847" s="48"/>
      <c r="M1847" s="215" t="s">
        <v>32</v>
      </c>
      <c r="N1847" s="216" t="s">
        <v>49</v>
      </c>
      <c r="O1847" s="88"/>
      <c r="P1847" s="217">
        <f>O1847*H1847</f>
        <v>0</v>
      </c>
      <c r="Q1847" s="217">
        <v>0.00046000000000000001</v>
      </c>
      <c r="R1847" s="217">
        <f>Q1847*H1847</f>
        <v>0.0050600000000000003</v>
      </c>
      <c r="S1847" s="217">
        <v>0</v>
      </c>
      <c r="T1847" s="218">
        <f>S1847*H1847</f>
        <v>0</v>
      </c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R1847" s="219" t="s">
        <v>379</v>
      </c>
      <c r="AT1847" s="219" t="s">
        <v>164</v>
      </c>
      <c r="AU1847" s="219" t="s">
        <v>88</v>
      </c>
      <c r="AY1847" s="20" t="s">
        <v>161</v>
      </c>
      <c r="BE1847" s="220">
        <f>IF(N1847="základní",J1847,0)</f>
        <v>0</v>
      </c>
      <c r="BF1847" s="220">
        <f>IF(N1847="snížená",J1847,0)</f>
        <v>0</v>
      </c>
      <c r="BG1847" s="220">
        <f>IF(N1847="zákl. přenesená",J1847,0)</f>
        <v>0</v>
      </c>
      <c r="BH1847" s="220">
        <f>IF(N1847="sníž. přenesená",J1847,0)</f>
        <v>0</v>
      </c>
      <c r="BI1847" s="220">
        <f>IF(N1847="nulová",J1847,0)</f>
        <v>0</v>
      </c>
      <c r="BJ1847" s="20" t="s">
        <v>86</v>
      </c>
      <c r="BK1847" s="220">
        <f>ROUND(I1847*H1847,2)</f>
        <v>0</v>
      </c>
      <c r="BL1847" s="20" t="s">
        <v>379</v>
      </c>
      <c r="BM1847" s="219" t="s">
        <v>1904</v>
      </c>
    </row>
    <row r="1848" s="2" customFormat="1">
      <c r="A1848" s="42"/>
      <c r="B1848" s="43"/>
      <c r="C1848" s="44"/>
      <c r="D1848" s="221" t="s">
        <v>171</v>
      </c>
      <c r="E1848" s="44"/>
      <c r="F1848" s="222" t="s">
        <v>1898</v>
      </c>
      <c r="G1848" s="44"/>
      <c r="H1848" s="44"/>
      <c r="I1848" s="223"/>
      <c r="J1848" s="44"/>
      <c r="K1848" s="44"/>
      <c r="L1848" s="48"/>
      <c r="M1848" s="224"/>
      <c r="N1848" s="225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171</v>
      </c>
      <c r="AU1848" s="20" t="s">
        <v>88</v>
      </c>
    </row>
    <row r="1849" s="2" customFormat="1">
      <c r="A1849" s="42"/>
      <c r="B1849" s="43"/>
      <c r="C1849" s="44"/>
      <c r="D1849" s="226" t="s">
        <v>172</v>
      </c>
      <c r="E1849" s="44"/>
      <c r="F1849" s="227" t="s">
        <v>1899</v>
      </c>
      <c r="G1849" s="44"/>
      <c r="H1849" s="44"/>
      <c r="I1849" s="223"/>
      <c r="J1849" s="44"/>
      <c r="K1849" s="44"/>
      <c r="L1849" s="48"/>
      <c r="M1849" s="224"/>
      <c r="N1849" s="225"/>
      <c r="O1849" s="88"/>
      <c r="P1849" s="88"/>
      <c r="Q1849" s="88"/>
      <c r="R1849" s="88"/>
      <c r="S1849" s="88"/>
      <c r="T1849" s="89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T1849" s="20" t="s">
        <v>172</v>
      </c>
      <c r="AU1849" s="20" t="s">
        <v>88</v>
      </c>
    </row>
    <row r="1850" s="13" customFormat="1">
      <c r="A1850" s="13"/>
      <c r="B1850" s="233"/>
      <c r="C1850" s="234"/>
      <c r="D1850" s="221" t="s">
        <v>247</v>
      </c>
      <c r="E1850" s="235" t="s">
        <v>32</v>
      </c>
      <c r="F1850" s="236" t="s">
        <v>1905</v>
      </c>
      <c r="G1850" s="234"/>
      <c r="H1850" s="235" t="s">
        <v>32</v>
      </c>
      <c r="I1850" s="237"/>
      <c r="J1850" s="234"/>
      <c r="K1850" s="234"/>
      <c r="L1850" s="238"/>
      <c r="M1850" s="239"/>
      <c r="N1850" s="240"/>
      <c r="O1850" s="240"/>
      <c r="P1850" s="240"/>
      <c r="Q1850" s="240"/>
      <c r="R1850" s="240"/>
      <c r="S1850" s="240"/>
      <c r="T1850" s="24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2" t="s">
        <v>247</v>
      </c>
      <c r="AU1850" s="242" t="s">
        <v>88</v>
      </c>
      <c r="AV1850" s="13" t="s">
        <v>86</v>
      </c>
      <c r="AW1850" s="13" t="s">
        <v>39</v>
      </c>
      <c r="AX1850" s="13" t="s">
        <v>78</v>
      </c>
      <c r="AY1850" s="242" t="s">
        <v>161</v>
      </c>
    </row>
    <row r="1851" s="13" customFormat="1">
      <c r="A1851" s="13"/>
      <c r="B1851" s="233"/>
      <c r="C1851" s="234"/>
      <c r="D1851" s="221" t="s">
        <v>247</v>
      </c>
      <c r="E1851" s="235" t="s">
        <v>32</v>
      </c>
      <c r="F1851" s="236" t="s">
        <v>1737</v>
      </c>
      <c r="G1851" s="234"/>
      <c r="H1851" s="235" t="s">
        <v>32</v>
      </c>
      <c r="I1851" s="237"/>
      <c r="J1851" s="234"/>
      <c r="K1851" s="234"/>
      <c r="L1851" s="238"/>
      <c r="M1851" s="239"/>
      <c r="N1851" s="240"/>
      <c r="O1851" s="240"/>
      <c r="P1851" s="240"/>
      <c r="Q1851" s="240"/>
      <c r="R1851" s="240"/>
      <c r="S1851" s="240"/>
      <c r="T1851" s="24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2" t="s">
        <v>247</v>
      </c>
      <c r="AU1851" s="242" t="s">
        <v>88</v>
      </c>
      <c r="AV1851" s="13" t="s">
        <v>86</v>
      </c>
      <c r="AW1851" s="13" t="s">
        <v>39</v>
      </c>
      <c r="AX1851" s="13" t="s">
        <v>78</v>
      </c>
      <c r="AY1851" s="242" t="s">
        <v>161</v>
      </c>
    </row>
    <row r="1852" s="14" customFormat="1">
      <c r="A1852" s="14"/>
      <c r="B1852" s="243"/>
      <c r="C1852" s="244"/>
      <c r="D1852" s="221" t="s">
        <v>247</v>
      </c>
      <c r="E1852" s="245" t="s">
        <v>32</v>
      </c>
      <c r="F1852" s="246" t="s">
        <v>1741</v>
      </c>
      <c r="G1852" s="244"/>
      <c r="H1852" s="247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247</v>
      </c>
      <c r="AU1852" s="253" t="s">
        <v>88</v>
      </c>
      <c r="AV1852" s="14" t="s">
        <v>88</v>
      </c>
      <c r="AW1852" s="14" t="s">
        <v>39</v>
      </c>
      <c r="AX1852" s="14" t="s">
        <v>78</v>
      </c>
      <c r="AY1852" s="253" t="s">
        <v>161</v>
      </c>
    </row>
    <row r="1853" s="14" customFormat="1">
      <c r="A1853" s="14"/>
      <c r="B1853" s="243"/>
      <c r="C1853" s="244"/>
      <c r="D1853" s="221" t="s">
        <v>247</v>
      </c>
      <c r="E1853" s="245" t="s">
        <v>32</v>
      </c>
      <c r="F1853" s="246" t="s">
        <v>1742</v>
      </c>
      <c r="G1853" s="244"/>
      <c r="H1853" s="247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247</v>
      </c>
      <c r="AU1853" s="253" t="s">
        <v>88</v>
      </c>
      <c r="AV1853" s="14" t="s">
        <v>88</v>
      </c>
      <c r="AW1853" s="14" t="s">
        <v>39</v>
      </c>
      <c r="AX1853" s="14" t="s">
        <v>78</v>
      </c>
      <c r="AY1853" s="253" t="s">
        <v>161</v>
      </c>
    </row>
    <row r="1854" s="13" customFormat="1">
      <c r="A1854" s="13"/>
      <c r="B1854" s="233"/>
      <c r="C1854" s="234"/>
      <c r="D1854" s="221" t="s">
        <v>247</v>
      </c>
      <c r="E1854" s="235" t="s">
        <v>32</v>
      </c>
      <c r="F1854" s="236" t="s">
        <v>1743</v>
      </c>
      <c r="G1854" s="234"/>
      <c r="H1854" s="235" t="s">
        <v>32</v>
      </c>
      <c r="I1854" s="237"/>
      <c r="J1854" s="234"/>
      <c r="K1854" s="234"/>
      <c r="L1854" s="238"/>
      <c r="M1854" s="239"/>
      <c r="N1854" s="240"/>
      <c r="O1854" s="240"/>
      <c r="P1854" s="240"/>
      <c r="Q1854" s="240"/>
      <c r="R1854" s="240"/>
      <c r="S1854" s="240"/>
      <c r="T1854" s="24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2" t="s">
        <v>247</v>
      </c>
      <c r="AU1854" s="242" t="s">
        <v>88</v>
      </c>
      <c r="AV1854" s="13" t="s">
        <v>86</v>
      </c>
      <c r="AW1854" s="13" t="s">
        <v>39</v>
      </c>
      <c r="AX1854" s="13" t="s">
        <v>78</v>
      </c>
      <c r="AY1854" s="242" t="s">
        <v>161</v>
      </c>
    </row>
    <row r="1855" s="14" customFormat="1">
      <c r="A1855" s="14"/>
      <c r="B1855" s="243"/>
      <c r="C1855" s="244"/>
      <c r="D1855" s="221" t="s">
        <v>247</v>
      </c>
      <c r="E1855" s="245" t="s">
        <v>32</v>
      </c>
      <c r="F1855" s="246" t="s">
        <v>1744</v>
      </c>
      <c r="G1855" s="244"/>
      <c r="H1855" s="247">
        <v>1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247</v>
      </c>
      <c r="AU1855" s="253" t="s">
        <v>88</v>
      </c>
      <c r="AV1855" s="14" t="s">
        <v>88</v>
      </c>
      <c r="AW1855" s="14" t="s">
        <v>39</v>
      </c>
      <c r="AX1855" s="14" t="s">
        <v>78</v>
      </c>
      <c r="AY1855" s="253" t="s">
        <v>161</v>
      </c>
    </row>
    <row r="1856" s="14" customFormat="1">
      <c r="A1856" s="14"/>
      <c r="B1856" s="243"/>
      <c r="C1856" s="244"/>
      <c r="D1856" s="221" t="s">
        <v>247</v>
      </c>
      <c r="E1856" s="245" t="s">
        <v>32</v>
      </c>
      <c r="F1856" s="246" t="s">
        <v>1745</v>
      </c>
      <c r="G1856" s="244"/>
      <c r="H1856" s="247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247</v>
      </c>
      <c r="AU1856" s="253" t="s">
        <v>88</v>
      </c>
      <c r="AV1856" s="14" t="s">
        <v>88</v>
      </c>
      <c r="AW1856" s="14" t="s">
        <v>39</v>
      </c>
      <c r="AX1856" s="14" t="s">
        <v>78</v>
      </c>
      <c r="AY1856" s="253" t="s">
        <v>161</v>
      </c>
    </row>
    <row r="1857" s="13" customFormat="1">
      <c r="A1857" s="13"/>
      <c r="B1857" s="233"/>
      <c r="C1857" s="234"/>
      <c r="D1857" s="221" t="s">
        <v>247</v>
      </c>
      <c r="E1857" s="235" t="s">
        <v>32</v>
      </c>
      <c r="F1857" s="236" t="s">
        <v>1769</v>
      </c>
      <c r="G1857" s="234"/>
      <c r="H1857" s="235" t="s">
        <v>32</v>
      </c>
      <c r="I1857" s="237"/>
      <c r="J1857" s="234"/>
      <c r="K1857" s="234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247</v>
      </c>
      <c r="AU1857" s="242" t="s">
        <v>88</v>
      </c>
      <c r="AV1857" s="13" t="s">
        <v>86</v>
      </c>
      <c r="AW1857" s="13" t="s">
        <v>39</v>
      </c>
      <c r="AX1857" s="13" t="s">
        <v>78</v>
      </c>
      <c r="AY1857" s="242" t="s">
        <v>161</v>
      </c>
    </row>
    <row r="1858" s="14" customFormat="1">
      <c r="A1858" s="14"/>
      <c r="B1858" s="243"/>
      <c r="C1858" s="244"/>
      <c r="D1858" s="221" t="s">
        <v>247</v>
      </c>
      <c r="E1858" s="245" t="s">
        <v>32</v>
      </c>
      <c r="F1858" s="246" t="s">
        <v>1770</v>
      </c>
      <c r="G1858" s="244"/>
      <c r="H1858" s="247">
        <v>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247</v>
      </c>
      <c r="AU1858" s="253" t="s">
        <v>88</v>
      </c>
      <c r="AV1858" s="14" t="s">
        <v>88</v>
      </c>
      <c r="AW1858" s="14" t="s">
        <v>39</v>
      </c>
      <c r="AX1858" s="14" t="s">
        <v>78</v>
      </c>
      <c r="AY1858" s="253" t="s">
        <v>161</v>
      </c>
    </row>
    <row r="1859" s="14" customFormat="1">
      <c r="A1859" s="14"/>
      <c r="B1859" s="243"/>
      <c r="C1859" s="244"/>
      <c r="D1859" s="221" t="s">
        <v>247</v>
      </c>
      <c r="E1859" s="245" t="s">
        <v>32</v>
      </c>
      <c r="F1859" s="246" t="s">
        <v>1772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247</v>
      </c>
      <c r="AU1859" s="253" t="s">
        <v>88</v>
      </c>
      <c r="AV1859" s="14" t="s">
        <v>88</v>
      </c>
      <c r="AW1859" s="14" t="s">
        <v>39</v>
      </c>
      <c r="AX1859" s="14" t="s">
        <v>78</v>
      </c>
      <c r="AY1859" s="253" t="s">
        <v>161</v>
      </c>
    </row>
    <row r="1860" s="14" customFormat="1">
      <c r="A1860" s="14"/>
      <c r="B1860" s="243"/>
      <c r="C1860" s="244"/>
      <c r="D1860" s="221" t="s">
        <v>247</v>
      </c>
      <c r="E1860" s="245" t="s">
        <v>32</v>
      </c>
      <c r="F1860" s="246" t="s">
        <v>1773</v>
      </c>
      <c r="G1860" s="244"/>
      <c r="H1860" s="247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247</v>
      </c>
      <c r="AU1860" s="253" t="s">
        <v>88</v>
      </c>
      <c r="AV1860" s="14" t="s">
        <v>88</v>
      </c>
      <c r="AW1860" s="14" t="s">
        <v>39</v>
      </c>
      <c r="AX1860" s="14" t="s">
        <v>78</v>
      </c>
      <c r="AY1860" s="253" t="s">
        <v>161</v>
      </c>
    </row>
    <row r="1861" s="14" customFormat="1">
      <c r="A1861" s="14"/>
      <c r="B1861" s="243"/>
      <c r="C1861" s="244"/>
      <c r="D1861" s="221" t="s">
        <v>247</v>
      </c>
      <c r="E1861" s="245" t="s">
        <v>32</v>
      </c>
      <c r="F1861" s="246" t="s">
        <v>1774</v>
      </c>
      <c r="G1861" s="244"/>
      <c r="H1861" s="247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247</v>
      </c>
      <c r="AU1861" s="253" t="s">
        <v>88</v>
      </c>
      <c r="AV1861" s="14" t="s">
        <v>88</v>
      </c>
      <c r="AW1861" s="14" t="s">
        <v>39</v>
      </c>
      <c r="AX1861" s="14" t="s">
        <v>78</v>
      </c>
      <c r="AY1861" s="253" t="s">
        <v>161</v>
      </c>
    </row>
    <row r="1862" s="14" customFormat="1">
      <c r="A1862" s="14"/>
      <c r="B1862" s="243"/>
      <c r="C1862" s="244"/>
      <c r="D1862" s="221" t="s">
        <v>247</v>
      </c>
      <c r="E1862" s="245" t="s">
        <v>32</v>
      </c>
      <c r="F1862" s="246" t="s">
        <v>1776</v>
      </c>
      <c r="G1862" s="244"/>
      <c r="H1862" s="247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247</v>
      </c>
      <c r="AU1862" s="253" t="s">
        <v>88</v>
      </c>
      <c r="AV1862" s="14" t="s">
        <v>88</v>
      </c>
      <c r="AW1862" s="14" t="s">
        <v>39</v>
      </c>
      <c r="AX1862" s="14" t="s">
        <v>78</v>
      </c>
      <c r="AY1862" s="253" t="s">
        <v>161</v>
      </c>
    </row>
    <row r="1863" s="14" customFormat="1">
      <c r="A1863" s="14"/>
      <c r="B1863" s="243"/>
      <c r="C1863" s="244"/>
      <c r="D1863" s="221" t="s">
        <v>247</v>
      </c>
      <c r="E1863" s="245" t="s">
        <v>32</v>
      </c>
      <c r="F1863" s="246" t="s">
        <v>1778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247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161</v>
      </c>
    </row>
    <row r="1864" s="14" customFormat="1">
      <c r="A1864" s="14"/>
      <c r="B1864" s="243"/>
      <c r="C1864" s="244"/>
      <c r="D1864" s="221" t="s">
        <v>247</v>
      </c>
      <c r="E1864" s="245" t="s">
        <v>32</v>
      </c>
      <c r="F1864" s="246" t="s">
        <v>1782</v>
      </c>
      <c r="G1864" s="244"/>
      <c r="H1864" s="247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247</v>
      </c>
      <c r="AU1864" s="253" t="s">
        <v>88</v>
      </c>
      <c r="AV1864" s="14" t="s">
        <v>88</v>
      </c>
      <c r="AW1864" s="14" t="s">
        <v>39</v>
      </c>
      <c r="AX1864" s="14" t="s">
        <v>78</v>
      </c>
      <c r="AY1864" s="253" t="s">
        <v>161</v>
      </c>
    </row>
    <row r="1865" s="15" customFormat="1">
      <c r="A1865" s="15"/>
      <c r="B1865" s="254"/>
      <c r="C1865" s="255"/>
      <c r="D1865" s="221" t="s">
        <v>247</v>
      </c>
      <c r="E1865" s="256" t="s">
        <v>32</v>
      </c>
      <c r="F1865" s="257" t="s">
        <v>273</v>
      </c>
      <c r="G1865" s="255"/>
      <c r="H1865" s="258">
        <v>11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64" t="s">
        <v>247</v>
      </c>
      <c r="AU1865" s="264" t="s">
        <v>88</v>
      </c>
      <c r="AV1865" s="15" t="s">
        <v>188</v>
      </c>
      <c r="AW1865" s="15" t="s">
        <v>39</v>
      </c>
      <c r="AX1865" s="15" t="s">
        <v>86</v>
      </c>
      <c r="AY1865" s="264" t="s">
        <v>161</v>
      </c>
    </row>
    <row r="1866" s="2" customFormat="1" ht="33" customHeight="1">
      <c r="A1866" s="42"/>
      <c r="B1866" s="43"/>
      <c r="C1866" s="265" t="s">
        <v>1906</v>
      </c>
      <c r="D1866" s="265" t="s">
        <v>303</v>
      </c>
      <c r="E1866" s="266" t="s">
        <v>1891</v>
      </c>
      <c r="F1866" s="267" t="s">
        <v>1892</v>
      </c>
      <c r="G1866" s="268" t="s">
        <v>775</v>
      </c>
      <c r="H1866" s="269">
        <v>11</v>
      </c>
      <c r="I1866" s="270"/>
      <c r="J1866" s="271">
        <f>ROUND(I1866*H1866,2)</f>
        <v>0</v>
      </c>
      <c r="K1866" s="267" t="s">
        <v>32</v>
      </c>
      <c r="L1866" s="272"/>
      <c r="M1866" s="273" t="s">
        <v>32</v>
      </c>
      <c r="N1866" s="274" t="s">
        <v>49</v>
      </c>
      <c r="O1866" s="88"/>
      <c r="P1866" s="217">
        <f>O1866*H1866</f>
        <v>0</v>
      </c>
      <c r="Q1866" s="217">
        <v>0.025999999999999999</v>
      </c>
      <c r="R1866" s="217">
        <f>Q1866*H1866</f>
        <v>0.28599999999999998</v>
      </c>
      <c r="S1866" s="217">
        <v>0</v>
      </c>
      <c r="T1866" s="218">
        <f>S1866*H1866</f>
        <v>0</v>
      </c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R1866" s="219" t="s">
        <v>555</v>
      </c>
      <c r="AT1866" s="219" t="s">
        <v>303</v>
      </c>
      <c r="AU1866" s="219" t="s">
        <v>88</v>
      </c>
      <c r="AY1866" s="20" t="s">
        <v>161</v>
      </c>
      <c r="BE1866" s="220">
        <f>IF(N1866="základní",J1866,0)</f>
        <v>0</v>
      </c>
      <c r="BF1866" s="220">
        <f>IF(N1866="snížená",J1866,0)</f>
        <v>0</v>
      </c>
      <c r="BG1866" s="220">
        <f>IF(N1866="zákl. přenesená",J1866,0)</f>
        <v>0</v>
      </c>
      <c r="BH1866" s="220">
        <f>IF(N1866="sníž. přenesená",J1866,0)</f>
        <v>0</v>
      </c>
      <c r="BI1866" s="220">
        <f>IF(N1866="nulová",J1866,0)</f>
        <v>0</v>
      </c>
      <c r="BJ1866" s="20" t="s">
        <v>86</v>
      </c>
      <c r="BK1866" s="220">
        <f>ROUND(I1866*H1866,2)</f>
        <v>0</v>
      </c>
      <c r="BL1866" s="20" t="s">
        <v>379</v>
      </c>
      <c r="BM1866" s="219" t="s">
        <v>1907</v>
      </c>
    </row>
    <row r="1867" s="2" customFormat="1">
      <c r="A1867" s="42"/>
      <c r="B1867" s="43"/>
      <c r="C1867" s="44"/>
      <c r="D1867" s="221" t="s">
        <v>171</v>
      </c>
      <c r="E1867" s="44"/>
      <c r="F1867" s="222" t="s">
        <v>1892</v>
      </c>
      <c r="G1867" s="44"/>
      <c r="H1867" s="44"/>
      <c r="I1867" s="223"/>
      <c r="J1867" s="44"/>
      <c r="K1867" s="44"/>
      <c r="L1867" s="48"/>
      <c r="M1867" s="224"/>
      <c r="N1867" s="225"/>
      <c r="O1867" s="88"/>
      <c r="P1867" s="88"/>
      <c r="Q1867" s="88"/>
      <c r="R1867" s="88"/>
      <c r="S1867" s="88"/>
      <c r="T1867" s="89"/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T1867" s="20" t="s">
        <v>171</v>
      </c>
      <c r="AU1867" s="20" t="s">
        <v>88</v>
      </c>
    </row>
    <row r="1868" s="2" customFormat="1" ht="24.15" customHeight="1">
      <c r="A1868" s="42"/>
      <c r="B1868" s="43"/>
      <c r="C1868" s="208" t="s">
        <v>1908</v>
      </c>
      <c r="D1868" s="208" t="s">
        <v>164</v>
      </c>
      <c r="E1868" s="209" t="s">
        <v>1909</v>
      </c>
      <c r="F1868" s="210" t="s">
        <v>1910</v>
      </c>
      <c r="G1868" s="211" t="s">
        <v>775</v>
      </c>
      <c r="H1868" s="212">
        <v>3</v>
      </c>
      <c r="I1868" s="213"/>
      <c r="J1868" s="214">
        <f>ROUND(I1868*H1868,2)</f>
        <v>0</v>
      </c>
      <c r="K1868" s="210" t="s">
        <v>168</v>
      </c>
      <c r="L1868" s="48"/>
      <c r="M1868" s="215" t="s">
        <v>32</v>
      </c>
      <c r="N1868" s="216" t="s">
        <v>49</v>
      </c>
      <c r="O1868" s="88"/>
      <c r="P1868" s="217">
        <f>O1868*H1868</f>
        <v>0</v>
      </c>
      <c r="Q1868" s="217">
        <v>0.00044999999999999999</v>
      </c>
      <c r="R1868" s="217">
        <f>Q1868*H1868</f>
        <v>0.0013500000000000001</v>
      </c>
      <c r="S1868" s="217">
        <v>0</v>
      </c>
      <c r="T1868" s="218">
        <f>S1868*H1868</f>
        <v>0</v>
      </c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R1868" s="219" t="s">
        <v>379</v>
      </c>
      <c r="AT1868" s="219" t="s">
        <v>164</v>
      </c>
      <c r="AU1868" s="219" t="s">
        <v>88</v>
      </c>
      <c r="AY1868" s="20" t="s">
        <v>161</v>
      </c>
      <c r="BE1868" s="220">
        <f>IF(N1868="základní",J1868,0)</f>
        <v>0</v>
      </c>
      <c r="BF1868" s="220">
        <f>IF(N1868="snížená",J1868,0)</f>
        <v>0</v>
      </c>
      <c r="BG1868" s="220">
        <f>IF(N1868="zákl. přenesená",J1868,0)</f>
        <v>0</v>
      </c>
      <c r="BH1868" s="220">
        <f>IF(N1868="sníž. přenesená",J1868,0)</f>
        <v>0</v>
      </c>
      <c r="BI1868" s="220">
        <f>IF(N1868="nulová",J1868,0)</f>
        <v>0</v>
      </c>
      <c r="BJ1868" s="20" t="s">
        <v>86</v>
      </c>
      <c r="BK1868" s="220">
        <f>ROUND(I1868*H1868,2)</f>
        <v>0</v>
      </c>
      <c r="BL1868" s="20" t="s">
        <v>379</v>
      </c>
      <c r="BM1868" s="219" t="s">
        <v>1911</v>
      </c>
    </row>
    <row r="1869" s="2" customFormat="1">
      <c r="A1869" s="42"/>
      <c r="B1869" s="43"/>
      <c r="C1869" s="44"/>
      <c r="D1869" s="221" t="s">
        <v>171</v>
      </c>
      <c r="E1869" s="44"/>
      <c r="F1869" s="222" t="s">
        <v>1912</v>
      </c>
      <c r="G1869" s="44"/>
      <c r="H1869" s="44"/>
      <c r="I1869" s="223"/>
      <c r="J1869" s="44"/>
      <c r="K1869" s="44"/>
      <c r="L1869" s="48"/>
      <c r="M1869" s="224"/>
      <c r="N1869" s="225"/>
      <c r="O1869" s="88"/>
      <c r="P1869" s="88"/>
      <c r="Q1869" s="88"/>
      <c r="R1869" s="88"/>
      <c r="S1869" s="88"/>
      <c r="T1869" s="89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T1869" s="20" t="s">
        <v>171</v>
      </c>
      <c r="AU1869" s="20" t="s">
        <v>88</v>
      </c>
    </row>
    <row r="1870" s="2" customFormat="1">
      <c r="A1870" s="42"/>
      <c r="B1870" s="43"/>
      <c r="C1870" s="44"/>
      <c r="D1870" s="226" t="s">
        <v>172</v>
      </c>
      <c r="E1870" s="44"/>
      <c r="F1870" s="227" t="s">
        <v>1913</v>
      </c>
      <c r="G1870" s="44"/>
      <c r="H1870" s="44"/>
      <c r="I1870" s="223"/>
      <c r="J1870" s="44"/>
      <c r="K1870" s="44"/>
      <c r="L1870" s="48"/>
      <c r="M1870" s="224"/>
      <c r="N1870" s="225"/>
      <c r="O1870" s="88"/>
      <c r="P1870" s="88"/>
      <c r="Q1870" s="88"/>
      <c r="R1870" s="88"/>
      <c r="S1870" s="88"/>
      <c r="T1870" s="89"/>
      <c r="U1870" s="42"/>
      <c r="V1870" s="42"/>
      <c r="W1870" s="42"/>
      <c r="X1870" s="42"/>
      <c r="Y1870" s="42"/>
      <c r="Z1870" s="42"/>
      <c r="AA1870" s="42"/>
      <c r="AB1870" s="42"/>
      <c r="AC1870" s="42"/>
      <c r="AD1870" s="42"/>
      <c r="AE1870" s="42"/>
      <c r="AT1870" s="20" t="s">
        <v>172</v>
      </c>
      <c r="AU1870" s="20" t="s">
        <v>88</v>
      </c>
    </row>
    <row r="1871" s="13" customFormat="1">
      <c r="A1871" s="13"/>
      <c r="B1871" s="233"/>
      <c r="C1871" s="234"/>
      <c r="D1871" s="221" t="s">
        <v>247</v>
      </c>
      <c r="E1871" s="235" t="s">
        <v>32</v>
      </c>
      <c r="F1871" s="236" t="s">
        <v>1795</v>
      </c>
      <c r="G1871" s="234"/>
      <c r="H1871" s="235" t="s">
        <v>32</v>
      </c>
      <c r="I1871" s="237"/>
      <c r="J1871" s="234"/>
      <c r="K1871" s="234"/>
      <c r="L1871" s="238"/>
      <c r="M1871" s="239"/>
      <c r="N1871" s="240"/>
      <c r="O1871" s="240"/>
      <c r="P1871" s="240"/>
      <c r="Q1871" s="240"/>
      <c r="R1871" s="240"/>
      <c r="S1871" s="240"/>
      <c r="T1871" s="24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2" t="s">
        <v>247</v>
      </c>
      <c r="AU1871" s="242" t="s">
        <v>88</v>
      </c>
      <c r="AV1871" s="13" t="s">
        <v>86</v>
      </c>
      <c r="AW1871" s="13" t="s">
        <v>39</v>
      </c>
      <c r="AX1871" s="13" t="s">
        <v>78</v>
      </c>
      <c r="AY1871" s="242" t="s">
        <v>161</v>
      </c>
    </row>
    <row r="1872" s="13" customFormat="1">
      <c r="A1872" s="13"/>
      <c r="B1872" s="233"/>
      <c r="C1872" s="234"/>
      <c r="D1872" s="221" t="s">
        <v>247</v>
      </c>
      <c r="E1872" s="235" t="s">
        <v>32</v>
      </c>
      <c r="F1872" s="236" t="s">
        <v>1796</v>
      </c>
      <c r="G1872" s="234"/>
      <c r="H1872" s="235" t="s">
        <v>32</v>
      </c>
      <c r="I1872" s="237"/>
      <c r="J1872" s="234"/>
      <c r="K1872" s="234"/>
      <c r="L1872" s="238"/>
      <c r="M1872" s="239"/>
      <c r="N1872" s="240"/>
      <c r="O1872" s="240"/>
      <c r="P1872" s="240"/>
      <c r="Q1872" s="240"/>
      <c r="R1872" s="240"/>
      <c r="S1872" s="240"/>
      <c r="T1872" s="24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2" t="s">
        <v>247</v>
      </c>
      <c r="AU1872" s="242" t="s">
        <v>88</v>
      </c>
      <c r="AV1872" s="13" t="s">
        <v>86</v>
      </c>
      <c r="AW1872" s="13" t="s">
        <v>39</v>
      </c>
      <c r="AX1872" s="13" t="s">
        <v>78</v>
      </c>
      <c r="AY1872" s="242" t="s">
        <v>161</v>
      </c>
    </row>
    <row r="1873" s="14" customFormat="1">
      <c r="A1873" s="14"/>
      <c r="B1873" s="243"/>
      <c r="C1873" s="244"/>
      <c r="D1873" s="221" t="s">
        <v>247</v>
      </c>
      <c r="E1873" s="245" t="s">
        <v>32</v>
      </c>
      <c r="F1873" s="246" t="s">
        <v>1797</v>
      </c>
      <c r="G1873" s="244"/>
      <c r="H1873" s="247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247</v>
      </c>
      <c r="AU1873" s="253" t="s">
        <v>88</v>
      </c>
      <c r="AV1873" s="14" t="s">
        <v>88</v>
      </c>
      <c r="AW1873" s="14" t="s">
        <v>39</v>
      </c>
      <c r="AX1873" s="14" t="s">
        <v>78</v>
      </c>
      <c r="AY1873" s="253" t="s">
        <v>161</v>
      </c>
    </row>
    <row r="1874" s="14" customFormat="1">
      <c r="A1874" s="14"/>
      <c r="B1874" s="243"/>
      <c r="C1874" s="244"/>
      <c r="D1874" s="221" t="s">
        <v>247</v>
      </c>
      <c r="E1874" s="245" t="s">
        <v>32</v>
      </c>
      <c r="F1874" s="246" t="s">
        <v>1798</v>
      </c>
      <c r="G1874" s="244"/>
      <c r="H1874" s="247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247</v>
      </c>
      <c r="AU1874" s="253" t="s">
        <v>88</v>
      </c>
      <c r="AV1874" s="14" t="s">
        <v>88</v>
      </c>
      <c r="AW1874" s="14" t="s">
        <v>39</v>
      </c>
      <c r="AX1874" s="14" t="s">
        <v>78</v>
      </c>
      <c r="AY1874" s="253" t="s">
        <v>161</v>
      </c>
    </row>
    <row r="1875" s="14" customFormat="1">
      <c r="A1875" s="14"/>
      <c r="B1875" s="243"/>
      <c r="C1875" s="244"/>
      <c r="D1875" s="221" t="s">
        <v>247</v>
      </c>
      <c r="E1875" s="245" t="s">
        <v>32</v>
      </c>
      <c r="F1875" s="246" t="s">
        <v>1799</v>
      </c>
      <c r="G1875" s="244"/>
      <c r="H1875" s="247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247</v>
      </c>
      <c r="AU1875" s="253" t="s">
        <v>88</v>
      </c>
      <c r="AV1875" s="14" t="s">
        <v>88</v>
      </c>
      <c r="AW1875" s="14" t="s">
        <v>39</v>
      </c>
      <c r="AX1875" s="14" t="s">
        <v>78</v>
      </c>
      <c r="AY1875" s="253" t="s">
        <v>161</v>
      </c>
    </row>
    <row r="1876" s="15" customFormat="1">
      <c r="A1876" s="15"/>
      <c r="B1876" s="254"/>
      <c r="C1876" s="255"/>
      <c r="D1876" s="221" t="s">
        <v>247</v>
      </c>
      <c r="E1876" s="256" t="s">
        <v>32</v>
      </c>
      <c r="F1876" s="257" t="s">
        <v>273</v>
      </c>
      <c r="G1876" s="255"/>
      <c r="H1876" s="258">
        <v>3</v>
      </c>
      <c r="I1876" s="259"/>
      <c r="J1876" s="255"/>
      <c r="K1876" s="255"/>
      <c r="L1876" s="260"/>
      <c r="M1876" s="261"/>
      <c r="N1876" s="262"/>
      <c r="O1876" s="262"/>
      <c r="P1876" s="262"/>
      <c r="Q1876" s="262"/>
      <c r="R1876" s="262"/>
      <c r="S1876" s="262"/>
      <c r="T1876" s="26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4" t="s">
        <v>247</v>
      </c>
      <c r="AU1876" s="264" t="s">
        <v>88</v>
      </c>
      <c r="AV1876" s="15" t="s">
        <v>188</v>
      </c>
      <c r="AW1876" s="15" t="s">
        <v>39</v>
      </c>
      <c r="AX1876" s="15" t="s">
        <v>86</v>
      </c>
      <c r="AY1876" s="264" t="s">
        <v>161</v>
      </c>
    </row>
    <row r="1877" s="2" customFormat="1" ht="33" customHeight="1">
      <c r="A1877" s="42"/>
      <c r="B1877" s="43"/>
      <c r="C1877" s="265" t="s">
        <v>1914</v>
      </c>
      <c r="D1877" s="265" t="s">
        <v>303</v>
      </c>
      <c r="E1877" s="266" t="s">
        <v>1915</v>
      </c>
      <c r="F1877" s="267" t="s">
        <v>1916</v>
      </c>
      <c r="G1877" s="268" t="s">
        <v>775</v>
      </c>
      <c r="H1877" s="269">
        <v>3</v>
      </c>
      <c r="I1877" s="270"/>
      <c r="J1877" s="271">
        <f>ROUND(I1877*H1877,2)</f>
        <v>0</v>
      </c>
      <c r="K1877" s="267" t="s">
        <v>32</v>
      </c>
      <c r="L1877" s="272"/>
      <c r="M1877" s="273" t="s">
        <v>32</v>
      </c>
      <c r="N1877" s="274" t="s">
        <v>49</v>
      </c>
      <c r="O1877" s="88"/>
      <c r="P1877" s="217">
        <f>O1877*H1877</f>
        <v>0</v>
      </c>
      <c r="Q1877" s="217">
        <v>0.029999999999999999</v>
      </c>
      <c r="R1877" s="217">
        <f>Q1877*H1877</f>
        <v>0.089999999999999997</v>
      </c>
      <c r="S1877" s="217">
        <v>0</v>
      </c>
      <c r="T1877" s="218">
        <f>S1877*H1877</f>
        <v>0</v>
      </c>
      <c r="U1877" s="42"/>
      <c r="V1877" s="42"/>
      <c r="W1877" s="42"/>
      <c r="X1877" s="42"/>
      <c r="Y1877" s="42"/>
      <c r="Z1877" s="42"/>
      <c r="AA1877" s="42"/>
      <c r="AB1877" s="42"/>
      <c r="AC1877" s="42"/>
      <c r="AD1877" s="42"/>
      <c r="AE1877" s="42"/>
      <c r="AR1877" s="219" t="s">
        <v>555</v>
      </c>
      <c r="AT1877" s="219" t="s">
        <v>303</v>
      </c>
      <c r="AU1877" s="219" t="s">
        <v>88</v>
      </c>
      <c r="AY1877" s="20" t="s">
        <v>161</v>
      </c>
      <c r="BE1877" s="220">
        <f>IF(N1877="základní",J1877,0)</f>
        <v>0</v>
      </c>
      <c r="BF1877" s="220">
        <f>IF(N1877="snížená",J1877,0)</f>
        <v>0</v>
      </c>
      <c r="BG1877" s="220">
        <f>IF(N1877="zákl. přenesená",J1877,0)</f>
        <v>0</v>
      </c>
      <c r="BH1877" s="220">
        <f>IF(N1877="sníž. přenesená",J1877,0)</f>
        <v>0</v>
      </c>
      <c r="BI1877" s="220">
        <f>IF(N1877="nulová",J1877,0)</f>
        <v>0</v>
      </c>
      <c r="BJ1877" s="20" t="s">
        <v>86</v>
      </c>
      <c r="BK1877" s="220">
        <f>ROUND(I1877*H1877,2)</f>
        <v>0</v>
      </c>
      <c r="BL1877" s="20" t="s">
        <v>379</v>
      </c>
      <c r="BM1877" s="219" t="s">
        <v>1917</v>
      </c>
    </row>
    <row r="1878" s="2" customFormat="1">
      <c r="A1878" s="42"/>
      <c r="B1878" s="43"/>
      <c r="C1878" s="44"/>
      <c r="D1878" s="221" t="s">
        <v>171</v>
      </c>
      <c r="E1878" s="44"/>
      <c r="F1878" s="222" t="s">
        <v>1916</v>
      </c>
      <c r="G1878" s="44"/>
      <c r="H1878" s="44"/>
      <c r="I1878" s="223"/>
      <c r="J1878" s="44"/>
      <c r="K1878" s="44"/>
      <c r="L1878" s="48"/>
      <c r="M1878" s="224"/>
      <c r="N1878" s="225"/>
      <c r="O1878" s="88"/>
      <c r="P1878" s="88"/>
      <c r="Q1878" s="88"/>
      <c r="R1878" s="88"/>
      <c r="S1878" s="88"/>
      <c r="T1878" s="89"/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T1878" s="20" t="s">
        <v>171</v>
      </c>
      <c r="AU1878" s="20" t="s">
        <v>88</v>
      </c>
    </row>
    <row r="1879" s="2" customFormat="1" ht="24.15" customHeight="1">
      <c r="A1879" s="42"/>
      <c r="B1879" s="43"/>
      <c r="C1879" s="208" t="s">
        <v>1918</v>
      </c>
      <c r="D1879" s="208" t="s">
        <v>164</v>
      </c>
      <c r="E1879" s="209" t="s">
        <v>1919</v>
      </c>
      <c r="F1879" s="210" t="s">
        <v>1920</v>
      </c>
      <c r="G1879" s="211" t="s">
        <v>775</v>
      </c>
      <c r="H1879" s="212">
        <v>2</v>
      </c>
      <c r="I1879" s="213"/>
      <c r="J1879" s="214">
        <f>ROUND(I1879*H1879,2)</f>
        <v>0</v>
      </c>
      <c r="K1879" s="210" t="s">
        <v>168</v>
      </c>
      <c r="L1879" s="48"/>
      <c r="M1879" s="215" t="s">
        <v>32</v>
      </c>
      <c r="N1879" s="216" t="s">
        <v>49</v>
      </c>
      <c r="O1879" s="88"/>
      <c r="P1879" s="217">
        <f>O1879*H1879</f>
        <v>0</v>
      </c>
      <c r="Q1879" s="217">
        <v>0.00040000000000000002</v>
      </c>
      <c r="R1879" s="217">
        <f>Q1879*H1879</f>
        <v>0.00080000000000000004</v>
      </c>
      <c r="S1879" s="217">
        <v>0</v>
      </c>
      <c r="T1879" s="218">
        <f>S1879*H1879</f>
        <v>0</v>
      </c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R1879" s="219" t="s">
        <v>379</v>
      </c>
      <c r="AT1879" s="219" t="s">
        <v>164</v>
      </c>
      <c r="AU1879" s="219" t="s">
        <v>88</v>
      </c>
      <c r="AY1879" s="20" t="s">
        <v>161</v>
      </c>
      <c r="BE1879" s="220">
        <f>IF(N1879="základní",J1879,0)</f>
        <v>0</v>
      </c>
      <c r="BF1879" s="220">
        <f>IF(N1879="snížená",J1879,0)</f>
        <v>0</v>
      </c>
      <c r="BG1879" s="220">
        <f>IF(N1879="zákl. přenesená",J1879,0)</f>
        <v>0</v>
      </c>
      <c r="BH1879" s="220">
        <f>IF(N1879="sníž. přenesená",J1879,0)</f>
        <v>0</v>
      </c>
      <c r="BI1879" s="220">
        <f>IF(N1879="nulová",J1879,0)</f>
        <v>0</v>
      </c>
      <c r="BJ1879" s="20" t="s">
        <v>86</v>
      </c>
      <c r="BK1879" s="220">
        <f>ROUND(I1879*H1879,2)</f>
        <v>0</v>
      </c>
      <c r="BL1879" s="20" t="s">
        <v>379</v>
      </c>
      <c r="BM1879" s="219" t="s">
        <v>1921</v>
      </c>
    </row>
    <row r="1880" s="2" customFormat="1">
      <c r="A1880" s="42"/>
      <c r="B1880" s="43"/>
      <c r="C1880" s="44"/>
      <c r="D1880" s="221" t="s">
        <v>171</v>
      </c>
      <c r="E1880" s="44"/>
      <c r="F1880" s="222" t="s">
        <v>1922</v>
      </c>
      <c r="G1880" s="44"/>
      <c r="H1880" s="44"/>
      <c r="I1880" s="223"/>
      <c r="J1880" s="44"/>
      <c r="K1880" s="44"/>
      <c r="L1880" s="48"/>
      <c r="M1880" s="224"/>
      <c r="N1880" s="225"/>
      <c r="O1880" s="88"/>
      <c r="P1880" s="88"/>
      <c r="Q1880" s="88"/>
      <c r="R1880" s="88"/>
      <c r="S1880" s="88"/>
      <c r="T1880" s="89"/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T1880" s="20" t="s">
        <v>171</v>
      </c>
      <c r="AU1880" s="20" t="s">
        <v>88</v>
      </c>
    </row>
    <row r="1881" s="2" customFormat="1">
      <c r="A1881" s="42"/>
      <c r="B1881" s="43"/>
      <c r="C1881" s="44"/>
      <c r="D1881" s="226" t="s">
        <v>172</v>
      </c>
      <c r="E1881" s="44"/>
      <c r="F1881" s="227" t="s">
        <v>1923</v>
      </c>
      <c r="G1881" s="44"/>
      <c r="H1881" s="44"/>
      <c r="I1881" s="223"/>
      <c r="J1881" s="44"/>
      <c r="K1881" s="44"/>
      <c r="L1881" s="48"/>
      <c r="M1881" s="224"/>
      <c r="N1881" s="225"/>
      <c r="O1881" s="88"/>
      <c r="P1881" s="88"/>
      <c r="Q1881" s="88"/>
      <c r="R1881" s="88"/>
      <c r="S1881" s="88"/>
      <c r="T1881" s="89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T1881" s="20" t="s">
        <v>172</v>
      </c>
      <c r="AU1881" s="20" t="s">
        <v>88</v>
      </c>
    </row>
    <row r="1882" s="13" customFormat="1">
      <c r="A1882" s="13"/>
      <c r="B1882" s="233"/>
      <c r="C1882" s="234"/>
      <c r="D1882" s="221" t="s">
        <v>247</v>
      </c>
      <c r="E1882" s="235" t="s">
        <v>32</v>
      </c>
      <c r="F1882" s="236" t="s">
        <v>1812</v>
      </c>
      <c r="G1882" s="234"/>
      <c r="H1882" s="235" t="s">
        <v>32</v>
      </c>
      <c r="I1882" s="237"/>
      <c r="J1882" s="234"/>
      <c r="K1882" s="234"/>
      <c r="L1882" s="238"/>
      <c r="M1882" s="239"/>
      <c r="N1882" s="240"/>
      <c r="O1882" s="240"/>
      <c r="P1882" s="240"/>
      <c r="Q1882" s="240"/>
      <c r="R1882" s="240"/>
      <c r="S1882" s="240"/>
      <c r="T1882" s="241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2" t="s">
        <v>247</v>
      </c>
      <c r="AU1882" s="242" t="s">
        <v>88</v>
      </c>
      <c r="AV1882" s="13" t="s">
        <v>86</v>
      </c>
      <c r="AW1882" s="13" t="s">
        <v>39</v>
      </c>
      <c r="AX1882" s="13" t="s">
        <v>78</v>
      </c>
      <c r="AY1882" s="242" t="s">
        <v>161</v>
      </c>
    </row>
    <row r="1883" s="14" customFormat="1">
      <c r="A1883" s="14"/>
      <c r="B1883" s="243"/>
      <c r="C1883" s="244"/>
      <c r="D1883" s="221" t="s">
        <v>247</v>
      </c>
      <c r="E1883" s="245" t="s">
        <v>32</v>
      </c>
      <c r="F1883" s="246" t="s">
        <v>1813</v>
      </c>
      <c r="G1883" s="244"/>
      <c r="H1883" s="247">
        <v>1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247</v>
      </c>
      <c r="AU1883" s="253" t="s">
        <v>88</v>
      </c>
      <c r="AV1883" s="14" t="s">
        <v>88</v>
      </c>
      <c r="AW1883" s="14" t="s">
        <v>39</v>
      </c>
      <c r="AX1883" s="14" t="s">
        <v>78</v>
      </c>
      <c r="AY1883" s="253" t="s">
        <v>161</v>
      </c>
    </row>
    <row r="1884" s="13" customFormat="1">
      <c r="A1884" s="13"/>
      <c r="B1884" s="233"/>
      <c r="C1884" s="234"/>
      <c r="D1884" s="221" t="s">
        <v>247</v>
      </c>
      <c r="E1884" s="235" t="s">
        <v>32</v>
      </c>
      <c r="F1884" s="236" t="s">
        <v>1814</v>
      </c>
      <c r="G1884" s="234"/>
      <c r="H1884" s="235" t="s">
        <v>32</v>
      </c>
      <c r="I1884" s="237"/>
      <c r="J1884" s="234"/>
      <c r="K1884" s="234"/>
      <c r="L1884" s="238"/>
      <c r="M1884" s="239"/>
      <c r="N1884" s="240"/>
      <c r="O1884" s="240"/>
      <c r="P1884" s="240"/>
      <c r="Q1884" s="240"/>
      <c r="R1884" s="240"/>
      <c r="S1884" s="240"/>
      <c r="T1884" s="241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2" t="s">
        <v>247</v>
      </c>
      <c r="AU1884" s="242" t="s">
        <v>88</v>
      </c>
      <c r="AV1884" s="13" t="s">
        <v>86</v>
      </c>
      <c r="AW1884" s="13" t="s">
        <v>39</v>
      </c>
      <c r="AX1884" s="13" t="s">
        <v>78</v>
      </c>
      <c r="AY1884" s="242" t="s">
        <v>161</v>
      </c>
    </row>
    <row r="1885" s="14" customFormat="1">
      <c r="A1885" s="14"/>
      <c r="B1885" s="243"/>
      <c r="C1885" s="244"/>
      <c r="D1885" s="221" t="s">
        <v>247</v>
      </c>
      <c r="E1885" s="245" t="s">
        <v>32</v>
      </c>
      <c r="F1885" s="246" t="s">
        <v>1815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247</v>
      </c>
      <c r="AU1885" s="253" t="s">
        <v>88</v>
      </c>
      <c r="AV1885" s="14" t="s">
        <v>88</v>
      </c>
      <c r="AW1885" s="14" t="s">
        <v>39</v>
      </c>
      <c r="AX1885" s="14" t="s">
        <v>78</v>
      </c>
      <c r="AY1885" s="253" t="s">
        <v>161</v>
      </c>
    </row>
    <row r="1886" s="15" customFormat="1">
      <c r="A1886" s="15"/>
      <c r="B1886" s="254"/>
      <c r="C1886" s="255"/>
      <c r="D1886" s="221" t="s">
        <v>247</v>
      </c>
      <c r="E1886" s="256" t="s">
        <v>32</v>
      </c>
      <c r="F1886" s="257" t="s">
        <v>273</v>
      </c>
      <c r="G1886" s="255"/>
      <c r="H1886" s="258">
        <v>2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4" t="s">
        <v>247</v>
      </c>
      <c r="AU1886" s="264" t="s">
        <v>88</v>
      </c>
      <c r="AV1886" s="15" t="s">
        <v>188</v>
      </c>
      <c r="AW1886" s="15" t="s">
        <v>39</v>
      </c>
      <c r="AX1886" s="15" t="s">
        <v>86</v>
      </c>
      <c r="AY1886" s="264" t="s">
        <v>161</v>
      </c>
    </row>
    <row r="1887" s="2" customFormat="1" ht="37.8" customHeight="1">
      <c r="A1887" s="42"/>
      <c r="B1887" s="43"/>
      <c r="C1887" s="265" t="s">
        <v>1924</v>
      </c>
      <c r="D1887" s="265" t="s">
        <v>303</v>
      </c>
      <c r="E1887" s="266" t="s">
        <v>1925</v>
      </c>
      <c r="F1887" s="267" t="s">
        <v>1926</v>
      </c>
      <c r="G1887" s="268" t="s">
        <v>775</v>
      </c>
      <c r="H1887" s="269">
        <v>2</v>
      </c>
      <c r="I1887" s="270"/>
      <c r="J1887" s="271">
        <f>ROUND(I1887*H1887,2)</f>
        <v>0</v>
      </c>
      <c r="K1887" s="267" t="s">
        <v>32</v>
      </c>
      <c r="L1887" s="272"/>
      <c r="M1887" s="273" t="s">
        <v>32</v>
      </c>
      <c r="N1887" s="274" t="s">
        <v>49</v>
      </c>
      <c r="O1887" s="88"/>
      <c r="P1887" s="217">
        <f>O1887*H1887</f>
        <v>0</v>
      </c>
      <c r="Q1887" s="217">
        <v>0.025999999999999999</v>
      </c>
      <c r="R1887" s="217">
        <f>Q1887*H1887</f>
        <v>0.051999999999999998</v>
      </c>
      <c r="S1887" s="217">
        <v>0</v>
      </c>
      <c r="T1887" s="218">
        <f>S1887*H1887</f>
        <v>0</v>
      </c>
      <c r="U1887" s="42"/>
      <c r="V1887" s="42"/>
      <c r="W1887" s="42"/>
      <c r="X1887" s="42"/>
      <c r="Y1887" s="42"/>
      <c r="Z1887" s="42"/>
      <c r="AA1887" s="42"/>
      <c r="AB1887" s="42"/>
      <c r="AC1887" s="42"/>
      <c r="AD1887" s="42"/>
      <c r="AE1887" s="42"/>
      <c r="AR1887" s="219" t="s">
        <v>555</v>
      </c>
      <c r="AT1887" s="219" t="s">
        <v>303</v>
      </c>
      <c r="AU1887" s="219" t="s">
        <v>88</v>
      </c>
      <c r="AY1887" s="20" t="s">
        <v>161</v>
      </c>
      <c r="BE1887" s="220">
        <f>IF(N1887="základní",J1887,0)</f>
        <v>0</v>
      </c>
      <c r="BF1887" s="220">
        <f>IF(N1887="snížená",J1887,0)</f>
        <v>0</v>
      </c>
      <c r="BG1887" s="220">
        <f>IF(N1887="zákl. přenesená",J1887,0)</f>
        <v>0</v>
      </c>
      <c r="BH1887" s="220">
        <f>IF(N1887="sníž. přenesená",J1887,0)</f>
        <v>0</v>
      </c>
      <c r="BI1887" s="220">
        <f>IF(N1887="nulová",J1887,0)</f>
        <v>0</v>
      </c>
      <c r="BJ1887" s="20" t="s">
        <v>86</v>
      </c>
      <c r="BK1887" s="220">
        <f>ROUND(I1887*H1887,2)</f>
        <v>0</v>
      </c>
      <c r="BL1887" s="20" t="s">
        <v>379</v>
      </c>
      <c r="BM1887" s="219" t="s">
        <v>1927</v>
      </c>
    </row>
    <row r="1888" s="2" customFormat="1">
      <c r="A1888" s="42"/>
      <c r="B1888" s="43"/>
      <c r="C1888" s="44"/>
      <c r="D1888" s="221" t="s">
        <v>171</v>
      </c>
      <c r="E1888" s="44"/>
      <c r="F1888" s="222" t="s">
        <v>1926</v>
      </c>
      <c r="G1888" s="44"/>
      <c r="H1888" s="44"/>
      <c r="I1888" s="223"/>
      <c r="J1888" s="44"/>
      <c r="K1888" s="44"/>
      <c r="L1888" s="48"/>
      <c r="M1888" s="224"/>
      <c r="N1888" s="225"/>
      <c r="O1888" s="88"/>
      <c r="P1888" s="88"/>
      <c r="Q1888" s="88"/>
      <c r="R1888" s="88"/>
      <c r="S1888" s="88"/>
      <c r="T1888" s="89"/>
      <c r="U1888" s="42"/>
      <c r="V1888" s="42"/>
      <c r="W1888" s="42"/>
      <c r="X1888" s="42"/>
      <c r="Y1888" s="42"/>
      <c r="Z1888" s="42"/>
      <c r="AA1888" s="42"/>
      <c r="AB1888" s="42"/>
      <c r="AC1888" s="42"/>
      <c r="AD1888" s="42"/>
      <c r="AE1888" s="42"/>
      <c r="AT1888" s="20" t="s">
        <v>171</v>
      </c>
      <c r="AU1888" s="20" t="s">
        <v>88</v>
      </c>
    </row>
    <row r="1889" s="2" customFormat="1" ht="33" customHeight="1">
      <c r="A1889" s="42"/>
      <c r="B1889" s="43"/>
      <c r="C1889" s="208" t="s">
        <v>1928</v>
      </c>
      <c r="D1889" s="208" t="s">
        <v>164</v>
      </c>
      <c r="E1889" s="209" t="s">
        <v>1929</v>
      </c>
      <c r="F1889" s="210" t="s">
        <v>1930</v>
      </c>
      <c r="G1889" s="211" t="s">
        <v>775</v>
      </c>
      <c r="H1889" s="212">
        <v>5</v>
      </c>
      <c r="I1889" s="213"/>
      <c r="J1889" s="214">
        <f>ROUND(I1889*H1889,2)</f>
        <v>0</v>
      </c>
      <c r="K1889" s="210" t="s">
        <v>168</v>
      </c>
      <c r="L1889" s="48"/>
      <c r="M1889" s="215" t="s">
        <v>32</v>
      </c>
      <c r="N1889" s="216" t="s">
        <v>49</v>
      </c>
      <c r="O1889" s="88"/>
      <c r="P1889" s="217">
        <f>O1889*H1889</f>
        <v>0</v>
      </c>
      <c r="Q1889" s="217">
        <v>0.00040999999999999999</v>
      </c>
      <c r="R1889" s="217">
        <f>Q1889*H1889</f>
        <v>0.0020499999999999997</v>
      </c>
      <c r="S1889" s="217">
        <v>0</v>
      </c>
      <c r="T1889" s="218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9" t="s">
        <v>379</v>
      </c>
      <c r="AT1889" s="219" t="s">
        <v>164</v>
      </c>
      <c r="AU1889" s="219" t="s">
        <v>88</v>
      </c>
      <c r="AY1889" s="20" t="s">
        <v>161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20" t="s">
        <v>86</v>
      </c>
      <c r="BK1889" s="220">
        <f>ROUND(I1889*H1889,2)</f>
        <v>0</v>
      </c>
      <c r="BL1889" s="20" t="s">
        <v>379</v>
      </c>
      <c r="BM1889" s="219" t="s">
        <v>1931</v>
      </c>
    </row>
    <row r="1890" s="2" customFormat="1">
      <c r="A1890" s="42"/>
      <c r="B1890" s="43"/>
      <c r="C1890" s="44"/>
      <c r="D1890" s="221" t="s">
        <v>171</v>
      </c>
      <c r="E1890" s="44"/>
      <c r="F1890" s="222" t="s">
        <v>1932</v>
      </c>
      <c r="G1890" s="44"/>
      <c r="H1890" s="44"/>
      <c r="I1890" s="223"/>
      <c r="J1890" s="44"/>
      <c r="K1890" s="44"/>
      <c r="L1890" s="48"/>
      <c r="M1890" s="224"/>
      <c r="N1890" s="225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171</v>
      </c>
      <c r="AU1890" s="20" t="s">
        <v>88</v>
      </c>
    </row>
    <row r="1891" s="2" customFormat="1">
      <c r="A1891" s="42"/>
      <c r="B1891" s="43"/>
      <c r="C1891" s="44"/>
      <c r="D1891" s="226" t="s">
        <v>172</v>
      </c>
      <c r="E1891" s="44"/>
      <c r="F1891" s="227" t="s">
        <v>1933</v>
      </c>
      <c r="G1891" s="44"/>
      <c r="H1891" s="44"/>
      <c r="I1891" s="223"/>
      <c r="J1891" s="44"/>
      <c r="K1891" s="44"/>
      <c r="L1891" s="48"/>
      <c r="M1891" s="224"/>
      <c r="N1891" s="225"/>
      <c r="O1891" s="88"/>
      <c r="P1891" s="88"/>
      <c r="Q1891" s="88"/>
      <c r="R1891" s="88"/>
      <c r="S1891" s="88"/>
      <c r="T1891" s="89"/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T1891" s="20" t="s">
        <v>172</v>
      </c>
      <c r="AU1891" s="20" t="s">
        <v>88</v>
      </c>
    </row>
    <row r="1892" s="13" customFormat="1">
      <c r="A1892" s="13"/>
      <c r="B1892" s="233"/>
      <c r="C1892" s="234"/>
      <c r="D1892" s="221" t="s">
        <v>247</v>
      </c>
      <c r="E1892" s="235" t="s">
        <v>32</v>
      </c>
      <c r="F1892" s="236" t="s">
        <v>1814</v>
      </c>
      <c r="G1892" s="234"/>
      <c r="H1892" s="235" t="s">
        <v>32</v>
      </c>
      <c r="I1892" s="237"/>
      <c r="J1892" s="234"/>
      <c r="K1892" s="234"/>
      <c r="L1892" s="238"/>
      <c r="M1892" s="239"/>
      <c r="N1892" s="240"/>
      <c r="O1892" s="240"/>
      <c r="P1892" s="240"/>
      <c r="Q1892" s="240"/>
      <c r="R1892" s="240"/>
      <c r="S1892" s="240"/>
      <c r="T1892" s="24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2" t="s">
        <v>247</v>
      </c>
      <c r="AU1892" s="242" t="s">
        <v>88</v>
      </c>
      <c r="AV1892" s="13" t="s">
        <v>86</v>
      </c>
      <c r="AW1892" s="13" t="s">
        <v>39</v>
      </c>
      <c r="AX1892" s="13" t="s">
        <v>78</v>
      </c>
      <c r="AY1892" s="242" t="s">
        <v>161</v>
      </c>
    </row>
    <row r="1893" s="14" customFormat="1">
      <c r="A1893" s="14"/>
      <c r="B1893" s="243"/>
      <c r="C1893" s="244"/>
      <c r="D1893" s="221" t="s">
        <v>247</v>
      </c>
      <c r="E1893" s="245" t="s">
        <v>32</v>
      </c>
      <c r="F1893" s="246" t="s">
        <v>1816</v>
      </c>
      <c r="G1893" s="244"/>
      <c r="H1893" s="247">
        <v>1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247</v>
      </c>
      <c r="AU1893" s="253" t="s">
        <v>88</v>
      </c>
      <c r="AV1893" s="14" t="s">
        <v>88</v>
      </c>
      <c r="AW1893" s="14" t="s">
        <v>39</v>
      </c>
      <c r="AX1893" s="14" t="s">
        <v>78</v>
      </c>
      <c r="AY1893" s="253" t="s">
        <v>161</v>
      </c>
    </row>
    <row r="1894" s="14" customFormat="1">
      <c r="A1894" s="14"/>
      <c r="B1894" s="243"/>
      <c r="C1894" s="244"/>
      <c r="D1894" s="221" t="s">
        <v>247</v>
      </c>
      <c r="E1894" s="245" t="s">
        <v>32</v>
      </c>
      <c r="F1894" s="246" t="s">
        <v>1817</v>
      </c>
      <c r="G1894" s="244"/>
      <c r="H1894" s="247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247</v>
      </c>
      <c r="AU1894" s="253" t="s">
        <v>88</v>
      </c>
      <c r="AV1894" s="14" t="s">
        <v>88</v>
      </c>
      <c r="AW1894" s="14" t="s">
        <v>39</v>
      </c>
      <c r="AX1894" s="14" t="s">
        <v>78</v>
      </c>
      <c r="AY1894" s="253" t="s">
        <v>161</v>
      </c>
    </row>
    <row r="1895" s="13" customFormat="1">
      <c r="A1895" s="13"/>
      <c r="B1895" s="233"/>
      <c r="C1895" s="234"/>
      <c r="D1895" s="221" t="s">
        <v>247</v>
      </c>
      <c r="E1895" s="235" t="s">
        <v>32</v>
      </c>
      <c r="F1895" s="236" t="s">
        <v>1836</v>
      </c>
      <c r="G1895" s="234"/>
      <c r="H1895" s="235" t="s">
        <v>32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247</v>
      </c>
      <c r="AU1895" s="242" t="s">
        <v>88</v>
      </c>
      <c r="AV1895" s="13" t="s">
        <v>86</v>
      </c>
      <c r="AW1895" s="13" t="s">
        <v>39</v>
      </c>
      <c r="AX1895" s="13" t="s">
        <v>78</v>
      </c>
      <c r="AY1895" s="242" t="s">
        <v>161</v>
      </c>
    </row>
    <row r="1896" s="14" customFormat="1">
      <c r="A1896" s="14"/>
      <c r="B1896" s="243"/>
      <c r="C1896" s="244"/>
      <c r="D1896" s="221" t="s">
        <v>247</v>
      </c>
      <c r="E1896" s="245" t="s">
        <v>32</v>
      </c>
      <c r="F1896" s="246" t="s">
        <v>1837</v>
      </c>
      <c r="G1896" s="244"/>
      <c r="H1896" s="247">
        <v>1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247</v>
      </c>
      <c r="AU1896" s="253" t="s">
        <v>88</v>
      </c>
      <c r="AV1896" s="14" t="s">
        <v>88</v>
      </c>
      <c r="AW1896" s="14" t="s">
        <v>39</v>
      </c>
      <c r="AX1896" s="14" t="s">
        <v>78</v>
      </c>
      <c r="AY1896" s="253" t="s">
        <v>161</v>
      </c>
    </row>
    <row r="1897" s="14" customFormat="1">
      <c r="A1897" s="14"/>
      <c r="B1897" s="243"/>
      <c r="C1897" s="244"/>
      <c r="D1897" s="221" t="s">
        <v>247</v>
      </c>
      <c r="E1897" s="245" t="s">
        <v>32</v>
      </c>
      <c r="F1897" s="246" t="s">
        <v>1838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247</v>
      </c>
      <c r="AU1897" s="253" t="s">
        <v>88</v>
      </c>
      <c r="AV1897" s="14" t="s">
        <v>88</v>
      </c>
      <c r="AW1897" s="14" t="s">
        <v>39</v>
      </c>
      <c r="AX1897" s="14" t="s">
        <v>78</v>
      </c>
      <c r="AY1897" s="253" t="s">
        <v>161</v>
      </c>
    </row>
    <row r="1898" s="14" customFormat="1">
      <c r="A1898" s="14"/>
      <c r="B1898" s="243"/>
      <c r="C1898" s="244"/>
      <c r="D1898" s="221" t="s">
        <v>247</v>
      </c>
      <c r="E1898" s="245" t="s">
        <v>32</v>
      </c>
      <c r="F1898" s="246" t="s">
        <v>1839</v>
      </c>
      <c r="G1898" s="244"/>
      <c r="H1898" s="247">
        <v>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247</v>
      </c>
      <c r="AU1898" s="253" t="s">
        <v>88</v>
      </c>
      <c r="AV1898" s="14" t="s">
        <v>88</v>
      </c>
      <c r="AW1898" s="14" t="s">
        <v>39</v>
      </c>
      <c r="AX1898" s="14" t="s">
        <v>78</v>
      </c>
      <c r="AY1898" s="253" t="s">
        <v>161</v>
      </c>
    </row>
    <row r="1899" s="15" customFormat="1">
      <c r="A1899" s="15"/>
      <c r="B1899" s="254"/>
      <c r="C1899" s="255"/>
      <c r="D1899" s="221" t="s">
        <v>247</v>
      </c>
      <c r="E1899" s="256" t="s">
        <v>32</v>
      </c>
      <c r="F1899" s="257" t="s">
        <v>273</v>
      </c>
      <c r="G1899" s="255"/>
      <c r="H1899" s="258">
        <v>5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4" t="s">
        <v>247</v>
      </c>
      <c r="AU1899" s="264" t="s">
        <v>88</v>
      </c>
      <c r="AV1899" s="15" t="s">
        <v>188</v>
      </c>
      <c r="AW1899" s="15" t="s">
        <v>39</v>
      </c>
      <c r="AX1899" s="15" t="s">
        <v>86</v>
      </c>
      <c r="AY1899" s="264" t="s">
        <v>161</v>
      </c>
    </row>
    <row r="1900" s="2" customFormat="1" ht="37.8" customHeight="1">
      <c r="A1900" s="42"/>
      <c r="B1900" s="43"/>
      <c r="C1900" s="265" t="s">
        <v>1934</v>
      </c>
      <c r="D1900" s="265" t="s">
        <v>303</v>
      </c>
      <c r="E1900" s="266" t="s">
        <v>1925</v>
      </c>
      <c r="F1900" s="267" t="s">
        <v>1926</v>
      </c>
      <c r="G1900" s="268" t="s">
        <v>775</v>
      </c>
      <c r="H1900" s="269">
        <v>5</v>
      </c>
      <c r="I1900" s="270"/>
      <c r="J1900" s="271">
        <f>ROUND(I1900*H1900,2)</f>
        <v>0</v>
      </c>
      <c r="K1900" s="267" t="s">
        <v>32</v>
      </c>
      <c r="L1900" s="272"/>
      <c r="M1900" s="273" t="s">
        <v>32</v>
      </c>
      <c r="N1900" s="274" t="s">
        <v>49</v>
      </c>
      <c r="O1900" s="88"/>
      <c r="P1900" s="217">
        <f>O1900*H1900</f>
        <v>0</v>
      </c>
      <c r="Q1900" s="217">
        <v>0.025999999999999999</v>
      </c>
      <c r="R1900" s="217">
        <f>Q1900*H1900</f>
        <v>0.13</v>
      </c>
      <c r="S1900" s="217">
        <v>0</v>
      </c>
      <c r="T1900" s="218">
        <f>S1900*H1900</f>
        <v>0</v>
      </c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R1900" s="219" t="s">
        <v>555</v>
      </c>
      <c r="AT1900" s="219" t="s">
        <v>303</v>
      </c>
      <c r="AU1900" s="219" t="s">
        <v>88</v>
      </c>
      <c r="AY1900" s="20" t="s">
        <v>161</v>
      </c>
      <c r="BE1900" s="220">
        <f>IF(N1900="základní",J1900,0)</f>
        <v>0</v>
      </c>
      <c r="BF1900" s="220">
        <f>IF(N1900="snížená",J1900,0)</f>
        <v>0</v>
      </c>
      <c r="BG1900" s="220">
        <f>IF(N1900="zákl. přenesená",J1900,0)</f>
        <v>0</v>
      </c>
      <c r="BH1900" s="220">
        <f>IF(N1900="sníž. přenesená",J1900,0)</f>
        <v>0</v>
      </c>
      <c r="BI1900" s="220">
        <f>IF(N1900="nulová",J1900,0)</f>
        <v>0</v>
      </c>
      <c r="BJ1900" s="20" t="s">
        <v>86</v>
      </c>
      <c r="BK1900" s="220">
        <f>ROUND(I1900*H1900,2)</f>
        <v>0</v>
      </c>
      <c r="BL1900" s="20" t="s">
        <v>379</v>
      </c>
      <c r="BM1900" s="219" t="s">
        <v>1935</v>
      </c>
    </row>
    <row r="1901" s="2" customFormat="1">
      <c r="A1901" s="42"/>
      <c r="B1901" s="43"/>
      <c r="C1901" s="44"/>
      <c r="D1901" s="221" t="s">
        <v>171</v>
      </c>
      <c r="E1901" s="44"/>
      <c r="F1901" s="222" t="s">
        <v>1926</v>
      </c>
      <c r="G1901" s="44"/>
      <c r="H1901" s="44"/>
      <c r="I1901" s="223"/>
      <c r="J1901" s="44"/>
      <c r="K1901" s="44"/>
      <c r="L1901" s="48"/>
      <c r="M1901" s="224"/>
      <c r="N1901" s="225"/>
      <c r="O1901" s="88"/>
      <c r="P1901" s="88"/>
      <c r="Q1901" s="88"/>
      <c r="R1901" s="88"/>
      <c r="S1901" s="88"/>
      <c r="T1901" s="89"/>
      <c r="U1901" s="42"/>
      <c r="V1901" s="42"/>
      <c r="W1901" s="42"/>
      <c r="X1901" s="42"/>
      <c r="Y1901" s="42"/>
      <c r="Z1901" s="42"/>
      <c r="AA1901" s="42"/>
      <c r="AB1901" s="42"/>
      <c r="AC1901" s="42"/>
      <c r="AD1901" s="42"/>
      <c r="AE1901" s="42"/>
      <c r="AT1901" s="20" t="s">
        <v>171</v>
      </c>
      <c r="AU1901" s="20" t="s">
        <v>88</v>
      </c>
    </row>
    <row r="1902" s="2" customFormat="1" ht="24.15" customHeight="1">
      <c r="A1902" s="42"/>
      <c r="B1902" s="43"/>
      <c r="C1902" s="208" t="s">
        <v>1936</v>
      </c>
      <c r="D1902" s="208" t="s">
        <v>164</v>
      </c>
      <c r="E1902" s="209" t="s">
        <v>1937</v>
      </c>
      <c r="F1902" s="210" t="s">
        <v>1938</v>
      </c>
      <c r="G1902" s="211" t="s">
        <v>282</v>
      </c>
      <c r="H1902" s="212">
        <v>11.35</v>
      </c>
      <c r="I1902" s="213"/>
      <c r="J1902" s="214">
        <f>ROUND(I1902*H1902,2)</f>
        <v>0</v>
      </c>
      <c r="K1902" s="210" t="s">
        <v>168</v>
      </c>
      <c r="L1902" s="48"/>
      <c r="M1902" s="215" t="s">
        <v>32</v>
      </c>
      <c r="N1902" s="216" t="s">
        <v>49</v>
      </c>
      <c r="O1902" s="88"/>
      <c r="P1902" s="217">
        <f>O1902*H1902</f>
        <v>0</v>
      </c>
      <c r="Q1902" s="217">
        <v>0</v>
      </c>
      <c r="R1902" s="217">
        <f>Q1902*H1902</f>
        <v>0</v>
      </c>
      <c r="S1902" s="217">
        <v>0</v>
      </c>
      <c r="T1902" s="218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9" t="s">
        <v>379</v>
      </c>
      <c r="AT1902" s="219" t="s">
        <v>164</v>
      </c>
      <c r="AU1902" s="219" t="s">
        <v>88</v>
      </c>
      <c r="AY1902" s="20" t="s">
        <v>161</v>
      </c>
      <c r="BE1902" s="220">
        <f>IF(N1902="základní",J1902,0)</f>
        <v>0</v>
      </c>
      <c r="BF1902" s="220">
        <f>IF(N1902="snížená",J1902,0)</f>
        <v>0</v>
      </c>
      <c r="BG1902" s="220">
        <f>IF(N1902="zákl. přenesená",J1902,0)</f>
        <v>0</v>
      </c>
      <c r="BH1902" s="220">
        <f>IF(N1902="sníž. přenesená",J1902,0)</f>
        <v>0</v>
      </c>
      <c r="BI1902" s="220">
        <f>IF(N1902="nulová",J1902,0)</f>
        <v>0</v>
      </c>
      <c r="BJ1902" s="20" t="s">
        <v>86</v>
      </c>
      <c r="BK1902" s="220">
        <f>ROUND(I1902*H1902,2)</f>
        <v>0</v>
      </c>
      <c r="BL1902" s="20" t="s">
        <v>379</v>
      </c>
      <c r="BM1902" s="219" t="s">
        <v>1939</v>
      </c>
    </row>
    <row r="1903" s="2" customFormat="1">
      <c r="A1903" s="42"/>
      <c r="B1903" s="43"/>
      <c r="C1903" s="44"/>
      <c r="D1903" s="221" t="s">
        <v>171</v>
      </c>
      <c r="E1903" s="44"/>
      <c r="F1903" s="222" t="s">
        <v>1940</v>
      </c>
      <c r="G1903" s="44"/>
      <c r="H1903" s="44"/>
      <c r="I1903" s="223"/>
      <c r="J1903" s="44"/>
      <c r="K1903" s="44"/>
      <c r="L1903" s="48"/>
      <c r="M1903" s="224"/>
      <c r="N1903" s="225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171</v>
      </c>
      <c r="AU1903" s="20" t="s">
        <v>88</v>
      </c>
    </row>
    <row r="1904" s="2" customFormat="1">
      <c r="A1904" s="42"/>
      <c r="B1904" s="43"/>
      <c r="C1904" s="44"/>
      <c r="D1904" s="226" t="s">
        <v>172</v>
      </c>
      <c r="E1904" s="44"/>
      <c r="F1904" s="227" t="s">
        <v>1941</v>
      </c>
      <c r="G1904" s="44"/>
      <c r="H1904" s="44"/>
      <c r="I1904" s="223"/>
      <c r="J1904" s="44"/>
      <c r="K1904" s="44"/>
      <c r="L1904" s="48"/>
      <c r="M1904" s="224"/>
      <c r="N1904" s="225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172</v>
      </c>
      <c r="AU1904" s="20" t="s">
        <v>88</v>
      </c>
    </row>
    <row r="1905" s="12" customFormat="1" ht="22.8" customHeight="1">
      <c r="A1905" s="12"/>
      <c r="B1905" s="192"/>
      <c r="C1905" s="193"/>
      <c r="D1905" s="194" t="s">
        <v>77</v>
      </c>
      <c r="E1905" s="206" t="s">
        <v>1942</v>
      </c>
      <c r="F1905" s="206" t="s">
        <v>1943</v>
      </c>
      <c r="G1905" s="193"/>
      <c r="H1905" s="193"/>
      <c r="I1905" s="196"/>
      <c r="J1905" s="207">
        <f>BK1905</f>
        <v>0</v>
      </c>
      <c r="K1905" s="193"/>
      <c r="L1905" s="198"/>
      <c r="M1905" s="199"/>
      <c r="N1905" s="200"/>
      <c r="O1905" s="200"/>
      <c r="P1905" s="201">
        <f>SUM(P1906:P2099)</f>
        <v>0</v>
      </c>
      <c r="Q1905" s="200"/>
      <c r="R1905" s="201">
        <f>SUM(R1906:R2099)</f>
        <v>17.34380561</v>
      </c>
      <c r="S1905" s="200"/>
      <c r="T1905" s="202">
        <f>SUM(T1906:T2099)</f>
        <v>0</v>
      </c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R1905" s="203" t="s">
        <v>88</v>
      </c>
      <c r="AT1905" s="204" t="s">
        <v>77</v>
      </c>
      <c r="AU1905" s="204" t="s">
        <v>86</v>
      </c>
      <c r="AY1905" s="203" t="s">
        <v>161</v>
      </c>
      <c r="BK1905" s="205">
        <f>SUM(BK1906:BK2099)</f>
        <v>0</v>
      </c>
    </row>
    <row r="1906" s="2" customFormat="1" ht="37.8" customHeight="1">
      <c r="A1906" s="42"/>
      <c r="B1906" s="43"/>
      <c r="C1906" s="208" t="s">
        <v>1944</v>
      </c>
      <c r="D1906" s="208" t="s">
        <v>164</v>
      </c>
      <c r="E1906" s="209" t="s">
        <v>1945</v>
      </c>
      <c r="F1906" s="210" t="s">
        <v>1946</v>
      </c>
      <c r="G1906" s="211" t="s">
        <v>311</v>
      </c>
      <c r="H1906" s="212">
        <v>8.4779999999999998</v>
      </c>
      <c r="I1906" s="213"/>
      <c r="J1906" s="214">
        <f>ROUND(I1906*H1906,2)</f>
        <v>0</v>
      </c>
      <c r="K1906" s="210" t="s">
        <v>168</v>
      </c>
      <c r="L1906" s="48"/>
      <c r="M1906" s="215" t="s">
        <v>32</v>
      </c>
      <c r="N1906" s="216" t="s">
        <v>49</v>
      </c>
      <c r="O1906" s="88"/>
      <c r="P1906" s="217">
        <f>O1906*H1906</f>
        <v>0</v>
      </c>
      <c r="Q1906" s="217">
        <v>0.00023000000000000001</v>
      </c>
      <c r="R1906" s="217">
        <f>Q1906*H1906</f>
        <v>0.0019499400000000001</v>
      </c>
      <c r="S1906" s="217">
        <v>0</v>
      </c>
      <c r="T1906" s="218">
        <f>S1906*H1906</f>
        <v>0</v>
      </c>
      <c r="U1906" s="42"/>
      <c r="V1906" s="42"/>
      <c r="W1906" s="42"/>
      <c r="X1906" s="42"/>
      <c r="Y1906" s="42"/>
      <c r="Z1906" s="42"/>
      <c r="AA1906" s="42"/>
      <c r="AB1906" s="42"/>
      <c r="AC1906" s="42"/>
      <c r="AD1906" s="42"/>
      <c r="AE1906" s="42"/>
      <c r="AR1906" s="219" t="s">
        <v>379</v>
      </c>
      <c r="AT1906" s="219" t="s">
        <v>164</v>
      </c>
      <c r="AU1906" s="219" t="s">
        <v>88</v>
      </c>
      <c r="AY1906" s="20" t="s">
        <v>161</v>
      </c>
      <c r="BE1906" s="220">
        <f>IF(N1906="základní",J1906,0)</f>
        <v>0</v>
      </c>
      <c r="BF1906" s="220">
        <f>IF(N1906="snížená",J1906,0)</f>
        <v>0</v>
      </c>
      <c r="BG1906" s="220">
        <f>IF(N1906="zákl. přenesená",J1906,0)</f>
        <v>0</v>
      </c>
      <c r="BH1906" s="220">
        <f>IF(N1906="sníž. přenesená",J1906,0)</f>
        <v>0</v>
      </c>
      <c r="BI1906" s="220">
        <f>IF(N1906="nulová",J1906,0)</f>
        <v>0</v>
      </c>
      <c r="BJ1906" s="20" t="s">
        <v>86</v>
      </c>
      <c r="BK1906" s="220">
        <f>ROUND(I1906*H1906,2)</f>
        <v>0</v>
      </c>
      <c r="BL1906" s="20" t="s">
        <v>379</v>
      </c>
      <c r="BM1906" s="219" t="s">
        <v>1947</v>
      </c>
    </row>
    <row r="1907" s="2" customFormat="1">
      <c r="A1907" s="42"/>
      <c r="B1907" s="43"/>
      <c r="C1907" s="44"/>
      <c r="D1907" s="221" t="s">
        <v>171</v>
      </c>
      <c r="E1907" s="44"/>
      <c r="F1907" s="222" t="s">
        <v>1948</v>
      </c>
      <c r="G1907" s="44"/>
      <c r="H1907" s="44"/>
      <c r="I1907" s="223"/>
      <c r="J1907" s="44"/>
      <c r="K1907" s="44"/>
      <c r="L1907" s="48"/>
      <c r="M1907" s="224"/>
      <c r="N1907" s="225"/>
      <c r="O1907" s="88"/>
      <c r="P1907" s="88"/>
      <c r="Q1907" s="88"/>
      <c r="R1907" s="88"/>
      <c r="S1907" s="88"/>
      <c r="T1907" s="89"/>
      <c r="U1907" s="42"/>
      <c r="V1907" s="42"/>
      <c r="W1907" s="42"/>
      <c r="X1907" s="42"/>
      <c r="Y1907" s="42"/>
      <c r="Z1907" s="42"/>
      <c r="AA1907" s="42"/>
      <c r="AB1907" s="42"/>
      <c r="AC1907" s="42"/>
      <c r="AD1907" s="42"/>
      <c r="AE1907" s="42"/>
      <c r="AT1907" s="20" t="s">
        <v>171</v>
      </c>
      <c r="AU1907" s="20" t="s">
        <v>88</v>
      </c>
    </row>
    <row r="1908" s="2" customFormat="1">
      <c r="A1908" s="42"/>
      <c r="B1908" s="43"/>
      <c r="C1908" s="44"/>
      <c r="D1908" s="226" t="s">
        <v>172</v>
      </c>
      <c r="E1908" s="44"/>
      <c r="F1908" s="227" t="s">
        <v>1949</v>
      </c>
      <c r="G1908" s="44"/>
      <c r="H1908" s="44"/>
      <c r="I1908" s="223"/>
      <c r="J1908" s="44"/>
      <c r="K1908" s="44"/>
      <c r="L1908" s="48"/>
      <c r="M1908" s="224"/>
      <c r="N1908" s="225"/>
      <c r="O1908" s="88"/>
      <c r="P1908" s="88"/>
      <c r="Q1908" s="88"/>
      <c r="R1908" s="88"/>
      <c r="S1908" s="88"/>
      <c r="T1908" s="89"/>
      <c r="U1908" s="42"/>
      <c r="V1908" s="42"/>
      <c r="W1908" s="42"/>
      <c r="X1908" s="42"/>
      <c r="Y1908" s="42"/>
      <c r="Z1908" s="42"/>
      <c r="AA1908" s="42"/>
      <c r="AB1908" s="42"/>
      <c r="AC1908" s="42"/>
      <c r="AD1908" s="42"/>
      <c r="AE1908" s="42"/>
      <c r="AT1908" s="20" t="s">
        <v>172</v>
      </c>
      <c r="AU1908" s="20" t="s">
        <v>88</v>
      </c>
    </row>
    <row r="1909" s="13" customFormat="1">
      <c r="A1909" s="13"/>
      <c r="B1909" s="233"/>
      <c r="C1909" s="234"/>
      <c r="D1909" s="221" t="s">
        <v>247</v>
      </c>
      <c r="E1909" s="235" t="s">
        <v>32</v>
      </c>
      <c r="F1909" s="236" t="s">
        <v>1950</v>
      </c>
      <c r="G1909" s="234"/>
      <c r="H1909" s="235" t="s">
        <v>32</v>
      </c>
      <c r="I1909" s="237"/>
      <c r="J1909" s="234"/>
      <c r="K1909" s="234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247</v>
      </c>
      <c r="AU1909" s="242" t="s">
        <v>88</v>
      </c>
      <c r="AV1909" s="13" t="s">
        <v>86</v>
      </c>
      <c r="AW1909" s="13" t="s">
        <v>39</v>
      </c>
      <c r="AX1909" s="13" t="s">
        <v>78</v>
      </c>
      <c r="AY1909" s="242" t="s">
        <v>161</v>
      </c>
    </row>
    <row r="1910" s="14" customFormat="1">
      <c r="A1910" s="14"/>
      <c r="B1910" s="243"/>
      <c r="C1910" s="244"/>
      <c r="D1910" s="221" t="s">
        <v>247</v>
      </c>
      <c r="E1910" s="245" t="s">
        <v>32</v>
      </c>
      <c r="F1910" s="246" t="s">
        <v>1951</v>
      </c>
      <c r="G1910" s="244"/>
      <c r="H1910" s="247">
        <v>8.4779999999999998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247</v>
      </c>
      <c r="AU1910" s="253" t="s">
        <v>88</v>
      </c>
      <c r="AV1910" s="14" t="s">
        <v>88</v>
      </c>
      <c r="AW1910" s="14" t="s">
        <v>39</v>
      </c>
      <c r="AX1910" s="14" t="s">
        <v>86</v>
      </c>
      <c r="AY1910" s="253" t="s">
        <v>161</v>
      </c>
    </row>
    <row r="1911" s="2" customFormat="1" ht="33" customHeight="1">
      <c r="A1911" s="42"/>
      <c r="B1911" s="43"/>
      <c r="C1911" s="265" t="s">
        <v>1952</v>
      </c>
      <c r="D1911" s="265" t="s">
        <v>303</v>
      </c>
      <c r="E1911" s="266" t="s">
        <v>1953</v>
      </c>
      <c r="F1911" s="267" t="s">
        <v>1954</v>
      </c>
      <c r="G1911" s="268" t="s">
        <v>311</v>
      </c>
      <c r="H1911" s="269">
        <v>8.4779999999999998</v>
      </c>
      <c r="I1911" s="270"/>
      <c r="J1911" s="271">
        <f>ROUND(I1911*H1911,2)</f>
        <v>0</v>
      </c>
      <c r="K1911" s="267" t="s">
        <v>32</v>
      </c>
      <c r="L1911" s="272"/>
      <c r="M1911" s="273" t="s">
        <v>32</v>
      </c>
      <c r="N1911" s="274" t="s">
        <v>49</v>
      </c>
      <c r="O1911" s="88"/>
      <c r="P1911" s="217">
        <f>O1911*H1911</f>
        <v>0</v>
      </c>
      <c r="Q1911" s="217">
        <v>0.038289999999999998</v>
      </c>
      <c r="R1911" s="217">
        <f>Q1911*H1911</f>
        <v>0.32462261999999997</v>
      </c>
      <c r="S1911" s="217">
        <v>0</v>
      </c>
      <c r="T1911" s="218">
        <f>S1911*H1911</f>
        <v>0</v>
      </c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R1911" s="219" t="s">
        <v>555</v>
      </c>
      <c r="AT1911" s="219" t="s">
        <v>303</v>
      </c>
      <c r="AU1911" s="219" t="s">
        <v>88</v>
      </c>
      <c r="AY1911" s="20" t="s">
        <v>161</v>
      </c>
      <c r="BE1911" s="220">
        <f>IF(N1911="základní",J1911,0)</f>
        <v>0</v>
      </c>
      <c r="BF1911" s="220">
        <f>IF(N1911="snížená",J1911,0)</f>
        <v>0</v>
      </c>
      <c r="BG1911" s="220">
        <f>IF(N1911="zákl. přenesená",J1911,0)</f>
        <v>0</v>
      </c>
      <c r="BH1911" s="220">
        <f>IF(N1911="sníž. přenesená",J1911,0)</f>
        <v>0</v>
      </c>
      <c r="BI1911" s="220">
        <f>IF(N1911="nulová",J1911,0)</f>
        <v>0</v>
      </c>
      <c r="BJ1911" s="20" t="s">
        <v>86</v>
      </c>
      <c r="BK1911" s="220">
        <f>ROUND(I1911*H1911,2)</f>
        <v>0</v>
      </c>
      <c r="BL1911" s="20" t="s">
        <v>379</v>
      </c>
      <c r="BM1911" s="219" t="s">
        <v>1955</v>
      </c>
    </row>
    <row r="1912" s="2" customFormat="1">
      <c r="A1912" s="42"/>
      <c r="B1912" s="43"/>
      <c r="C1912" s="44"/>
      <c r="D1912" s="221" t="s">
        <v>171</v>
      </c>
      <c r="E1912" s="44"/>
      <c r="F1912" s="222" t="s">
        <v>1954</v>
      </c>
      <c r="G1912" s="44"/>
      <c r="H1912" s="44"/>
      <c r="I1912" s="223"/>
      <c r="J1912" s="44"/>
      <c r="K1912" s="44"/>
      <c r="L1912" s="48"/>
      <c r="M1912" s="224"/>
      <c r="N1912" s="225"/>
      <c r="O1912" s="88"/>
      <c r="P1912" s="88"/>
      <c r="Q1912" s="88"/>
      <c r="R1912" s="88"/>
      <c r="S1912" s="88"/>
      <c r="T1912" s="89"/>
      <c r="U1912" s="42"/>
      <c r="V1912" s="42"/>
      <c r="W1912" s="42"/>
      <c r="X1912" s="42"/>
      <c r="Y1912" s="42"/>
      <c r="Z1912" s="42"/>
      <c r="AA1912" s="42"/>
      <c r="AB1912" s="42"/>
      <c r="AC1912" s="42"/>
      <c r="AD1912" s="42"/>
      <c r="AE1912" s="42"/>
      <c r="AT1912" s="20" t="s">
        <v>171</v>
      </c>
      <c r="AU1912" s="20" t="s">
        <v>88</v>
      </c>
    </row>
    <row r="1913" s="2" customFormat="1" ht="24.15" customHeight="1">
      <c r="A1913" s="42"/>
      <c r="B1913" s="43"/>
      <c r="C1913" s="208" t="s">
        <v>1956</v>
      </c>
      <c r="D1913" s="208" t="s">
        <v>164</v>
      </c>
      <c r="E1913" s="209" t="s">
        <v>1957</v>
      </c>
      <c r="F1913" s="210" t="s">
        <v>1958</v>
      </c>
      <c r="G1913" s="211" t="s">
        <v>320</v>
      </c>
      <c r="H1913" s="212">
        <v>52.100000000000001</v>
      </c>
      <c r="I1913" s="213"/>
      <c r="J1913" s="214">
        <f>ROUND(I1913*H1913,2)</f>
        <v>0</v>
      </c>
      <c r="K1913" s="210" t="s">
        <v>1496</v>
      </c>
      <c r="L1913" s="48"/>
      <c r="M1913" s="215" t="s">
        <v>32</v>
      </c>
      <c r="N1913" s="216" t="s">
        <v>49</v>
      </c>
      <c r="O1913" s="88"/>
      <c r="P1913" s="217">
        <f>O1913*H1913</f>
        <v>0</v>
      </c>
      <c r="Q1913" s="217">
        <v>6.0000000000000002E-05</v>
      </c>
      <c r="R1913" s="217">
        <f>Q1913*H1913</f>
        <v>0.0031260000000000003</v>
      </c>
      <c r="S1913" s="217">
        <v>0</v>
      </c>
      <c r="T1913" s="218">
        <f>S1913*H1913</f>
        <v>0</v>
      </c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R1913" s="219" t="s">
        <v>379</v>
      </c>
      <c r="AT1913" s="219" t="s">
        <v>164</v>
      </c>
      <c r="AU1913" s="219" t="s">
        <v>88</v>
      </c>
      <c r="AY1913" s="20" t="s">
        <v>161</v>
      </c>
      <c r="BE1913" s="220">
        <f>IF(N1913="základní",J1913,0)</f>
        <v>0</v>
      </c>
      <c r="BF1913" s="220">
        <f>IF(N1913="snížená",J1913,0)</f>
        <v>0</v>
      </c>
      <c r="BG1913" s="220">
        <f>IF(N1913="zákl. přenesená",J1913,0)</f>
        <v>0</v>
      </c>
      <c r="BH1913" s="220">
        <f>IF(N1913="sníž. přenesená",J1913,0)</f>
        <v>0</v>
      </c>
      <c r="BI1913" s="220">
        <f>IF(N1913="nulová",J1913,0)</f>
        <v>0</v>
      </c>
      <c r="BJ1913" s="20" t="s">
        <v>86</v>
      </c>
      <c r="BK1913" s="220">
        <f>ROUND(I1913*H1913,2)</f>
        <v>0</v>
      </c>
      <c r="BL1913" s="20" t="s">
        <v>379</v>
      </c>
      <c r="BM1913" s="219" t="s">
        <v>1959</v>
      </c>
    </row>
    <row r="1914" s="2" customFormat="1">
      <c r="A1914" s="42"/>
      <c r="B1914" s="43"/>
      <c r="C1914" s="44"/>
      <c r="D1914" s="221" t="s">
        <v>171</v>
      </c>
      <c r="E1914" s="44"/>
      <c r="F1914" s="222" t="s">
        <v>1960</v>
      </c>
      <c r="G1914" s="44"/>
      <c r="H1914" s="44"/>
      <c r="I1914" s="223"/>
      <c r="J1914" s="44"/>
      <c r="K1914" s="44"/>
      <c r="L1914" s="48"/>
      <c r="M1914" s="224"/>
      <c r="N1914" s="225"/>
      <c r="O1914" s="88"/>
      <c r="P1914" s="88"/>
      <c r="Q1914" s="88"/>
      <c r="R1914" s="88"/>
      <c r="S1914" s="88"/>
      <c r="T1914" s="89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T1914" s="20" t="s">
        <v>171</v>
      </c>
      <c r="AU1914" s="20" t="s">
        <v>88</v>
      </c>
    </row>
    <row r="1915" s="2" customFormat="1">
      <c r="A1915" s="42"/>
      <c r="B1915" s="43"/>
      <c r="C1915" s="44"/>
      <c r="D1915" s="226" t="s">
        <v>172</v>
      </c>
      <c r="E1915" s="44"/>
      <c r="F1915" s="227" t="s">
        <v>1961</v>
      </c>
      <c r="G1915" s="44"/>
      <c r="H1915" s="44"/>
      <c r="I1915" s="223"/>
      <c r="J1915" s="44"/>
      <c r="K1915" s="44"/>
      <c r="L1915" s="48"/>
      <c r="M1915" s="224"/>
      <c r="N1915" s="225"/>
      <c r="O1915" s="88"/>
      <c r="P1915" s="88"/>
      <c r="Q1915" s="88"/>
      <c r="R1915" s="88"/>
      <c r="S1915" s="88"/>
      <c r="T1915" s="89"/>
      <c r="U1915" s="42"/>
      <c r="V1915" s="42"/>
      <c r="W1915" s="42"/>
      <c r="X1915" s="42"/>
      <c r="Y1915" s="42"/>
      <c r="Z1915" s="42"/>
      <c r="AA1915" s="42"/>
      <c r="AB1915" s="42"/>
      <c r="AC1915" s="42"/>
      <c r="AD1915" s="42"/>
      <c r="AE1915" s="42"/>
      <c r="AT1915" s="20" t="s">
        <v>172</v>
      </c>
      <c r="AU1915" s="20" t="s">
        <v>88</v>
      </c>
    </row>
    <row r="1916" s="13" customFormat="1">
      <c r="A1916" s="13"/>
      <c r="B1916" s="233"/>
      <c r="C1916" s="234"/>
      <c r="D1916" s="221" t="s">
        <v>247</v>
      </c>
      <c r="E1916" s="235" t="s">
        <v>32</v>
      </c>
      <c r="F1916" s="236" t="s">
        <v>1962</v>
      </c>
      <c r="G1916" s="234"/>
      <c r="H1916" s="235" t="s">
        <v>32</v>
      </c>
      <c r="I1916" s="237"/>
      <c r="J1916" s="234"/>
      <c r="K1916" s="234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247</v>
      </c>
      <c r="AU1916" s="242" t="s">
        <v>88</v>
      </c>
      <c r="AV1916" s="13" t="s">
        <v>86</v>
      </c>
      <c r="AW1916" s="13" t="s">
        <v>39</v>
      </c>
      <c r="AX1916" s="13" t="s">
        <v>78</v>
      </c>
      <c r="AY1916" s="242" t="s">
        <v>161</v>
      </c>
    </row>
    <row r="1917" s="14" customFormat="1">
      <c r="A1917" s="14"/>
      <c r="B1917" s="243"/>
      <c r="C1917" s="244"/>
      <c r="D1917" s="221" t="s">
        <v>247</v>
      </c>
      <c r="E1917" s="245" t="s">
        <v>32</v>
      </c>
      <c r="F1917" s="246" t="s">
        <v>1963</v>
      </c>
      <c r="G1917" s="244"/>
      <c r="H1917" s="247">
        <v>52.100000000000001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247</v>
      </c>
      <c r="AU1917" s="253" t="s">
        <v>88</v>
      </c>
      <c r="AV1917" s="14" t="s">
        <v>88</v>
      </c>
      <c r="AW1917" s="14" t="s">
        <v>39</v>
      </c>
      <c r="AX1917" s="14" t="s">
        <v>86</v>
      </c>
      <c r="AY1917" s="253" t="s">
        <v>161</v>
      </c>
    </row>
    <row r="1918" s="2" customFormat="1" ht="16.5" customHeight="1">
      <c r="A1918" s="42"/>
      <c r="B1918" s="43"/>
      <c r="C1918" s="265" t="s">
        <v>1964</v>
      </c>
      <c r="D1918" s="265" t="s">
        <v>303</v>
      </c>
      <c r="E1918" s="266" t="s">
        <v>1965</v>
      </c>
      <c r="F1918" s="267" t="s">
        <v>1966</v>
      </c>
      <c r="G1918" s="268" t="s">
        <v>320</v>
      </c>
      <c r="H1918" s="269">
        <v>57.310000000000002</v>
      </c>
      <c r="I1918" s="270"/>
      <c r="J1918" s="271">
        <f>ROUND(I1918*H1918,2)</f>
        <v>0</v>
      </c>
      <c r="K1918" s="267" t="s">
        <v>32</v>
      </c>
      <c r="L1918" s="272"/>
      <c r="M1918" s="273" t="s">
        <v>32</v>
      </c>
      <c r="N1918" s="274" t="s">
        <v>49</v>
      </c>
      <c r="O1918" s="88"/>
      <c r="P1918" s="217">
        <f>O1918*H1918</f>
        <v>0</v>
      </c>
      <c r="Q1918" s="217">
        <v>0.02</v>
      </c>
      <c r="R1918" s="217">
        <f>Q1918*H1918</f>
        <v>1.1462000000000001</v>
      </c>
      <c r="S1918" s="217">
        <v>0</v>
      </c>
      <c r="T1918" s="218">
        <f>S1918*H1918</f>
        <v>0</v>
      </c>
      <c r="U1918" s="42"/>
      <c r="V1918" s="42"/>
      <c r="W1918" s="42"/>
      <c r="X1918" s="42"/>
      <c r="Y1918" s="42"/>
      <c r="Z1918" s="42"/>
      <c r="AA1918" s="42"/>
      <c r="AB1918" s="42"/>
      <c r="AC1918" s="42"/>
      <c r="AD1918" s="42"/>
      <c r="AE1918" s="42"/>
      <c r="AR1918" s="219" t="s">
        <v>555</v>
      </c>
      <c r="AT1918" s="219" t="s">
        <v>303</v>
      </c>
      <c r="AU1918" s="219" t="s">
        <v>88</v>
      </c>
      <c r="AY1918" s="20" t="s">
        <v>161</v>
      </c>
      <c r="BE1918" s="220">
        <f>IF(N1918="základní",J1918,0)</f>
        <v>0</v>
      </c>
      <c r="BF1918" s="220">
        <f>IF(N1918="snížená",J1918,0)</f>
        <v>0</v>
      </c>
      <c r="BG1918" s="220">
        <f>IF(N1918="zákl. přenesená",J1918,0)</f>
        <v>0</v>
      </c>
      <c r="BH1918" s="220">
        <f>IF(N1918="sníž. přenesená",J1918,0)</f>
        <v>0</v>
      </c>
      <c r="BI1918" s="220">
        <f>IF(N1918="nulová",J1918,0)</f>
        <v>0</v>
      </c>
      <c r="BJ1918" s="20" t="s">
        <v>86</v>
      </c>
      <c r="BK1918" s="220">
        <f>ROUND(I1918*H1918,2)</f>
        <v>0</v>
      </c>
      <c r="BL1918" s="20" t="s">
        <v>379</v>
      </c>
      <c r="BM1918" s="219" t="s">
        <v>1967</v>
      </c>
    </row>
    <row r="1919" s="2" customFormat="1">
      <c r="A1919" s="42"/>
      <c r="B1919" s="43"/>
      <c r="C1919" s="44"/>
      <c r="D1919" s="221" t="s">
        <v>171</v>
      </c>
      <c r="E1919" s="44"/>
      <c r="F1919" s="222" t="s">
        <v>1966</v>
      </c>
      <c r="G1919" s="44"/>
      <c r="H1919" s="44"/>
      <c r="I1919" s="223"/>
      <c r="J1919" s="44"/>
      <c r="K1919" s="44"/>
      <c r="L1919" s="48"/>
      <c r="M1919" s="224"/>
      <c r="N1919" s="225"/>
      <c r="O1919" s="88"/>
      <c r="P1919" s="88"/>
      <c r="Q1919" s="88"/>
      <c r="R1919" s="88"/>
      <c r="S1919" s="88"/>
      <c r="T1919" s="89"/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T1919" s="20" t="s">
        <v>171</v>
      </c>
      <c r="AU1919" s="20" t="s">
        <v>88</v>
      </c>
    </row>
    <row r="1920" s="14" customFormat="1">
      <c r="A1920" s="14"/>
      <c r="B1920" s="243"/>
      <c r="C1920" s="244"/>
      <c r="D1920" s="221" t="s">
        <v>247</v>
      </c>
      <c r="E1920" s="244"/>
      <c r="F1920" s="246" t="s">
        <v>1968</v>
      </c>
      <c r="G1920" s="244"/>
      <c r="H1920" s="247">
        <v>57.310000000000002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247</v>
      </c>
      <c r="AU1920" s="253" t="s">
        <v>88</v>
      </c>
      <c r="AV1920" s="14" t="s">
        <v>88</v>
      </c>
      <c r="AW1920" s="14" t="s">
        <v>4</v>
      </c>
      <c r="AX1920" s="14" t="s">
        <v>86</v>
      </c>
      <c r="AY1920" s="253" t="s">
        <v>161</v>
      </c>
    </row>
    <row r="1921" s="2" customFormat="1" ht="16.5" customHeight="1">
      <c r="A1921" s="42"/>
      <c r="B1921" s="43"/>
      <c r="C1921" s="208" t="s">
        <v>1969</v>
      </c>
      <c r="D1921" s="208" t="s">
        <v>164</v>
      </c>
      <c r="E1921" s="209" t="s">
        <v>1970</v>
      </c>
      <c r="F1921" s="210" t="s">
        <v>1971</v>
      </c>
      <c r="G1921" s="211" t="s">
        <v>320</v>
      </c>
      <c r="H1921" s="212">
        <v>62.130000000000003</v>
      </c>
      <c r="I1921" s="213"/>
      <c r="J1921" s="214">
        <f>ROUND(I1921*H1921,2)</f>
        <v>0</v>
      </c>
      <c r="K1921" s="210" t="s">
        <v>168</v>
      </c>
      <c r="L1921" s="48"/>
      <c r="M1921" s="215" t="s">
        <v>32</v>
      </c>
      <c r="N1921" s="216" t="s">
        <v>49</v>
      </c>
      <c r="O1921" s="88"/>
      <c r="P1921" s="217">
        <f>O1921*H1921</f>
        <v>0</v>
      </c>
      <c r="Q1921" s="217">
        <v>0</v>
      </c>
      <c r="R1921" s="217">
        <f>Q1921*H1921</f>
        <v>0</v>
      </c>
      <c r="S1921" s="217">
        <v>0</v>
      </c>
      <c r="T1921" s="218">
        <f>S1921*H1921</f>
        <v>0</v>
      </c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R1921" s="219" t="s">
        <v>379</v>
      </c>
      <c r="AT1921" s="219" t="s">
        <v>164</v>
      </c>
      <c r="AU1921" s="219" t="s">
        <v>88</v>
      </c>
      <c r="AY1921" s="20" t="s">
        <v>161</v>
      </c>
      <c r="BE1921" s="220">
        <f>IF(N1921="základní",J1921,0)</f>
        <v>0</v>
      </c>
      <c r="BF1921" s="220">
        <f>IF(N1921="snížená",J1921,0)</f>
        <v>0</v>
      </c>
      <c r="BG1921" s="220">
        <f>IF(N1921="zákl. přenesená",J1921,0)</f>
        <v>0</v>
      </c>
      <c r="BH1921" s="220">
        <f>IF(N1921="sníž. přenesená",J1921,0)</f>
        <v>0</v>
      </c>
      <c r="BI1921" s="220">
        <f>IF(N1921="nulová",J1921,0)</f>
        <v>0</v>
      </c>
      <c r="BJ1921" s="20" t="s">
        <v>86</v>
      </c>
      <c r="BK1921" s="220">
        <f>ROUND(I1921*H1921,2)</f>
        <v>0</v>
      </c>
      <c r="BL1921" s="20" t="s">
        <v>379</v>
      </c>
      <c r="BM1921" s="219" t="s">
        <v>1972</v>
      </c>
    </row>
    <row r="1922" s="2" customFormat="1">
      <c r="A1922" s="42"/>
      <c r="B1922" s="43"/>
      <c r="C1922" s="44"/>
      <c r="D1922" s="221" t="s">
        <v>171</v>
      </c>
      <c r="E1922" s="44"/>
      <c r="F1922" s="222" t="s">
        <v>1973</v>
      </c>
      <c r="G1922" s="44"/>
      <c r="H1922" s="44"/>
      <c r="I1922" s="223"/>
      <c r="J1922" s="44"/>
      <c r="K1922" s="44"/>
      <c r="L1922" s="48"/>
      <c r="M1922" s="224"/>
      <c r="N1922" s="225"/>
      <c r="O1922" s="88"/>
      <c r="P1922" s="88"/>
      <c r="Q1922" s="88"/>
      <c r="R1922" s="88"/>
      <c r="S1922" s="88"/>
      <c r="T1922" s="89"/>
      <c r="U1922" s="42"/>
      <c r="V1922" s="42"/>
      <c r="W1922" s="42"/>
      <c r="X1922" s="42"/>
      <c r="Y1922" s="42"/>
      <c r="Z1922" s="42"/>
      <c r="AA1922" s="42"/>
      <c r="AB1922" s="42"/>
      <c r="AC1922" s="42"/>
      <c r="AD1922" s="42"/>
      <c r="AE1922" s="42"/>
      <c r="AT1922" s="20" t="s">
        <v>171</v>
      </c>
      <c r="AU1922" s="20" t="s">
        <v>88</v>
      </c>
    </row>
    <row r="1923" s="2" customFormat="1">
      <c r="A1923" s="42"/>
      <c r="B1923" s="43"/>
      <c r="C1923" s="44"/>
      <c r="D1923" s="226" t="s">
        <v>172</v>
      </c>
      <c r="E1923" s="44"/>
      <c r="F1923" s="227" t="s">
        <v>1974</v>
      </c>
      <c r="G1923" s="44"/>
      <c r="H1923" s="44"/>
      <c r="I1923" s="223"/>
      <c r="J1923" s="44"/>
      <c r="K1923" s="44"/>
      <c r="L1923" s="48"/>
      <c r="M1923" s="224"/>
      <c r="N1923" s="225"/>
      <c r="O1923" s="88"/>
      <c r="P1923" s="88"/>
      <c r="Q1923" s="88"/>
      <c r="R1923" s="88"/>
      <c r="S1923" s="88"/>
      <c r="T1923" s="89"/>
      <c r="U1923" s="42"/>
      <c r="V1923" s="42"/>
      <c r="W1923" s="42"/>
      <c r="X1923" s="42"/>
      <c r="Y1923" s="42"/>
      <c r="Z1923" s="42"/>
      <c r="AA1923" s="42"/>
      <c r="AB1923" s="42"/>
      <c r="AC1923" s="42"/>
      <c r="AD1923" s="42"/>
      <c r="AE1923" s="42"/>
      <c r="AT1923" s="20" t="s">
        <v>172</v>
      </c>
      <c r="AU1923" s="20" t="s">
        <v>88</v>
      </c>
    </row>
    <row r="1924" s="13" customFormat="1">
      <c r="A1924" s="13"/>
      <c r="B1924" s="233"/>
      <c r="C1924" s="234"/>
      <c r="D1924" s="221" t="s">
        <v>247</v>
      </c>
      <c r="E1924" s="235" t="s">
        <v>32</v>
      </c>
      <c r="F1924" s="236" t="s">
        <v>494</v>
      </c>
      <c r="G1924" s="234"/>
      <c r="H1924" s="235" t="s">
        <v>32</v>
      </c>
      <c r="I1924" s="237"/>
      <c r="J1924" s="234"/>
      <c r="K1924" s="234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2" t="s">
        <v>247</v>
      </c>
      <c r="AU1924" s="242" t="s">
        <v>88</v>
      </c>
      <c r="AV1924" s="13" t="s">
        <v>86</v>
      </c>
      <c r="AW1924" s="13" t="s">
        <v>39</v>
      </c>
      <c r="AX1924" s="13" t="s">
        <v>78</v>
      </c>
      <c r="AY1924" s="242" t="s">
        <v>161</v>
      </c>
    </row>
    <row r="1925" s="14" customFormat="1">
      <c r="A1925" s="14"/>
      <c r="B1925" s="243"/>
      <c r="C1925" s="244"/>
      <c r="D1925" s="221" t="s">
        <v>247</v>
      </c>
      <c r="E1925" s="245" t="s">
        <v>32</v>
      </c>
      <c r="F1925" s="246" t="s">
        <v>1975</v>
      </c>
      <c r="G1925" s="244"/>
      <c r="H1925" s="247">
        <v>26.5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247</v>
      </c>
      <c r="AU1925" s="253" t="s">
        <v>88</v>
      </c>
      <c r="AV1925" s="14" t="s">
        <v>88</v>
      </c>
      <c r="AW1925" s="14" t="s">
        <v>39</v>
      </c>
      <c r="AX1925" s="14" t="s">
        <v>78</v>
      </c>
      <c r="AY1925" s="253" t="s">
        <v>161</v>
      </c>
    </row>
    <row r="1926" s="14" customFormat="1">
      <c r="A1926" s="14"/>
      <c r="B1926" s="243"/>
      <c r="C1926" s="244"/>
      <c r="D1926" s="221" t="s">
        <v>247</v>
      </c>
      <c r="E1926" s="245" t="s">
        <v>32</v>
      </c>
      <c r="F1926" s="246" t="s">
        <v>1976</v>
      </c>
      <c r="G1926" s="244"/>
      <c r="H1926" s="247">
        <v>33.630000000000003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247</v>
      </c>
      <c r="AU1926" s="253" t="s">
        <v>88</v>
      </c>
      <c r="AV1926" s="14" t="s">
        <v>88</v>
      </c>
      <c r="AW1926" s="14" t="s">
        <v>39</v>
      </c>
      <c r="AX1926" s="14" t="s">
        <v>78</v>
      </c>
      <c r="AY1926" s="253" t="s">
        <v>161</v>
      </c>
    </row>
    <row r="1927" s="14" customFormat="1">
      <c r="A1927" s="14"/>
      <c r="B1927" s="243"/>
      <c r="C1927" s="244"/>
      <c r="D1927" s="221" t="s">
        <v>247</v>
      </c>
      <c r="E1927" s="245" t="s">
        <v>32</v>
      </c>
      <c r="F1927" s="246" t="s">
        <v>1977</v>
      </c>
      <c r="G1927" s="244"/>
      <c r="H1927" s="247">
        <v>2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247</v>
      </c>
      <c r="AU1927" s="253" t="s">
        <v>88</v>
      </c>
      <c r="AV1927" s="14" t="s">
        <v>88</v>
      </c>
      <c r="AW1927" s="14" t="s">
        <v>39</v>
      </c>
      <c r="AX1927" s="14" t="s">
        <v>78</v>
      </c>
      <c r="AY1927" s="253" t="s">
        <v>161</v>
      </c>
    </row>
    <row r="1928" s="15" customFormat="1">
      <c r="A1928" s="15"/>
      <c r="B1928" s="254"/>
      <c r="C1928" s="255"/>
      <c r="D1928" s="221" t="s">
        <v>247</v>
      </c>
      <c r="E1928" s="256" t="s">
        <v>32</v>
      </c>
      <c r="F1928" s="257" t="s">
        <v>273</v>
      </c>
      <c r="G1928" s="255"/>
      <c r="H1928" s="258">
        <v>62.130000000000003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247</v>
      </c>
      <c r="AU1928" s="264" t="s">
        <v>88</v>
      </c>
      <c r="AV1928" s="15" t="s">
        <v>188</v>
      </c>
      <c r="AW1928" s="15" t="s">
        <v>39</v>
      </c>
      <c r="AX1928" s="15" t="s">
        <v>86</v>
      </c>
      <c r="AY1928" s="264" t="s">
        <v>161</v>
      </c>
    </row>
    <row r="1929" s="2" customFormat="1" ht="21.75" customHeight="1">
      <c r="A1929" s="42"/>
      <c r="B1929" s="43"/>
      <c r="C1929" s="265" t="s">
        <v>1978</v>
      </c>
      <c r="D1929" s="265" t="s">
        <v>303</v>
      </c>
      <c r="E1929" s="266" t="s">
        <v>1979</v>
      </c>
      <c r="F1929" s="267" t="s">
        <v>1980</v>
      </c>
      <c r="G1929" s="268" t="s">
        <v>282</v>
      </c>
      <c r="H1929" s="269">
        <v>0.629</v>
      </c>
      <c r="I1929" s="270"/>
      <c r="J1929" s="271">
        <f>ROUND(I1929*H1929,2)</f>
        <v>0</v>
      </c>
      <c r="K1929" s="267" t="s">
        <v>168</v>
      </c>
      <c r="L1929" s="272"/>
      <c r="M1929" s="273" t="s">
        <v>32</v>
      </c>
      <c r="N1929" s="274" t="s">
        <v>49</v>
      </c>
      <c r="O1929" s="88"/>
      <c r="P1929" s="217">
        <f>O1929*H1929</f>
        <v>0</v>
      </c>
      <c r="Q1929" s="217">
        <v>1</v>
      </c>
      <c r="R1929" s="217">
        <f>Q1929*H1929</f>
        <v>0.629</v>
      </c>
      <c r="S1929" s="217">
        <v>0</v>
      </c>
      <c r="T1929" s="218">
        <f>S1929*H1929</f>
        <v>0</v>
      </c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R1929" s="219" t="s">
        <v>555</v>
      </c>
      <c r="AT1929" s="219" t="s">
        <v>303</v>
      </c>
      <c r="AU1929" s="219" t="s">
        <v>88</v>
      </c>
      <c r="AY1929" s="20" t="s">
        <v>161</v>
      </c>
      <c r="BE1929" s="220">
        <f>IF(N1929="základní",J1929,0)</f>
        <v>0</v>
      </c>
      <c r="BF1929" s="220">
        <f>IF(N1929="snížená",J1929,0)</f>
        <v>0</v>
      </c>
      <c r="BG1929" s="220">
        <f>IF(N1929="zákl. přenesená",J1929,0)</f>
        <v>0</v>
      </c>
      <c r="BH1929" s="220">
        <f>IF(N1929="sníž. přenesená",J1929,0)</f>
        <v>0</v>
      </c>
      <c r="BI1929" s="220">
        <f>IF(N1929="nulová",J1929,0)</f>
        <v>0</v>
      </c>
      <c r="BJ1929" s="20" t="s">
        <v>86</v>
      </c>
      <c r="BK1929" s="220">
        <f>ROUND(I1929*H1929,2)</f>
        <v>0</v>
      </c>
      <c r="BL1929" s="20" t="s">
        <v>379</v>
      </c>
      <c r="BM1929" s="219" t="s">
        <v>1981</v>
      </c>
    </row>
    <row r="1930" s="2" customFormat="1">
      <c r="A1930" s="42"/>
      <c r="B1930" s="43"/>
      <c r="C1930" s="44"/>
      <c r="D1930" s="221" t="s">
        <v>171</v>
      </c>
      <c r="E1930" s="44"/>
      <c r="F1930" s="222" t="s">
        <v>1980</v>
      </c>
      <c r="G1930" s="44"/>
      <c r="H1930" s="44"/>
      <c r="I1930" s="223"/>
      <c r="J1930" s="44"/>
      <c r="K1930" s="44"/>
      <c r="L1930" s="48"/>
      <c r="M1930" s="224"/>
      <c r="N1930" s="225"/>
      <c r="O1930" s="88"/>
      <c r="P1930" s="88"/>
      <c r="Q1930" s="88"/>
      <c r="R1930" s="88"/>
      <c r="S1930" s="88"/>
      <c r="T1930" s="89"/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T1930" s="20" t="s">
        <v>171</v>
      </c>
      <c r="AU1930" s="20" t="s">
        <v>88</v>
      </c>
    </row>
    <row r="1931" s="14" customFormat="1">
      <c r="A1931" s="14"/>
      <c r="B1931" s="243"/>
      <c r="C1931" s="244"/>
      <c r="D1931" s="221" t="s">
        <v>247</v>
      </c>
      <c r="E1931" s="244"/>
      <c r="F1931" s="246" t="s">
        <v>1982</v>
      </c>
      <c r="G1931" s="244"/>
      <c r="H1931" s="247">
        <v>0.629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247</v>
      </c>
      <c r="AU1931" s="253" t="s">
        <v>88</v>
      </c>
      <c r="AV1931" s="14" t="s">
        <v>88</v>
      </c>
      <c r="AW1931" s="14" t="s">
        <v>4</v>
      </c>
      <c r="AX1931" s="14" t="s">
        <v>86</v>
      </c>
      <c r="AY1931" s="253" t="s">
        <v>161</v>
      </c>
    </row>
    <row r="1932" s="2" customFormat="1" ht="24.15" customHeight="1">
      <c r="A1932" s="42"/>
      <c r="B1932" s="43"/>
      <c r="C1932" s="265" t="s">
        <v>1983</v>
      </c>
      <c r="D1932" s="265" t="s">
        <v>303</v>
      </c>
      <c r="E1932" s="266" t="s">
        <v>1984</v>
      </c>
      <c r="F1932" s="267" t="s">
        <v>1985</v>
      </c>
      <c r="G1932" s="268" t="s">
        <v>282</v>
      </c>
      <c r="H1932" s="269">
        <v>0.27500000000000002</v>
      </c>
      <c r="I1932" s="270"/>
      <c r="J1932" s="271">
        <f>ROUND(I1932*H1932,2)</f>
        <v>0</v>
      </c>
      <c r="K1932" s="267" t="s">
        <v>168</v>
      </c>
      <c r="L1932" s="272"/>
      <c r="M1932" s="273" t="s">
        <v>32</v>
      </c>
      <c r="N1932" s="274" t="s">
        <v>49</v>
      </c>
      <c r="O1932" s="88"/>
      <c r="P1932" s="217">
        <f>O1932*H1932</f>
        <v>0</v>
      </c>
      <c r="Q1932" s="217">
        <v>1</v>
      </c>
      <c r="R1932" s="217">
        <f>Q1932*H1932</f>
        <v>0.27500000000000002</v>
      </c>
      <c r="S1932" s="217">
        <v>0</v>
      </c>
      <c r="T1932" s="218">
        <f>S1932*H1932</f>
        <v>0</v>
      </c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R1932" s="219" t="s">
        <v>555</v>
      </c>
      <c r="AT1932" s="219" t="s">
        <v>303</v>
      </c>
      <c r="AU1932" s="219" t="s">
        <v>88</v>
      </c>
      <c r="AY1932" s="20" t="s">
        <v>161</v>
      </c>
      <c r="BE1932" s="220">
        <f>IF(N1932="základní",J1932,0)</f>
        <v>0</v>
      </c>
      <c r="BF1932" s="220">
        <f>IF(N1932="snížená",J1932,0)</f>
        <v>0</v>
      </c>
      <c r="BG1932" s="220">
        <f>IF(N1932="zákl. přenesená",J1932,0)</f>
        <v>0</v>
      </c>
      <c r="BH1932" s="220">
        <f>IF(N1932="sníž. přenesená",J1932,0)</f>
        <v>0</v>
      </c>
      <c r="BI1932" s="220">
        <f>IF(N1932="nulová",J1932,0)</f>
        <v>0</v>
      </c>
      <c r="BJ1932" s="20" t="s">
        <v>86</v>
      </c>
      <c r="BK1932" s="220">
        <f>ROUND(I1932*H1932,2)</f>
        <v>0</v>
      </c>
      <c r="BL1932" s="20" t="s">
        <v>379</v>
      </c>
      <c r="BM1932" s="219" t="s">
        <v>1986</v>
      </c>
    </row>
    <row r="1933" s="2" customFormat="1">
      <c r="A1933" s="42"/>
      <c r="B1933" s="43"/>
      <c r="C1933" s="44"/>
      <c r="D1933" s="221" t="s">
        <v>171</v>
      </c>
      <c r="E1933" s="44"/>
      <c r="F1933" s="222" t="s">
        <v>1985</v>
      </c>
      <c r="G1933" s="44"/>
      <c r="H1933" s="44"/>
      <c r="I1933" s="223"/>
      <c r="J1933" s="44"/>
      <c r="K1933" s="44"/>
      <c r="L1933" s="48"/>
      <c r="M1933" s="224"/>
      <c r="N1933" s="225"/>
      <c r="O1933" s="88"/>
      <c r="P1933" s="88"/>
      <c r="Q1933" s="88"/>
      <c r="R1933" s="88"/>
      <c r="S1933" s="88"/>
      <c r="T1933" s="89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T1933" s="20" t="s">
        <v>171</v>
      </c>
      <c r="AU1933" s="20" t="s">
        <v>88</v>
      </c>
    </row>
    <row r="1934" s="14" customFormat="1">
      <c r="A1934" s="14"/>
      <c r="B1934" s="243"/>
      <c r="C1934" s="244"/>
      <c r="D1934" s="221" t="s">
        <v>247</v>
      </c>
      <c r="E1934" s="244"/>
      <c r="F1934" s="246" t="s">
        <v>1987</v>
      </c>
      <c r="G1934" s="244"/>
      <c r="H1934" s="247">
        <v>0.27500000000000002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247</v>
      </c>
      <c r="AU1934" s="253" t="s">
        <v>88</v>
      </c>
      <c r="AV1934" s="14" t="s">
        <v>88</v>
      </c>
      <c r="AW1934" s="14" t="s">
        <v>4</v>
      </c>
      <c r="AX1934" s="14" t="s">
        <v>86</v>
      </c>
      <c r="AY1934" s="253" t="s">
        <v>161</v>
      </c>
    </row>
    <row r="1935" s="2" customFormat="1" ht="21.75" customHeight="1">
      <c r="A1935" s="42"/>
      <c r="B1935" s="43"/>
      <c r="C1935" s="265" t="s">
        <v>1988</v>
      </c>
      <c r="D1935" s="265" t="s">
        <v>303</v>
      </c>
      <c r="E1935" s="266" t="s">
        <v>1989</v>
      </c>
      <c r="F1935" s="267" t="s">
        <v>1990</v>
      </c>
      <c r="G1935" s="268" t="s">
        <v>282</v>
      </c>
      <c r="H1935" s="269">
        <v>0.034000000000000002</v>
      </c>
      <c r="I1935" s="270"/>
      <c r="J1935" s="271">
        <f>ROUND(I1935*H1935,2)</f>
        <v>0</v>
      </c>
      <c r="K1935" s="267" t="s">
        <v>1496</v>
      </c>
      <c r="L1935" s="272"/>
      <c r="M1935" s="273" t="s">
        <v>32</v>
      </c>
      <c r="N1935" s="274" t="s">
        <v>49</v>
      </c>
      <c r="O1935" s="88"/>
      <c r="P1935" s="217">
        <f>O1935*H1935</f>
        <v>0</v>
      </c>
      <c r="Q1935" s="217">
        <v>1</v>
      </c>
      <c r="R1935" s="217">
        <f>Q1935*H1935</f>
        <v>0.034000000000000002</v>
      </c>
      <c r="S1935" s="217">
        <v>0</v>
      </c>
      <c r="T1935" s="218">
        <f>S1935*H1935</f>
        <v>0</v>
      </c>
      <c r="U1935" s="42"/>
      <c r="V1935" s="42"/>
      <c r="W1935" s="42"/>
      <c r="X1935" s="42"/>
      <c r="Y1935" s="42"/>
      <c r="Z1935" s="42"/>
      <c r="AA1935" s="42"/>
      <c r="AB1935" s="42"/>
      <c r="AC1935" s="42"/>
      <c r="AD1935" s="42"/>
      <c r="AE1935" s="42"/>
      <c r="AR1935" s="219" t="s">
        <v>555</v>
      </c>
      <c r="AT1935" s="219" t="s">
        <v>303</v>
      </c>
      <c r="AU1935" s="219" t="s">
        <v>88</v>
      </c>
      <c r="AY1935" s="20" t="s">
        <v>161</v>
      </c>
      <c r="BE1935" s="220">
        <f>IF(N1935="základní",J1935,0)</f>
        <v>0</v>
      </c>
      <c r="BF1935" s="220">
        <f>IF(N1935="snížená",J1935,0)</f>
        <v>0</v>
      </c>
      <c r="BG1935" s="220">
        <f>IF(N1935="zákl. přenesená",J1935,0)</f>
        <v>0</v>
      </c>
      <c r="BH1935" s="220">
        <f>IF(N1935="sníž. přenesená",J1935,0)</f>
        <v>0</v>
      </c>
      <c r="BI1935" s="220">
        <f>IF(N1935="nulová",J1935,0)</f>
        <v>0</v>
      </c>
      <c r="BJ1935" s="20" t="s">
        <v>86</v>
      </c>
      <c r="BK1935" s="220">
        <f>ROUND(I1935*H1935,2)</f>
        <v>0</v>
      </c>
      <c r="BL1935" s="20" t="s">
        <v>379</v>
      </c>
      <c r="BM1935" s="219" t="s">
        <v>1991</v>
      </c>
    </row>
    <row r="1936" s="2" customFormat="1">
      <c r="A1936" s="42"/>
      <c r="B1936" s="43"/>
      <c r="C1936" s="44"/>
      <c r="D1936" s="221" t="s">
        <v>171</v>
      </c>
      <c r="E1936" s="44"/>
      <c r="F1936" s="222" t="s">
        <v>1990</v>
      </c>
      <c r="G1936" s="44"/>
      <c r="H1936" s="44"/>
      <c r="I1936" s="223"/>
      <c r="J1936" s="44"/>
      <c r="K1936" s="44"/>
      <c r="L1936" s="48"/>
      <c r="M1936" s="224"/>
      <c r="N1936" s="225"/>
      <c r="O1936" s="88"/>
      <c r="P1936" s="88"/>
      <c r="Q1936" s="88"/>
      <c r="R1936" s="88"/>
      <c r="S1936" s="88"/>
      <c r="T1936" s="89"/>
      <c r="U1936" s="42"/>
      <c r="V1936" s="42"/>
      <c r="W1936" s="42"/>
      <c r="X1936" s="42"/>
      <c r="Y1936" s="42"/>
      <c r="Z1936" s="42"/>
      <c r="AA1936" s="42"/>
      <c r="AB1936" s="42"/>
      <c r="AC1936" s="42"/>
      <c r="AD1936" s="42"/>
      <c r="AE1936" s="42"/>
      <c r="AT1936" s="20" t="s">
        <v>171</v>
      </c>
      <c r="AU1936" s="20" t="s">
        <v>88</v>
      </c>
    </row>
    <row r="1937" s="14" customFormat="1">
      <c r="A1937" s="14"/>
      <c r="B1937" s="243"/>
      <c r="C1937" s="244"/>
      <c r="D1937" s="221" t="s">
        <v>247</v>
      </c>
      <c r="E1937" s="244"/>
      <c r="F1937" s="246" t="s">
        <v>1992</v>
      </c>
      <c r="G1937" s="244"/>
      <c r="H1937" s="247">
        <v>0.034000000000000002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247</v>
      </c>
      <c r="AU1937" s="253" t="s">
        <v>88</v>
      </c>
      <c r="AV1937" s="14" t="s">
        <v>88</v>
      </c>
      <c r="AW1937" s="14" t="s">
        <v>4</v>
      </c>
      <c r="AX1937" s="14" t="s">
        <v>86</v>
      </c>
      <c r="AY1937" s="253" t="s">
        <v>161</v>
      </c>
    </row>
    <row r="1938" s="2" customFormat="1" ht="24.15" customHeight="1">
      <c r="A1938" s="42"/>
      <c r="B1938" s="43"/>
      <c r="C1938" s="208" t="s">
        <v>1993</v>
      </c>
      <c r="D1938" s="208" t="s">
        <v>164</v>
      </c>
      <c r="E1938" s="209" t="s">
        <v>1994</v>
      </c>
      <c r="F1938" s="210" t="s">
        <v>1995</v>
      </c>
      <c r="G1938" s="211" t="s">
        <v>775</v>
      </c>
      <c r="H1938" s="212">
        <v>23</v>
      </c>
      <c r="I1938" s="213"/>
      <c r="J1938" s="214">
        <f>ROUND(I1938*H1938,2)</f>
        <v>0</v>
      </c>
      <c r="K1938" s="210" t="s">
        <v>1496</v>
      </c>
      <c r="L1938" s="48"/>
      <c r="M1938" s="215" t="s">
        <v>32</v>
      </c>
      <c r="N1938" s="216" t="s">
        <v>49</v>
      </c>
      <c r="O1938" s="88"/>
      <c r="P1938" s="217">
        <f>O1938*H1938</f>
        <v>0</v>
      </c>
      <c r="Q1938" s="217">
        <v>5.0000000000000002E-05</v>
      </c>
      <c r="R1938" s="217">
        <f>Q1938*H1938</f>
        <v>0.00115</v>
      </c>
      <c r="S1938" s="217">
        <v>0</v>
      </c>
      <c r="T1938" s="218">
        <f>S1938*H1938</f>
        <v>0</v>
      </c>
      <c r="U1938" s="42"/>
      <c r="V1938" s="42"/>
      <c r="W1938" s="42"/>
      <c r="X1938" s="42"/>
      <c r="Y1938" s="42"/>
      <c r="Z1938" s="42"/>
      <c r="AA1938" s="42"/>
      <c r="AB1938" s="42"/>
      <c r="AC1938" s="42"/>
      <c r="AD1938" s="42"/>
      <c r="AE1938" s="42"/>
      <c r="AR1938" s="219" t="s">
        <v>188</v>
      </c>
      <c r="AT1938" s="219" t="s">
        <v>164</v>
      </c>
      <c r="AU1938" s="219" t="s">
        <v>88</v>
      </c>
      <c r="AY1938" s="20" t="s">
        <v>161</v>
      </c>
      <c r="BE1938" s="220">
        <f>IF(N1938="základní",J1938,0)</f>
        <v>0</v>
      </c>
      <c r="BF1938" s="220">
        <f>IF(N1938="snížená",J1938,0)</f>
        <v>0</v>
      </c>
      <c r="BG1938" s="220">
        <f>IF(N1938="zákl. přenesená",J1938,0)</f>
        <v>0</v>
      </c>
      <c r="BH1938" s="220">
        <f>IF(N1938="sníž. přenesená",J1938,0)</f>
        <v>0</v>
      </c>
      <c r="BI1938" s="220">
        <f>IF(N1938="nulová",J1938,0)</f>
        <v>0</v>
      </c>
      <c r="BJ1938" s="20" t="s">
        <v>86</v>
      </c>
      <c r="BK1938" s="220">
        <f>ROUND(I1938*H1938,2)</f>
        <v>0</v>
      </c>
      <c r="BL1938" s="20" t="s">
        <v>188</v>
      </c>
      <c r="BM1938" s="219" t="s">
        <v>1996</v>
      </c>
    </row>
    <row r="1939" s="2" customFormat="1">
      <c r="A1939" s="42"/>
      <c r="B1939" s="43"/>
      <c r="C1939" s="44"/>
      <c r="D1939" s="221" t="s">
        <v>171</v>
      </c>
      <c r="E1939" s="44"/>
      <c r="F1939" s="222" t="s">
        <v>1997</v>
      </c>
      <c r="G1939" s="44"/>
      <c r="H1939" s="44"/>
      <c r="I1939" s="223"/>
      <c r="J1939" s="44"/>
      <c r="K1939" s="44"/>
      <c r="L1939" s="48"/>
      <c r="M1939" s="224"/>
      <c r="N1939" s="225"/>
      <c r="O1939" s="88"/>
      <c r="P1939" s="88"/>
      <c r="Q1939" s="88"/>
      <c r="R1939" s="88"/>
      <c r="S1939" s="88"/>
      <c r="T1939" s="89"/>
      <c r="U1939" s="42"/>
      <c r="V1939" s="42"/>
      <c r="W1939" s="42"/>
      <c r="X1939" s="42"/>
      <c r="Y1939" s="42"/>
      <c r="Z1939" s="42"/>
      <c r="AA1939" s="42"/>
      <c r="AB1939" s="42"/>
      <c r="AC1939" s="42"/>
      <c r="AD1939" s="42"/>
      <c r="AE1939" s="42"/>
      <c r="AT1939" s="20" t="s">
        <v>171</v>
      </c>
      <c r="AU1939" s="20" t="s">
        <v>88</v>
      </c>
    </row>
    <row r="1940" s="2" customFormat="1">
      <c r="A1940" s="42"/>
      <c r="B1940" s="43"/>
      <c r="C1940" s="44"/>
      <c r="D1940" s="226" t="s">
        <v>172</v>
      </c>
      <c r="E1940" s="44"/>
      <c r="F1940" s="227" t="s">
        <v>1998</v>
      </c>
      <c r="G1940" s="44"/>
      <c r="H1940" s="44"/>
      <c r="I1940" s="223"/>
      <c r="J1940" s="44"/>
      <c r="K1940" s="44"/>
      <c r="L1940" s="48"/>
      <c r="M1940" s="224"/>
      <c r="N1940" s="225"/>
      <c r="O1940" s="88"/>
      <c r="P1940" s="88"/>
      <c r="Q1940" s="88"/>
      <c r="R1940" s="88"/>
      <c r="S1940" s="88"/>
      <c r="T1940" s="89"/>
      <c r="U1940" s="42"/>
      <c r="V1940" s="42"/>
      <c r="W1940" s="42"/>
      <c r="X1940" s="42"/>
      <c r="Y1940" s="42"/>
      <c r="Z1940" s="42"/>
      <c r="AA1940" s="42"/>
      <c r="AB1940" s="42"/>
      <c r="AC1940" s="42"/>
      <c r="AD1940" s="42"/>
      <c r="AE1940" s="42"/>
      <c r="AT1940" s="20" t="s">
        <v>172</v>
      </c>
      <c r="AU1940" s="20" t="s">
        <v>88</v>
      </c>
    </row>
    <row r="1941" s="13" customFormat="1">
      <c r="A1941" s="13"/>
      <c r="B1941" s="233"/>
      <c r="C1941" s="234"/>
      <c r="D1941" s="221" t="s">
        <v>247</v>
      </c>
      <c r="E1941" s="235" t="s">
        <v>32</v>
      </c>
      <c r="F1941" s="236" t="s">
        <v>1999</v>
      </c>
      <c r="G1941" s="234"/>
      <c r="H1941" s="235" t="s">
        <v>32</v>
      </c>
      <c r="I1941" s="237"/>
      <c r="J1941" s="234"/>
      <c r="K1941" s="234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247</v>
      </c>
      <c r="AU1941" s="242" t="s">
        <v>88</v>
      </c>
      <c r="AV1941" s="13" t="s">
        <v>86</v>
      </c>
      <c r="AW1941" s="13" t="s">
        <v>39</v>
      </c>
      <c r="AX1941" s="13" t="s">
        <v>78</v>
      </c>
      <c r="AY1941" s="242" t="s">
        <v>161</v>
      </c>
    </row>
    <row r="1942" s="14" customFormat="1">
      <c r="A1942" s="14"/>
      <c r="B1942" s="243"/>
      <c r="C1942" s="244"/>
      <c r="D1942" s="221" t="s">
        <v>247</v>
      </c>
      <c r="E1942" s="245" t="s">
        <v>32</v>
      </c>
      <c r="F1942" s="246" t="s">
        <v>2000</v>
      </c>
      <c r="G1942" s="244"/>
      <c r="H1942" s="247">
        <v>23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247</v>
      </c>
      <c r="AU1942" s="253" t="s">
        <v>88</v>
      </c>
      <c r="AV1942" s="14" t="s">
        <v>88</v>
      </c>
      <c r="AW1942" s="14" t="s">
        <v>39</v>
      </c>
      <c r="AX1942" s="14" t="s">
        <v>86</v>
      </c>
      <c r="AY1942" s="253" t="s">
        <v>161</v>
      </c>
    </row>
    <row r="1943" s="2" customFormat="1" ht="24.15" customHeight="1">
      <c r="A1943" s="42"/>
      <c r="B1943" s="43"/>
      <c r="C1943" s="265" t="s">
        <v>2001</v>
      </c>
      <c r="D1943" s="265" t="s">
        <v>303</v>
      </c>
      <c r="E1943" s="266" t="s">
        <v>2002</v>
      </c>
      <c r="F1943" s="267" t="s">
        <v>2003</v>
      </c>
      <c r="G1943" s="268" t="s">
        <v>775</v>
      </c>
      <c r="H1943" s="269">
        <v>23</v>
      </c>
      <c r="I1943" s="270"/>
      <c r="J1943" s="271">
        <f>ROUND(I1943*H1943,2)</f>
        <v>0</v>
      </c>
      <c r="K1943" s="267" t="s">
        <v>168</v>
      </c>
      <c r="L1943" s="272"/>
      <c r="M1943" s="273" t="s">
        <v>32</v>
      </c>
      <c r="N1943" s="274" t="s">
        <v>49</v>
      </c>
      <c r="O1943" s="88"/>
      <c r="P1943" s="217">
        <f>O1943*H1943</f>
        <v>0</v>
      </c>
      <c r="Q1943" s="217">
        <v>0.016899999999999998</v>
      </c>
      <c r="R1943" s="217">
        <f>Q1943*H1943</f>
        <v>0.38869999999999993</v>
      </c>
      <c r="S1943" s="217">
        <v>0</v>
      </c>
      <c r="T1943" s="218">
        <f>S1943*H1943</f>
        <v>0</v>
      </c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R1943" s="219" t="s">
        <v>294</v>
      </c>
      <c r="AT1943" s="219" t="s">
        <v>303</v>
      </c>
      <c r="AU1943" s="219" t="s">
        <v>88</v>
      </c>
      <c r="AY1943" s="20" t="s">
        <v>161</v>
      </c>
      <c r="BE1943" s="220">
        <f>IF(N1943="základní",J1943,0)</f>
        <v>0</v>
      </c>
      <c r="BF1943" s="220">
        <f>IF(N1943="snížená",J1943,0)</f>
        <v>0</v>
      </c>
      <c r="BG1943" s="220">
        <f>IF(N1943="zákl. přenesená",J1943,0)</f>
        <v>0</v>
      </c>
      <c r="BH1943" s="220">
        <f>IF(N1943="sníž. přenesená",J1943,0)</f>
        <v>0</v>
      </c>
      <c r="BI1943" s="220">
        <f>IF(N1943="nulová",J1943,0)</f>
        <v>0</v>
      </c>
      <c r="BJ1943" s="20" t="s">
        <v>86</v>
      </c>
      <c r="BK1943" s="220">
        <f>ROUND(I1943*H1943,2)</f>
        <v>0</v>
      </c>
      <c r="BL1943" s="20" t="s">
        <v>188</v>
      </c>
      <c r="BM1943" s="219" t="s">
        <v>2004</v>
      </c>
    </row>
    <row r="1944" s="2" customFormat="1">
      <c r="A1944" s="42"/>
      <c r="B1944" s="43"/>
      <c r="C1944" s="44"/>
      <c r="D1944" s="221" t="s">
        <v>171</v>
      </c>
      <c r="E1944" s="44"/>
      <c r="F1944" s="222" t="s">
        <v>2003</v>
      </c>
      <c r="G1944" s="44"/>
      <c r="H1944" s="44"/>
      <c r="I1944" s="223"/>
      <c r="J1944" s="44"/>
      <c r="K1944" s="44"/>
      <c r="L1944" s="48"/>
      <c r="M1944" s="224"/>
      <c r="N1944" s="225"/>
      <c r="O1944" s="88"/>
      <c r="P1944" s="88"/>
      <c r="Q1944" s="88"/>
      <c r="R1944" s="88"/>
      <c r="S1944" s="88"/>
      <c r="T1944" s="89"/>
      <c r="U1944" s="42"/>
      <c r="V1944" s="42"/>
      <c r="W1944" s="42"/>
      <c r="X1944" s="42"/>
      <c r="Y1944" s="42"/>
      <c r="Z1944" s="42"/>
      <c r="AA1944" s="42"/>
      <c r="AB1944" s="42"/>
      <c r="AC1944" s="42"/>
      <c r="AD1944" s="42"/>
      <c r="AE1944" s="42"/>
      <c r="AT1944" s="20" t="s">
        <v>171</v>
      </c>
      <c r="AU1944" s="20" t="s">
        <v>88</v>
      </c>
    </row>
    <row r="1945" s="2" customFormat="1" ht="24.15" customHeight="1">
      <c r="A1945" s="42"/>
      <c r="B1945" s="43"/>
      <c r="C1945" s="208" t="s">
        <v>2005</v>
      </c>
      <c r="D1945" s="208" t="s">
        <v>164</v>
      </c>
      <c r="E1945" s="209" t="s">
        <v>2006</v>
      </c>
      <c r="F1945" s="210" t="s">
        <v>2007</v>
      </c>
      <c r="G1945" s="211" t="s">
        <v>320</v>
      </c>
      <c r="H1945" s="212">
        <v>20</v>
      </c>
      <c r="I1945" s="213"/>
      <c r="J1945" s="214">
        <f>ROUND(I1945*H1945,2)</f>
        <v>0</v>
      </c>
      <c r="K1945" s="210" t="s">
        <v>1496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379</v>
      </c>
      <c r="AT1945" s="219" t="s">
        <v>164</v>
      </c>
      <c r="AU1945" s="219" t="s">
        <v>88</v>
      </c>
      <c r="AY1945" s="20" t="s">
        <v>161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379</v>
      </c>
      <c r="BM1945" s="219" t="s">
        <v>2008</v>
      </c>
    </row>
    <row r="1946" s="2" customFormat="1">
      <c r="A1946" s="42"/>
      <c r="B1946" s="43"/>
      <c r="C1946" s="44"/>
      <c r="D1946" s="221" t="s">
        <v>171</v>
      </c>
      <c r="E1946" s="44"/>
      <c r="F1946" s="222" t="s">
        <v>2009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171</v>
      </c>
      <c r="AU1946" s="20" t="s">
        <v>88</v>
      </c>
    </row>
    <row r="1947" s="2" customFormat="1">
      <c r="A1947" s="42"/>
      <c r="B1947" s="43"/>
      <c r="C1947" s="44"/>
      <c r="D1947" s="226" t="s">
        <v>172</v>
      </c>
      <c r="E1947" s="44"/>
      <c r="F1947" s="227" t="s">
        <v>2010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172</v>
      </c>
      <c r="AU1947" s="20" t="s">
        <v>88</v>
      </c>
    </row>
    <row r="1948" s="13" customFormat="1">
      <c r="A1948" s="13"/>
      <c r="B1948" s="233"/>
      <c r="C1948" s="234"/>
      <c r="D1948" s="221" t="s">
        <v>247</v>
      </c>
      <c r="E1948" s="235" t="s">
        <v>32</v>
      </c>
      <c r="F1948" s="236" t="s">
        <v>2011</v>
      </c>
      <c r="G1948" s="234"/>
      <c r="H1948" s="235" t="s">
        <v>32</v>
      </c>
      <c r="I1948" s="237"/>
      <c r="J1948" s="234"/>
      <c r="K1948" s="234"/>
      <c r="L1948" s="238"/>
      <c r="M1948" s="239"/>
      <c r="N1948" s="240"/>
      <c r="O1948" s="240"/>
      <c r="P1948" s="240"/>
      <c r="Q1948" s="240"/>
      <c r="R1948" s="240"/>
      <c r="S1948" s="240"/>
      <c r="T1948" s="24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2" t="s">
        <v>247</v>
      </c>
      <c r="AU1948" s="242" t="s">
        <v>88</v>
      </c>
      <c r="AV1948" s="13" t="s">
        <v>86</v>
      </c>
      <c r="AW1948" s="13" t="s">
        <v>39</v>
      </c>
      <c r="AX1948" s="13" t="s">
        <v>78</v>
      </c>
      <c r="AY1948" s="242" t="s">
        <v>161</v>
      </c>
    </row>
    <row r="1949" s="14" customFormat="1">
      <c r="A1949" s="14"/>
      <c r="B1949" s="243"/>
      <c r="C1949" s="244"/>
      <c r="D1949" s="221" t="s">
        <v>247</v>
      </c>
      <c r="E1949" s="245" t="s">
        <v>32</v>
      </c>
      <c r="F1949" s="246" t="s">
        <v>2012</v>
      </c>
      <c r="G1949" s="244"/>
      <c r="H1949" s="247">
        <v>17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247</v>
      </c>
      <c r="AU1949" s="253" t="s">
        <v>88</v>
      </c>
      <c r="AV1949" s="14" t="s">
        <v>88</v>
      </c>
      <c r="AW1949" s="14" t="s">
        <v>39</v>
      </c>
      <c r="AX1949" s="14" t="s">
        <v>78</v>
      </c>
      <c r="AY1949" s="253" t="s">
        <v>161</v>
      </c>
    </row>
    <row r="1950" s="14" customFormat="1">
      <c r="A1950" s="14"/>
      <c r="B1950" s="243"/>
      <c r="C1950" s="244"/>
      <c r="D1950" s="221" t="s">
        <v>247</v>
      </c>
      <c r="E1950" s="245" t="s">
        <v>32</v>
      </c>
      <c r="F1950" s="246" t="s">
        <v>2013</v>
      </c>
      <c r="G1950" s="244"/>
      <c r="H1950" s="247">
        <v>3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247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161</v>
      </c>
    </row>
    <row r="1951" s="15" customFormat="1">
      <c r="A1951" s="15"/>
      <c r="B1951" s="254"/>
      <c r="C1951" s="255"/>
      <c r="D1951" s="221" t="s">
        <v>247</v>
      </c>
      <c r="E1951" s="256" t="s">
        <v>32</v>
      </c>
      <c r="F1951" s="257" t="s">
        <v>273</v>
      </c>
      <c r="G1951" s="255"/>
      <c r="H1951" s="258">
        <v>20</v>
      </c>
      <c r="I1951" s="259"/>
      <c r="J1951" s="255"/>
      <c r="K1951" s="255"/>
      <c r="L1951" s="260"/>
      <c r="M1951" s="261"/>
      <c r="N1951" s="262"/>
      <c r="O1951" s="262"/>
      <c r="P1951" s="262"/>
      <c r="Q1951" s="262"/>
      <c r="R1951" s="262"/>
      <c r="S1951" s="262"/>
      <c r="T1951" s="26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4" t="s">
        <v>247</v>
      </c>
      <c r="AU1951" s="264" t="s">
        <v>88</v>
      </c>
      <c r="AV1951" s="15" t="s">
        <v>188</v>
      </c>
      <c r="AW1951" s="15" t="s">
        <v>39</v>
      </c>
      <c r="AX1951" s="15" t="s">
        <v>86</v>
      </c>
      <c r="AY1951" s="264" t="s">
        <v>161</v>
      </c>
    </row>
    <row r="1952" s="2" customFormat="1" ht="16.5" customHeight="1">
      <c r="A1952" s="42"/>
      <c r="B1952" s="43"/>
      <c r="C1952" s="265" t="s">
        <v>2014</v>
      </c>
      <c r="D1952" s="265" t="s">
        <v>303</v>
      </c>
      <c r="E1952" s="266" t="s">
        <v>2015</v>
      </c>
      <c r="F1952" s="267" t="s">
        <v>1966</v>
      </c>
      <c r="G1952" s="268" t="s">
        <v>320</v>
      </c>
      <c r="H1952" s="269">
        <v>22</v>
      </c>
      <c r="I1952" s="270"/>
      <c r="J1952" s="271">
        <f>ROUND(I1952*H1952,2)</f>
        <v>0</v>
      </c>
      <c r="K1952" s="267" t="s">
        <v>32</v>
      </c>
      <c r="L1952" s="272"/>
      <c r="M1952" s="273" t="s">
        <v>32</v>
      </c>
      <c r="N1952" s="274" t="s">
        <v>49</v>
      </c>
      <c r="O1952" s="88"/>
      <c r="P1952" s="217">
        <f>O1952*H1952</f>
        <v>0</v>
      </c>
      <c r="Q1952" s="217">
        <v>0.02</v>
      </c>
      <c r="R1952" s="217">
        <f>Q1952*H1952</f>
        <v>0.44</v>
      </c>
      <c r="S1952" s="217">
        <v>0</v>
      </c>
      <c r="T1952" s="218">
        <f>S1952*H1952</f>
        <v>0</v>
      </c>
      <c r="U1952" s="42"/>
      <c r="V1952" s="42"/>
      <c r="W1952" s="42"/>
      <c r="X1952" s="42"/>
      <c r="Y1952" s="42"/>
      <c r="Z1952" s="42"/>
      <c r="AA1952" s="42"/>
      <c r="AB1952" s="42"/>
      <c r="AC1952" s="42"/>
      <c r="AD1952" s="42"/>
      <c r="AE1952" s="42"/>
      <c r="AR1952" s="219" t="s">
        <v>555</v>
      </c>
      <c r="AT1952" s="219" t="s">
        <v>303</v>
      </c>
      <c r="AU1952" s="219" t="s">
        <v>88</v>
      </c>
      <c r="AY1952" s="20" t="s">
        <v>161</v>
      </c>
      <c r="BE1952" s="220">
        <f>IF(N1952="základní",J1952,0)</f>
        <v>0</v>
      </c>
      <c r="BF1952" s="220">
        <f>IF(N1952="snížená",J1952,0)</f>
        <v>0</v>
      </c>
      <c r="BG1952" s="220">
        <f>IF(N1952="zákl. přenesená",J1952,0)</f>
        <v>0</v>
      </c>
      <c r="BH1952" s="220">
        <f>IF(N1952="sníž. přenesená",J1952,0)</f>
        <v>0</v>
      </c>
      <c r="BI1952" s="220">
        <f>IF(N1952="nulová",J1952,0)</f>
        <v>0</v>
      </c>
      <c r="BJ1952" s="20" t="s">
        <v>86</v>
      </c>
      <c r="BK1952" s="220">
        <f>ROUND(I1952*H1952,2)</f>
        <v>0</v>
      </c>
      <c r="BL1952" s="20" t="s">
        <v>379</v>
      </c>
      <c r="BM1952" s="219" t="s">
        <v>2016</v>
      </c>
    </row>
    <row r="1953" s="2" customFormat="1">
      <c r="A1953" s="42"/>
      <c r="B1953" s="43"/>
      <c r="C1953" s="44"/>
      <c r="D1953" s="221" t="s">
        <v>171</v>
      </c>
      <c r="E1953" s="44"/>
      <c r="F1953" s="222" t="s">
        <v>1966</v>
      </c>
      <c r="G1953" s="44"/>
      <c r="H1953" s="44"/>
      <c r="I1953" s="223"/>
      <c r="J1953" s="44"/>
      <c r="K1953" s="44"/>
      <c r="L1953" s="48"/>
      <c r="M1953" s="224"/>
      <c r="N1953" s="225"/>
      <c r="O1953" s="88"/>
      <c r="P1953" s="88"/>
      <c r="Q1953" s="88"/>
      <c r="R1953" s="88"/>
      <c r="S1953" s="88"/>
      <c r="T1953" s="89"/>
      <c r="U1953" s="42"/>
      <c r="V1953" s="42"/>
      <c r="W1953" s="42"/>
      <c r="X1953" s="42"/>
      <c r="Y1953" s="42"/>
      <c r="Z1953" s="42"/>
      <c r="AA1953" s="42"/>
      <c r="AB1953" s="42"/>
      <c r="AC1953" s="42"/>
      <c r="AD1953" s="42"/>
      <c r="AE1953" s="42"/>
      <c r="AT1953" s="20" t="s">
        <v>171</v>
      </c>
      <c r="AU1953" s="20" t="s">
        <v>88</v>
      </c>
    </row>
    <row r="1954" s="14" customFormat="1">
      <c r="A1954" s="14"/>
      <c r="B1954" s="243"/>
      <c r="C1954" s="244"/>
      <c r="D1954" s="221" t="s">
        <v>247</v>
      </c>
      <c r="E1954" s="244"/>
      <c r="F1954" s="246" t="s">
        <v>2017</v>
      </c>
      <c r="G1954" s="244"/>
      <c r="H1954" s="247">
        <v>22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247</v>
      </c>
      <c r="AU1954" s="253" t="s">
        <v>88</v>
      </c>
      <c r="AV1954" s="14" t="s">
        <v>88</v>
      </c>
      <c r="AW1954" s="14" t="s">
        <v>4</v>
      </c>
      <c r="AX1954" s="14" t="s">
        <v>86</v>
      </c>
      <c r="AY1954" s="253" t="s">
        <v>161</v>
      </c>
    </row>
    <row r="1955" s="2" customFormat="1" ht="24.15" customHeight="1">
      <c r="A1955" s="42"/>
      <c r="B1955" s="43"/>
      <c r="C1955" s="208" t="s">
        <v>2018</v>
      </c>
      <c r="D1955" s="208" t="s">
        <v>164</v>
      </c>
      <c r="E1955" s="209" t="s">
        <v>2019</v>
      </c>
      <c r="F1955" s="210" t="s">
        <v>2020</v>
      </c>
      <c r="G1955" s="211" t="s">
        <v>320</v>
      </c>
      <c r="H1955" s="212">
        <v>63.799999999999997</v>
      </c>
      <c r="I1955" s="213"/>
      <c r="J1955" s="214">
        <f>ROUND(I1955*H1955,2)</f>
        <v>0</v>
      </c>
      <c r="K1955" s="210" t="s">
        <v>168</v>
      </c>
      <c r="L1955" s="48"/>
      <c r="M1955" s="215" t="s">
        <v>32</v>
      </c>
      <c r="N1955" s="216" t="s">
        <v>49</v>
      </c>
      <c r="O1955" s="88"/>
      <c r="P1955" s="217">
        <f>O1955*H1955</f>
        <v>0</v>
      </c>
      <c r="Q1955" s="217">
        <v>0</v>
      </c>
      <c r="R1955" s="217">
        <f>Q1955*H1955</f>
        <v>0</v>
      </c>
      <c r="S1955" s="217">
        <v>0</v>
      </c>
      <c r="T1955" s="218">
        <f>S1955*H1955</f>
        <v>0</v>
      </c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R1955" s="219" t="s">
        <v>379</v>
      </c>
      <c r="AT1955" s="219" t="s">
        <v>164</v>
      </c>
      <c r="AU1955" s="219" t="s">
        <v>88</v>
      </c>
      <c r="AY1955" s="20" t="s">
        <v>161</v>
      </c>
      <c r="BE1955" s="220">
        <f>IF(N1955="základní",J1955,0)</f>
        <v>0</v>
      </c>
      <c r="BF1955" s="220">
        <f>IF(N1955="snížená",J1955,0)</f>
        <v>0</v>
      </c>
      <c r="BG1955" s="220">
        <f>IF(N1955="zákl. přenesená",J1955,0)</f>
        <v>0</v>
      </c>
      <c r="BH1955" s="220">
        <f>IF(N1955="sníž. přenesená",J1955,0)</f>
        <v>0</v>
      </c>
      <c r="BI1955" s="220">
        <f>IF(N1955="nulová",J1955,0)</f>
        <v>0</v>
      </c>
      <c r="BJ1955" s="20" t="s">
        <v>86</v>
      </c>
      <c r="BK1955" s="220">
        <f>ROUND(I1955*H1955,2)</f>
        <v>0</v>
      </c>
      <c r="BL1955" s="20" t="s">
        <v>379</v>
      </c>
      <c r="BM1955" s="219" t="s">
        <v>2021</v>
      </c>
    </row>
    <row r="1956" s="2" customFormat="1">
      <c r="A1956" s="42"/>
      <c r="B1956" s="43"/>
      <c r="C1956" s="44"/>
      <c r="D1956" s="221" t="s">
        <v>171</v>
      </c>
      <c r="E1956" s="44"/>
      <c r="F1956" s="222" t="s">
        <v>2022</v>
      </c>
      <c r="G1956" s="44"/>
      <c r="H1956" s="44"/>
      <c r="I1956" s="223"/>
      <c r="J1956" s="44"/>
      <c r="K1956" s="44"/>
      <c r="L1956" s="48"/>
      <c r="M1956" s="224"/>
      <c r="N1956" s="225"/>
      <c r="O1956" s="88"/>
      <c r="P1956" s="88"/>
      <c r="Q1956" s="88"/>
      <c r="R1956" s="88"/>
      <c r="S1956" s="88"/>
      <c r="T1956" s="89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T1956" s="20" t="s">
        <v>171</v>
      </c>
      <c r="AU1956" s="20" t="s">
        <v>88</v>
      </c>
    </row>
    <row r="1957" s="2" customFormat="1">
      <c r="A1957" s="42"/>
      <c r="B1957" s="43"/>
      <c r="C1957" s="44"/>
      <c r="D1957" s="226" t="s">
        <v>172</v>
      </c>
      <c r="E1957" s="44"/>
      <c r="F1957" s="227" t="s">
        <v>2023</v>
      </c>
      <c r="G1957" s="44"/>
      <c r="H1957" s="44"/>
      <c r="I1957" s="223"/>
      <c r="J1957" s="44"/>
      <c r="K1957" s="44"/>
      <c r="L1957" s="48"/>
      <c r="M1957" s="224"/>
      <c r="N1957" s="225"/>
      <c r="O1957" s="88"/>
      <c r="P1957" s="88"/>
      <c r="Q1957" s="88"/>
      <c r="R1957" s="88"/>
      <c r="S1957" s="88"/>
      <c r="T1957" s="89"/>
      <c r="U1957" s="42"/>
      <c r="V1957" s="42"/>
      <c r="W1957" s="42"/>
      <c r="X1957" s="42"/>
      <c r="Y1957" s="42"/>
      <c r="Z1957" s="42"/>
      <c r="AA1957" s="42"/>
      <c r="AB1957" s="42"/>
      <c r="AC1957" s="42"/>
      <c r="AD1957" s="42"/>
      <c r="AE1957" s="42"/>
      <c r="AT1957" s="20" t="s">
        <v>172</v>
      </c>
      <c r="AU1957" s="20" t="s">
        <v>88</v>
      </c>
    </row>
    <row r="1958" s="13" customFormat="1">
      <c r="A1958" s="13"/>
      <c r="B1958" s="233"/>
      <c r="C1958" s="234"/>
      <c r="D1958" s="221" t="s">
        <v>247</v>
      </c>
      <c r="E1958" s="235" t="s">
        <v>32</v>
      </c>
      <c r="F1958" s="236" t="s">
        <v>1999</v>
      </c>
      <c r="G1958" s="234"/>
      <c r="H1958" s="235" t="s">
        <v>32</v>
      </c>
      <c r="I1958" s="237"/>
      <c r="J1958" s="234"/>
      <c r="K1958" s="234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247</v>
      </c>
      <c r="AU1958" s="242" t="s">
        <v>88</v>
      </c>
      <c r="AV1958" s="13" t="s">
        <v>86</v>
      </c>
      <c r="AW1958" s="13" t="s">
        <v>39</v>
      </c>
      <c r="AX1958" s="13" t="s">
        <v>78</v>
      </c>
      <c r="AY1958" s="242" t="s">
        <v>161</v>
      </c>
    </row>
    <row r="1959" s="14" customFormat="1">
      <c r="A1959" s="14"/>
      <c r="B1959" s="243"/>
      <c r="C1959" s="244"/>
      <c r="D1959" s="221" t="s">
        <v>247</v>
      </c>
      <c r="E1959" s="245" t="s">
        <v>32</v>
      </c>
      <c r="F1959" s="246" t="s">
        <v>2024</v>
      </c>
      <c r="G1959" s="244"/>
      <c r="H1959" s="247">
        <v>25.899999999999999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247</v>
      </c>
      <c r="AU1959" s="253" t="s">
        <v>88</v>
      </c>
      <c r="AV1959" s="14" t="s">
        <v>88</v>
      </c>
      <c r="AW1959" s="14" t="s">
        <v>39</v>
      </c>
      <c r="AX1959" s="14" t="s">
        <v>78</v>
      </c>
      <c r="AY1959" s="253" t="s">
        <v>161</v>
      </c>
    </row>
    <row r="1960" s="14" customFormat="1">
      <c r="A1960" s="14"/>
      <c r="B1960" s="243"/>
      <c r="C1960" s="244"/>
      <c r="D1960" s="221" t="s">
        <v>247</v>
      </c>
      <c r="E1960" s="245" t="s">
        <v>32</v>
      </c>
      <c r="F1960" s="246" t="s">
        <v>2025</v>
      </c>
      <c r="G1960" s="244"/>
      <c r="H1960" s="247">
        <v>16.800000000000001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247</v>
      </c>
      <c r="AU1960" s="253" t="s">
        <v>88</v>
      </c>
      <c r="AV1960" s="14" t="s">
        <v>88</v>
      </c>
      <c r="AW1960" s="14" t="s">
        <v>39</v>
      </c>
      <c r="AX1960" s="14" t="s">
        <v>78</v>
      </c>
      <c r="AY1960" s="253" t="s">
        <v>161</v>
      </c>
    </row>
    <row r="1961" s="14" customFormat="1">
      <c r="A1961" s="14"/>
      <c r="B1961" s="243"/>
      <c r="C1961" s="244"/>
      <c r="D1961" s="221" t="s">
        <v>247</v>
      </c>
      <c r="E1961" s="245" t="s">
        <v>32</v>
      </c>
      <c r="F1961" s="246" t="s">
        <v>2026</v>
      </c>
      <c r="G1961" s="244"/>
      <c r="H1961" s="247">
        <v>19.899999999999999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247</v>
      </c>
      <c r="AU1961" s="253" t="s">
        <v>88</v>
      </c>
      <c r="AV1961" s="14" t="s">
        <v>88</v>
      </c>
      <c r="AW1961" s="14" t="s">
        <v>39</v>
      </c>
      <c r="AX1961" s="14" t="s">
        <v>78</v>
      </c>
      <c r="AY1961" s="253" t="s">
        <v>161</v>
      </c>
    </row>
    <row r="1962" s="14" customFormat="1">
      <c r="A1962" s="14"/>
      <c r="B1962" s="243"/>
      <c r="C1962" s="244"/>
      <c r="D1962" s="221" t="s">
        <v>247</v>
      </c>
      <c r="E1962" s="245" t="s">
        <v>32</v>
      </c>
      <c r="F1962" s="246" t="s">
        <v>2027</v>
      </c>
      <c r="G1962" s="244"/>
      <c r="H1962" s="247">
        <v>1.2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247</v>
      </c>
      <c r="AU1962" s="253" t="s">
        <v>88</v>
      </c>
      <c r="AV1962" s="14" t="s">
        <v>88</v>
      </c>
      <c r="AW1962" s="14" t="s">
        <v>39</v>
      </c>
      <c r="AX1962" s="14" t="s">
        <v>78</v>
      </c>
      <c r="AY1962" s="253" t="s">
        <v>161</v>
      </c>
    </row>
    <row r="1963" s="15" customFormat="1">
      <c r="A1963" s="15"/>
      <c r="B1963" s="254"/>
      <c r="C1963" s="255"/>
      <c r="D1963" s="221" t="s">
        <v>247</v>
      </c>
      <c r="E1963" s="256" t="s">
        <v>32</v>
      </c>
      <c r="F1963" s="257" t="s">
        <v>273</v>
      </c>
      <c r="G1963" s="255"/>
      <c r="H1963" s="258">
        <v>63.800000000000004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64" t="s">
        <v>247</v>
      </c>
      <c r="AU1963" s="264" t="s">
        <v>88</v>
      </c>
      <c r="AV1963" s="15" t="s">
        <v>188</v>
      </c>
      <c r="AW1963" s="15" t="s">
        <v>39</v>
      </c>
      <c r="AX1963" s="15" t="s">
        <v>86</v>
      </c>
      <c r="AY1963" s="264" t="s">
        <v>161</v>
      </c>
    </row>
    <row r="1964" s="2" customFormat="1" ht="21.75" customHeight="1">
      <c r="A1964" s="42"/>
      <c r="B1964" s="43"/>
      <c r="C1964" s="265" t="s">
        <v>2028</v>
      </c>
      <c r="D1964" s="265" t="s">
        <v>303</v>
      </c>
      <c r="E1964" s="266" t="s">
        <v>2029</v>
      </c>
      <c r="F1964" s="267" t="s">
        <v>2030</v>
      </c>
      <c r="G1964" s="268" t="s">
        <v>282</v>
      </c>
      <c r="H1964" s="269">
        <v>0.010999999999999999</v>
      </c>
      <c r="I1964" s="270"/>
      <c r="J1964" s="271">
        <f>ROUND(I1964*H1964,2)</f>
        <v>0</v>
      </c>
      <c r="K1964" s="267" t="s">
        <v>168</v>
      </c>
      <c r="L1964" s="272"/>
      <c r="M1964" s="273" t="s">
        <v>32</v>
      </c>
      <c r="N1964" s="274" t="s">
        <v>49</v>
      </c>
      <c r="O1964" s="88"/>
      <c r="P1964" s="217">
        <f>O1964*H1964</f>
        <v>0</v>
      </c>
      <c r="Q1964" s="217">
        <v>1</v>
      </c>
      <c r="R1964" s="217">
        <f>Q1964*H1964</f>
        <v>0.010999999999999999</v>
      </c>
      <c r="S1964" s="217">
        <v>0</v>
      </c>
      <c r="T1964" s="218">
        <f>S1964*H1964</f>
        <v>0</v>
      </c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R1964" s="219" t="s">
        <v>555</v>
      </c>
      <c r="AT1964" s="219" t="s">
        <v>303</v>
      </c>
      <c r="AU1964" s="219" t="s">
        <v>88</v>
      </c>
      <c r="AY1964" s="20" t="s">
        <v>161</v>
      </c>
      <c r="BE1964" s="220">
        <f>IF(N1964="základní",J1964,0)</f>
        <v>0</v>
      </c>
      <c r="BF1964" s="220">
        <f>IF(N1964="snížená",J1964,0)</f>
        <v>0</v>
      </c>
      <c r="BG1964" s="220">
        <f>IF(N1964="zákl. přenesená",J1964,0)</f>
        <v>0</v>
      </c>
      <c r="BH1964" s="220">
        <f>IF(N1964="sníž. přenesená",J1964,0)</f>
        <v>0</v>
      </c>
      <c r="BI1964" s="220">
        <f>IF(N1964="nulová",J1964,0)</f>
        <v>0</v>
      </c>
      <c r="BJ1964" s="20" t="s">
        <v>86</v>
      </c>
      <c r="BK1964" s="220">
        <f>ROUND(I1964*H1964,2)</f>
        <v>0</v>
      </c>
      <c r="BL1964" s="20" t="s">
        <v>379</v>
      </c>
      <c r="BM1964" s="219" t="s">
        <v>2031</v>
      </c>
    </row>
    <row r="1965" s="2" customFormat="1">
      <c r="A1965" s="42"/>
      <c r="B1965" s="43"/>
      <c r="C1965" s="44"/>
      <c r="D1965" s="221" t="s">
        <v>171</v>
      </c>
      <c r="E1965" s="44"/>
      <c r="F1965" s="222" t="s">
        <v>2030</v>
      </c>
      <c r="G1965" s="44"/>
      <c r="H1965" s="44"/>
      <c r="I1965" s="223"/>
      <c r="J1965" s="44"/>
      <c r="K1965" s="44"/>
      <c r="L1965" s="48"/>
      <c r="M1965" s="224"/>
      <c r="N1965" s="225"/>
      <c r="O1965" s="88"/>
      <c r="P1965" s="88"/>
      <c r="Q1965" s="88"/>
      <c r="R1965" s="88"/>
      <c r="S1965" s="88"/>
      <c r="T1965" s="89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T1965" s="20" t="s">
        <v>171</v>
      </c>
      <c r="AU1965" s="20" t="s">
        <v>88</v>
      </c>
    </row>
    <row r="1966" s="14" customFormat="1">
      <c r="A1966" s="14"/>
      <c r="B1966" s="243"/>
      <c r="C1966" s="244"/>
      <c r="D1966" s="221" t="s">
        <v>247</v>
      </c>
      <c r="E1966" s="244"/>
      <c r="F1966" s="246" t="s">
        <v>2032</v>
      </c>
      <c r="G1966" s="244"/>
      <c r="H1966" s="247">
        <v>0.010999999999999999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247</v>
      </c>
      <c r="AU1966" s="253" t="s">
        <v>88</v>
      </c>
      <c r="AV1966" s="14" t="s">
        <v>88</v>
      </c>
      <c r="AW1966" s="14" t="s">
        <v>4</v>
      </c>
      <c r="AX1966" s="14" t="s">
        <v>86</v>
      </c>
      <c r="AY1966" s="253" t="s">
        <v>161</v>
      </c>
    </row>
    <row r="1967" s="2" customFormat="1" ht="21.75" customHeight="1">
      <c r="A1967" s="42"/>
      <c r="B1967" s="43"/>
      <c r="C1967" s="265" t="s">
        <v>2033</v>
      </c>
      <c r="D1967" s="265" t="s">
        <v>303</v>
      </c>
      <c r="E1967" s="266" t="s">
        <v>1979</v>
      </c>
      <c r="F1967" s="267" t="s">
        <v>1980</v>
      </c>
      <c r="G1967" s="268" t="s">
        <v>282</v>
      </c>
      <c r="H1967" s="269">
        <v>0.48399999999999999</v>
      </c>
      <c r="I1967" s="270"/>
      <c r="J1967" s="271">
        <f>ROUND(I1967*H1967,2)</f>
        <v>0</v>
      </c>
      <c r="K1967" s="267" t="s">
        <v>168</v>
      </c>
      <c r="L1967" s="272"/>
      <c r="M1967" s="273" t="s">
        <v>32</v>
      </c>
      <c r="N1967" s="274" t="s">
        <v>49</v>
      </c>
      <c r="O1967" s="88"/>
      <c r="P1967" s="217">
        <f>O1967*H1967</f>
        <v>0</v>
      </c>
      <c r="Q1967" s="217">
        <v>1</v>
      </c>
      <c r="R1967" s="217">
        <f>Q1967*H1967</f>
        <v>0.48399999999999999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555</v>
      </c>
      <c r="AT1967" s="219" t="s">
        <v>303</v>
      </c>
      <c r="AU1967" s="219" t="s">
        <v>88</v>
      </c>
      <c r="AY1967" s="20" t="s">
        <v>161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379</v>
      </c>
      <c r="BM1967" s="219" t="s">
        <v>2034</v>
      </c>
    </row>
    <row r="1968" s="2" customFormat="1">
      <c r="A1968" s="42"/>
      <c r="B1968" s="43"/>
      <c r="C1968" s="44"/>
      <c r="D1968" s="221" t="s">
        <v>171</v>
      </c>
      <c r="E1968" s="44"/>
      <c r="F1968" s="222" t="s">
        <v>1980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171</v>
      </c>
      <c r="AU1968" s="20" t="s">
        <v>88</v>
      </c>
    </row>
    <row r="1969" s="14" customFormat="1">
      <c r="A1969" s="14"/>
      <c r="B1969" s="243"/>
      <c r="C1969" s="244"/>
      <c r="D1969" s="221" t="s">
        <v>247</v>
      </c>
      <c r="E1969" s="244"/>
      <c r="F1969" s="246" t="s">
        <v>2035</v>
      </c>
      <c r="G1969" s="244"/>
      <c r="H1969" s="247">
        <v>0.48399999999999999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247</v>
      </c>
      <c r="AU1969" s="253" t="s">
        <v>88</v>
      </c>
      <c r="AV1969" s="14" t="s">
        <v>88</v>
      </c>
      <c r="AW1969" s="14" t="s">
        <v>4</v>
      </c>
      <c r="AX1969" s="14" t="s">
        <v>86</v>
      </c>
      <c r="AY1969" s="253" t="s">
        <v>161</v>
      </c>
    </row>
    <row r="1970" s="2" customFormat="1" ht="21.75" customHeight="1">
      <c r="A1970" s="42"/>
      <c r="B1970" s="43"/>
      <c r="C1970" s="265" t="s">
        <v>2036</v>
      </c>
      <c r="D1970" s="265" t="s">
        <v>303</v>
      </c>
      <c r="E1970" s="266" t="s">
        <v>2037</v>
      </c>
      <c r="F1970" s="267" t="s">
        <v>2038</v>
      </c>
      <c r="G1970" s="268" t="s">
        <v>282</v>
      </c>
      <c r="H1970" s="269">
        <v>0.20899999999999999</v>
      </c>
      <c r="I1970" s="270"/>
      <c r="J1970" s="271">
        <f>ROUND(I1970*H1970,2)</f>
        <v>0</v>
      </c>
      <c r="K1970" s="267" t="s">
        <v>168</v>
      </c>
      <c r="L1970" s="272"/>
      <c r="M1970" s="273" t="s">
        <v>32</v>
      </c>
      <c r="N1970" s="274" t="s">
        <v>49</v>
      </c>
      <c r="O1970" s="88"/>
      <c r="P1970" s="217">
        <f>O1970*H1970</f>
        <v>0</v>
      </c>
      <c r="Q1970" s="217">
        <v>1</v>
      </c>
      <c r="R1970" s="217">
        <f>Q1970*H1970</f>
        <v>0.20899999999999999</v>
      </c>
      <c r="S1970" s="217">
        <v>0</v>
      </c>
      <c r="T1970" s="218">
        <f>S1970*H1970</f>
        <v>0</v>
      </c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R1970" s="219" t="s">
        <v>555</v>
      </c>
      <c r="AT1970" s="219" t="s">
        <v>303</v>
      </c>
      <c r="AU1970" s="219" t="s">
        <v>88</v>
      </c>
      <c r="AY1970" s="20" t="s">
        <v>161</v>
      </c>
      <c r="BE1970" s="220">
        <f>IF(N1970="základní",J1970,0)</f>
        <v>0</v>
      </c>
      <c r="BF1970" s="220">
        <f>IF(N1970="snížená",J1970,0)</f>
        <v>0</v>
      </c>
      <c r="BG1970" s="220">
        <f>IF(N1970="zákl. přenesená",J1970,0)</f>
        <v>0</v>
      </c>
      <c r="BH1970" s="220">
        <f>IF(N1970="sníž. přenesená",J1970,0)</f>
        <v>0</v>
      </c>
      <c r="BI1970" s="220">
        <f>IF(N1970="nulová",J1970,0)</f>
        <v>0</v>
      </c>
      <c r="BJ1970" s="20" t="s">
        <v>86</v>
      </c>
      <c r="BK1970" s="220">
        <f>ROUND(I1970*H1970,2)</f>
        <v>0</v>
      </c>
      <c r="BL1970" s="20" t="s">
        <v>379</v>
      </c>
      <c r="BM1970" s="219" t="s">
        <v>2039</v>
      </c>
    </row>
    <row r="1971" s="2" customFormat="1">
      <c r="A1971" s="42"/>
      <c r="B1971" s="43"/>
      <c r="C1971" s="44"/>
      <c r="D1971" s="221" t="s">
        <v>171</v>
      </c>
      <c r="E1971" s="44"/>
      <c r="F1971" s="222" t="s">
        <v>2038</v>
      </c>
      <c r="G1971" s="44"/>
      <c r="H1971" s="44"/>
      <c r="I1971" s="223"/>
      <c r="J1971" s="44"/>
      <c r="K1971" s="44"/>
      <c r="L1971" s="48"/>
      <c r="M1971" s="224"/>
      <c r="N1971" s="225"/>
      <c r="O1971" s="88"/>
      <c r="P1971" s="88"/>
      <c r="Q1971" s="88"/>
      <c r="R1971" s="88"/>
      <c r="S1971" s="88"/>
      <c r="T1971" s="89"/>
      <c r="U1971" s="42"/>
      <c r="V1971" s="42"/>
      <c r="W1971" s="42"/>
      <c r="X1971" s="42"/>
      <c r="Y1971" s="42"/>
      <c r="Z1971" s="42"/>
      <c r="AA1971" s="42"/>
      <c r="AB1971" s="42"/>
      <c r="AC1971" s="42"/>
      <c r="AD1971" s="42"/>
      <c r="AE1971" s="42"/>
      <c r="AT1971" s="20" t="s">
        <v>171</v>
      </c>
      <c r="AU1971" s="20" t="s">
        <v>88</v>
      </c>
    </row>
    <row r="1972" s="14" customFormat="1">
      <c r="A1972" s="14"/>
      <c r="B1972" s="243"/>
      <c r="C1972" s="244"/>
      <c r="D1972" s="221" t="s">
        <v>247</v>
      </c>
      <c r="E1972" s="244"/>
      <c r="F1972" s="246" t="s">
        <v>2040</v>
      </c>
      <c r="G1972" s="244"/>
      <c r="H1972" s="247">
        <v>0.20899999999999999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247</v>
      </c>
      <c r="AU1972" s="253" t="s">
        <v>88</v>
      </c>
      <c r="AV1972" s="14" t="s">
        <v>88</v>
      </c>
      <c r="AW1972" s="14" t="s">
        <v>4</v>
      </c>
      <c r="AX1972" s="14" t="s">
        <v>86</v>
      </c>
      <c r="AY1972" s="253" t="s">
        <v>161</v>
      </c>
    </row>
    <row r="1973" s="2" customFormat="1" ht="24.15" customHeight="1">
      <c r="A1973" s="42"/>
      <c r="B1973" s="43"/>
      <c r="C1973" s="265" t="s">
        <v>2041</v>
      </c>
      <c r="D1973" s="265" t="s">
        <v>303</v>
      </c>
      <c r="E1973" s="266" t="s">
        <v>2042</v>
      </c>
      <c r="F1973" s="267" t="s">
        <v>2043</v>
      </c>
      <c r="G1973" s="268" t="s">
        <v>282</v>
      </c>
      <c r="H1973" s="269">
        <v>0.27200000000000002</v>
      </c>
      <c r="I1973" s="270"/>
      <c r="J1973" s="271">
        <f>ROUND(I1973*H1973,2)</f>
        <v>0</v>
      </c>
      <c r="K1973" s="267" t="s">
        <v>168</v>
      </c>
      <c r="L1973" s="272"/>
      <c r="M1973" s="273" t="s">
        <v>32</v>
      </c>
      <c r="N1973" s="274" t="s">
        <v>49</v>
      </c>
      <c r="O1973" s="88"/>
      <c r="P1973" s="217">
        <f>O1973*H1973</f>
        <v>0</v>
      </c>
      <c r="Q1973" s="217">
        <v>1</v>
      </c>
      <c r="R1973" s="217">
        <f>Q1973*H1973</f>
        <v>0.27200000000000002</v>
      </c>
      <c r="S1973" s="217">
        <v>0</v>
      </c>
      <c r="T1973" s="218">
        <f>S1973*H1973</f>
        <v>0</v>
      </c>
      <c r="U1973" s="42"/>
      <c r="V1973" s="42"/>
      <c r="W1973" s="42"/>
      <c r="X1973" s="42"/>
      <c r="Y1973" s="42"/>
      <c r="Z1973" s="42"/>
      <c r="AA1973" s="42"/>
      <c r="AB1973" s="42"/>
      <c r="AC1973" s="42"/>
      <c r="AD1973" s="42"/>
      <c r="AE1973" s="42"/>
      <c r="AR1973" s="219" t="s">
        <v>555</v>
      </c>
      <c r="AT1973" s="219" t="s">
        <v>303</v>
      </c>
      <c r="AU1973" s="219" t="s">
        <v>88</v>
      </c>
      <c r="AY1973" s="20" t="s">
        <v>161</v>
      </c>
      <c r="BE1973" s="220">
        <f>IF(N1973="základní",J1973,0)</f>
        <v>0</v>
      </c>
      <c r="BF1973" s="220">
        <f>IF(N1973="snížená",J1973,0)</f>
        <v>0</v>
      </c>
      <c r="BG1973" s="220">
        <f>IF(N1973="zákl. přenesená",J1973,0)</f>
        <v>0</v>
      </c>
      <c r="BH1973" s="220">
        <f>IF(N1973="sníž. přenesená",J1973,0)</f>
        <v>0</v>
      </c>
      <c r="BI1973" s="220">
        <f>IF(N1973="nulová",J1973,0)</f>
        <v>0</v>
      </c>
      <c r="BJ1973" s="20" t="s">
        <v>86</v>
      </c>
      <c r="BK1973" s="220">
        <f>ROUND(I1973*H1973,2)</f>
        <v>0</v>
      </c>
      <c r="BL1973" s="20" t="s">
        <v>379</v>
      </c>
      <c r="BM1973" s="219" t="s">
        <v>2044</v>
      </c>
    </row>
    <row r="1974" s="2" customFormat="1">
      <c r="A1974" s="42"/>
      <c r="B1974" s="43"/>
      <c r="C1974" s="44"/>
      <c r="D1974" s="221" t="s">
        <v>171</v>
      </c>
      <c r="E1974" s="44"/>
      <c r="F1974" s="222" t="s">
        <v>2043</v>
      </c>
      <c r="G1974" s="44"/>
      <c r="H1974" s="44"/>
      <c r="I1974" s="223"/>
      <c r="J1974" s="44"/>
      <c r="K1974" s="44"/>
      <c r="L1974" s="48"/>
      <c r="M1974" s="224"/>
      <c r="N1974" s="225"/>
      <c r="O1974" s="88"/>
      <c r="P1974" s="88"/>
      <c r="Q1974" s="88"/>
      <c r="R1974" s="88"/>
      <c r="S1974" s="88"/>
      <c r="T1974" s="89"/>
      <c r="U1974" s="42"/>
      <c r="V1974" s="42"/>
      <c r="W1974" s="42"/>
      <c r="X1974" s="42"/>
      <c r="Y1974" s="42"/>
      <c r="Z1974" s="42"/>
      <c r="AA1974" s="42"/>
      <c r="AB1974" s="42"/>
      <c r="AC1974" s="42"/>
      <c r="AD1974" s="42"/>
      <c r="AE1974" s="42"/>
      <c r="AT1974" s="20" t="s">
        <v>171</v>
      </c>
      <c r="AU1974" s="20" t="s">
        <v>88</v>
      </c>
    </row>
    <row r="1975" s="14" customFormat="1">
      <c r="A1975" s="14"/>
      <c r="B1975" s="243"/>
      <c r="C1975" s="244"/>
      <c r="D1975" s="221" t="s">
        <v>247</v>
      </c>
      <c r="E1975" s="244"/>
      <c r="F1975" s="246" t="s">
        <v>2045</v>
      </c>
      <c r="G1975" s="244"/>
      <c r="H1975" s="247">
        <v>0.27200000000000002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247</v>
      </c>
      <c r="AU1975" s="253" t="s">
        <v>88</v>
      </c>
      <c r="AV1975" s="14" t="s">
        <v>88</v>
      </c>
      <c r="AW1975" s="14" t="s">
        <v>4</v>
      </c>
      <c r="AX1975" s="14" t="s">
        <v>86</v>
      </c>
      <c r="AY1975" s="253" t="s">
        <v>161</v>
      </c>
    </row>
    <row r="1976" s="2" customFormat="1" ht="24.15" customHeight="1">
      <c r="A1976" s="42"/>
      <c r="B1976" s="43"/>
      <c r="C1976" s="208" t="s">
        <v>2046</v>
      </c>
      <c r="D1976" s="208" t="s">
        <v>164</v>
      </c>
      <c r="E1976" s="209" t="s">
        <v>2047</v>
      </c>
      <c r="F1976" s="210" t="s">
        <v>2048</v>
      </c>
      <c r="G1976" s="211" t="s">
        <v>320</v>
      </c>
      <c r="H1976" s="212">
        <v>12.5</v>
      </c>
      <c r="I1976" s="213"/>
      <c r="J1976" s="214">
        <f>ROUND(I1976*H1976,2)</f>
        <v>0</v>
      </c>
      <c r="K1976" s="210" t="s">
        <v>1496</v>
      </c>
      <c r="L1976" s="48"/>
      <c r="M1976" s="215" t="s">
        <v>32</v>
      </c>
      <c r="N1976" s="216" t="s">
        <v>49</v>
      </c>
      <c r="O1976" s="88"/>
      <c r="P1976" s="217">
        <f>O1976*H1976</f>
        <v>0</v>
      </c>
      <c r="Q1976" s="217">
        <v>0</v>
      </c>
      <c r="R1976" s="217">
        <f>Q1976*H1976</f>
        <v>0</v>
      </c>
      <c r="S1976" s="217">
        <v>0</v>
      </c>
      <c r="T1976" s="218">
        <f>S1976*H1976</f>
        <v>0</v>
      </c>
      <c r="U1976" s="42"/>
      <c r="V1976" s="42"/>
      <c r="W1976" s="42"/>
      <c r="X1976" s="42"/>
      <c r="Y1976" s="42"/>
      <c r="Z1976" s="42"/>
      <c r="AA1976" s="42"/>
      <c r="AB1976" s="42"/>
      <c r="AC1976" s="42"/>
      <c r="AD1976" s="42"/>
      <c r="AE1976" s="42"/>
      <c r="AR1976" s="219" t="s">
        <v>379</v>
      </c>
      <c r="AT1976" s="219" t="s">
        <v>164</v>
      </c>
      <c r="AU1976" s="219" t="s">
        <v>88</v>
      </c>
      <c r="AY1976" s="20" t="s">
        <v>161</v>
      </c>
      <c r="BE1976" s="220">
        <f>IF(N1976="základní",J1976,0)</f>
        <v>0</v>
      </c>
      <c r="BF1976" s="220">
        <f>IF(N1976="snížená",J1976,0)</f>
        <v>0</v>
      </c>
      <c r="BG1976" s="220">
        <f>IF(N1976="zákl. přenesená",J1976,0)</f>
        <v>0</v>
      </c>
      <c r="BH1976" s="220">
        <f>IF(N1976="sníž. přenesená",J1976,0)</f>
        <v>0</v>
      </c>
      <c r="BI1976" s="220">
        <f>IF(N1976="nulová",J1976,0)</f>
        <v>0</v>
      </c>
      <c r="BJ1976" s="20" t="s">
        <v>86</v>
      </c>
      <c r="BK1976" s="220">
        <f>ROUND(I1976*H1976,2)</f>
        <v>0</v>
      </c>
      <c r="BL1976" s="20" t="s">
        <v>379</v>
      </c>
      <c r="BM1976" s="219" t="s">
        <v>2049</v>
      </c>
    </row>
    <row r="1977" s="2" customFormat="1">
      <c r="A1977" s="42"/>
      <c r="B1977" s="43"/>
      <c r="C1977" s="44"/>
      <c r="D1977" s="221" t="s">
        <v>171</v>
      </c>
      <c r="E1977" s="44"/>
      <c r="F1977" s="222" t="s">
        <v>2050</v>
      </c>
      <c r="G1977" s="44"/>
      <c r="H1977" s="44"/>
      <c r="I1977" s="223"/>
      <c r="J1977" s="44"/>
      <c r="K1977" s="44"/>
      <c r="L1977" s="48"/>
      <c r="M1977" s="224"/>
      <c r="N1977" s="225"/>
      <c r="O1977" s="88"/>
      <c r="P1977" s="88"/>
      <c r="Q1977" s="88"/>
      <c r="R1977" s="88"/>
      <c r="S1977" s="88"/>
      <c r="T1977" s="89"/>
      <c r="U1977" s="42"/>
      <c r="V1977" s="42"/>
      <c r="W1977" s="42"/>
      <c r="X1977" s="42"/>
      <c r="Y1977" s="42"/>
      <c r="Z1977" s="42"/>
      <c r="AA1977" s="42"/>
      <c r="AB1977" s="42"/>
      <c r="AC1977" s="42"/>
      <c r="AD1977" s="42"/>
      <c r="AE1977" s="42"/>
      <c r="AT1977" s="20" t="s">
        <v>171</v>
      </c>
      <c r="AU1977" s="20" t="s">
        <v>88</v>
      </c>
    </row>
    <row r="1978" s="2" customFormat="1">
      <c r="A1978" s="42"/>
      <c r="B1978" s="43"/>
      <c r="C1978" s="44"/>
      <c r="D1978" s="226" t="s">
        <v>172</v>
      </c>
      <c r="E1978" s="44"/>
      <c r="F1978" s="227" t="s">
        <v>2051</v>
      </c>
      <c r="G1978" s="44"/>
      <c r="H1978" s="44"/>
      <c r="I1978" s="223"/>
      <c r="J1978" s="44"/>
      <c r="K1978" s="44"/>
      <c r="L1978" s="48"/>
      <c r="M1978" s="224"/>
      <c r="N1978" s="225"/>
      <c r="O1978" s="88"/>
      <c r="P1978" s="88"/>
      <c r="Q1978" s="88"/>
      <c r="R1978" s="88"/>
      <c r="S1978" s="88"/>
      <c r="T1978" s="89"/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T1978" s="20" t="s">
        <v>172</v>
      </c>
      <c r="AU1978" s="20" t="s">
        <v>88</v>
      </c>
    </row>
    <row r="1979" s="13" customFormat="1">
      <c r="A1979" s="13"/>
      <c r="B1979" s="233"/>
      <c r="C1979" s="234"/>
      <c r="D1979" s="221" t="s">
        <v>247</v>
      </c>
      <c r="E1979" s="235" t="s">
        <v>32</v>
      </c>
      <c r="F1979" s="236" t="s">
        <v>494</v>
      </c>
      <c r="G1979" s="234"/>
      <c r="H1979" s="235" t="s">
        <v>32</v>
      </c>
      <c r="I1979" s="237"/>
      <c r="J1979" s="234"/>
      <c r="K1979" s="234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247</v>
      </c>
      <c r="AU1979" s="242" t="s">
        <v>88</v>
      </c>
      <c r="AV1979" s="13" t="s">
        <v>86</v>
      </c>
      <c r="AW1979" s="13" t="s">
        <v>39</v>
      </c>
      <c r="AX1979" s="13" t="s">
        <v>78</v>
      </c>
      <c r="AY1979" s="242" t="s">
        <v>161</v>
      </c>
    </row>
    <row r="1980" s="14" customFormat="1">
      <c r="A1980" s="14"/>
      <c r="B1980" s="243"/>
      <c r="C1980" s="244"/>
      <c r="D1980" s="221" t="s">
        <v>247</v>
      </c>
      <c r="E1980" s="245" t="s">
        <v>32</v>
      </c>
      <c r="F1980" s="246" t="s">
        <v>2052</v>
      </c>
      <c r="G1980" s="244"/>
      <c r="H1980" s="247">
        <v>12.5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247</v>
      </c>
      <c r="AU1980" s="253" t="s">
        <v>88</v>
      </c>
      <c r="AV1980" s="14" t="s">
        <v>88</v>
      </c>
      <c r="AW1980" s="14" t="s">
        <v>39</v>
      </c>
      <c r="AX1980" s="14" t="s">
        <v>86</v>
      </c>
      <c r="AY1980" s="253" t="s">
        <v>161</v>
      </c>
    </row>
    <row r="1981" s="2" customFormat="1" ht="16.5" customHeight="1">
      <c r="A1981" s="42"/>
      <c r="B1981" s="43"/>
      <c r="C1981" s="265" t="s">
        <v>2053</v>
      </c>
      <c r="D1981" s="265" t="s">
        <v>303</v>
      </c>
      <c r="E1981" s="266" t="s">
        <v>2054</v>
      </c>
      <c r="F1981" s="267" t="s">
        <v>1966</v>
      </c>
      <c r="G1981" s="268" t="s">
        <v>320</v>
      </c>
      <c r="H1981" s="269">
        <v>13.75</v>
      </c>
      <c r="I1981" s="270"/>
      <c r="J1981" s="271">
        <f>ROUND(I1981*H1981,2)</f>
        <v>0</v>
      </c>
      <c r="K1981" s="267" t="s">
        <v>32</v>
      </c>
      <c r="L1981" s="272"/>
      <c r="M1981" s="273" t="s">
        <v>32</v>
      </c>
      <c r="N1981" s="274" t="s">
        <v>49</v>
      </c>
      <c r="O1981" s="88"/>
      <c r="P1981" s="217">
        <f>O1981*H1981</f>
        <v>0</v>
      </c>
      <c r="Q1981" s="217">
        <v>0.02</v>
      </c>
      <c r="R1981" s="217">
        <f>Q1981*H1981</f>
        <v>0.27500000000000002</v>
      </c>
      <c r="S1981" s="217">
        <v>0</v>
      </c>
      <c r="T1981" s="218">
        <f>S1981*H1981</f>
        <v>0</v>
      </c>
      <c r="U1981" s="42"/>
      <c r="V1981" s="42"/>
      <c r="W1981" s="42"/>
      <c r="X1981" s="42"/>
      <c r="Y1981" s="42"/>
      <c r="Z1981" s="42"/>
      <c r="AA1981" s="42"/>
      <c r="AB1981" s="42"/>
      <c r="AC1981" s="42"/>
      <c r="AD1981" s="42"/>
      <c r="AE1981" s="42"/>
      <c r="AR1981" s="219" t="s">
        <v>555</v>
      </c>
      <c r="AT1981" s="219" t="s">
        <v>303</v>
      </c>
      <c r="AU1981" s="219" t="s">
        <v>88</v>
      </c>
      <c r="AY1981" s="20" t="s">
        <v>161</v>
      </c>
      <c r="BE1981" s="220">
        <f>IF(N1981="základní",J1981,0)</f>
        <v>0</v>
      </c>
      <c r="BF1981" s="220">
        <f>IF(N1981="snížená",J1981,0)</f>
        <v>0</v>
      </c>
      <c r="BG1981" s="220">
        <f>IF(N1981="zákl. přenesená",J1981,0)</f>
        <v>0</v>
      </c>
      <c r="BH1981" s="220">
        <f>IF(N1981="sníž. přenesená",J1981,0)</f>
        <v>0</v>
      </c>
      <c r="BI1981" s="220">
        <f>IF(N1981="nulová",J1981,0)</f>
        <v>0</v>
      </c>
      <c r="BJ1981" s="20" t="s">
        <v>86</v>
      </c>
      <c r="BK1981" s="220">
        <f>ROUND(I1981*H1981,2)</f>
        <v>0</v>
      </c>
      <c r="BL1981" s="20" t="s">
        <v>379</v>
      </c>
      <c r="BM1981" s="219" t="s">
        <v>2055</v>
      </c>
    </row>
    <row r="1982" s="2" customFormat="1">
      <c r="A1982" s="42"/>
      <c r="B1982" s="43"/>
      <c r="C1982" s="44"/>
      <c r="D1982" s="221" t="s">
        <v>171</v>
      </c>
      <c r="E1982" s="44"/>
      <c r="F1982" s="222" t="s">
        <v>1966</v>
      </c>
      <c r="G1982" s="44"/>
      <c r="H1982" s="44"/>
      <c r="I1982" s="223"/>
      <c r="J1982" s="44"/>
      <c r="K1982" s="44"/>
      <c r="L1982" s="48"/>
      <c r="M1982" s="224"/>
      <c r="N1982" s="225"/>
      <c r="O1982" s="88"/>
      <c r="P1982" s="88"/>
      <c r="Q1982" s="88"/>
      <c r="R1982" s="88"/>
      <c r="S1982" s="88"/>
      <c r="T1982" s="89"/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T1982" s="20" t="s">
        <v>171</v>
      </c>
      <c r="AU1982" s="20" t="s">
        <v>88</v>
      </c>
    </row>
    <row r="1983" s="14" customFormat="1">
      <c r="A1983" s="14"/>
      <c r="B1983" s="243"/>
      <c r="C1983" s="244"/>
      <c r="D1983" s="221" t="s">
        <v>247</v>
      </c>
      <c r="E1983" s="244"/>
      <c r="F1983" s="246" t="s">
        <v>2056</v>
      </c>
      <c r="G1983" s="244"/>
      <c r="H1983" s="247">
        <v>13.75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247</v>
      </c>
      <c r="AU1983" s="253" t="s">
        <v>88</v>
      </c>
      <c r="AV1983" s="14" t="s">
        <v>88</v>
      </c>
      <c r="AW1983" s="14" t="s">
        <v>4</v>
      </c>
      <c r="AX1983" s="14" t="s">
        <v>86</v>
      </c>
      <c r="AY1983" s="253" t="s">
        <v>161</v>
      </c>
    </row>
    <row r="1984" s="2" customFormat="1" ht="24.15" customHeight="1">
      <c r="A1984" s="42"/>
      <c r="B1984" s="43"/>
      <c r="C1984" s="208" t="s">
        <v>2057</v>
      </c>
      <c r="D1984" s="208" t="s">
        <v>164</v>
      </c>
      <c r="E1984" s="209" t="s">
        <v>2058</v>
      </c>
      <c r="F1984" s="210" t="s">
        <v>2059</v>
      </c>
      <c r="G1984" s="211" t="s">
        <v>311</v>
      </c>
      <c r="H1984" s="212">
        <v>2.6640000000000001</v>
      </c>
      <c r="I1984" s="213"/>
      <c r="J1984" s="214">
        <f>ROUND(I1984*H1984,2)</f>
        <v>0</v>
      </c>
      <c r="K1984" s="210" t="s">
        <v>1496</v>
      </c>
      <c r="L1984" s="48"/>
      <c r="M1984" s="215" t="s">
        <v>32</v>
      </c>
      <c r="N1984" s="216" t="s">
        <v>49</v>
      </c>
      <c r="O1984" s="88"/>
      <c r="P1984" s="217">
        <f>O1984*H1984</f>
        <v>0</v>
      </c>
      <c r="Q1984" s="217">
        <v>0</v>
      </c>
      <c r="R1984" s="217">
        <f>Q1984*H1984</f>
        <v>0</v>
      </c>
      <c r="S1984" s="217">
        <v>0</v>
      </c>
      <c r="T1984" s="218">
        <f>S1984*H1984</f>
        <v>0</v>
      </c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R1984" s="219" t="s">
        <v>379</v>
      </c>
      <c r="AT1984" s="219" t="s">
        <v>164</v>
      </c>
      <c r="AU1984" s="219" t="s">
        <v>88</v>
      </c>
      <c r="AY1984" s="20" t="s">
        <v>161</v>
      </c>
      <c r="BE1984" s="220">
        <f>IF(N1984="základní",J1984,0)</f>
        <v>0</v>
      </c>
      <c r="BF1984" s="220">
        <f>IF(N1984="snížená",J1984,0)</f>
        <v>0</v>
      </c>
      <c r="BG1984" s="220">
        <f>IF(N1984="zákl. přenesená",J1984,0)</f>
        <v>0</v>
      </c>
      <c r="BH1984" s="220">
        <f>IF(N1984="sníž. přenesená",J1984,0)</f>
        <v>0</v>
      </c>
      <c r="BI1984" s="220">
        <f>IF(N1984="nulová",J1984,0)</f>
        <v>0</v>
      </c>
      <c r="BJ1984" s="20" t="s">
        <v>86</v>
      </c>
      <c r="BK1984" s="220">
        <f>ROUND(I1984*H1984,2)</f>
        <v>0</v>
      </c>
      <c r="BL1984" s="20" t="s">
        <v>379</v>
      </c>
      <c r="BM1984" s="219" t="s">
        <v>2060</v>
      </c>
    </row>
    <row r="1985" s="2" customFormat="1">
      <c r="A1985" s="42"/>
      <c r="B1985" s="43"/>
      <c r="C1985" s="44"/>
      <c r="D1985" s="221" t="s">
        <v>171</v>
      </c>
      <c r="E1985" s="44"/>
      <c r="F1985" s="222" t="s">
        <v>2061</v>
      </c>
      <c r="G1985" s="44"/>
      <c r="H1985" s="44"/>
      <c r="I1985" s="223"/>
      <c r="J1985" s="44"/>
      <c r="K1985" s="44"/>
      <c r="L1985" s="48"/>
      <c r="M1985" s="224"/>
      <c r="N1985" s="225"/>
      <c r="O1985" s="88"/>
      <c r="P1985" s="88"/>
      <c r="Q1985" s="88"/>
      <c r="R1985" s="88"/>
      <c r="S1985" s="88"/>
      <c r="T1985" s="89"/>
      <c r="U1985" s="42"/>
      <c r="V1985" s="42"/>
      <c r="W1985" s="42"/>
      <c r="X1985" s="42"/>
      <c r="Y1985" s="42"/>
      <c r="Z1985" s="42"/>
      <c r="AA1985" s="42"/>
      <c r="AB1985" s="42"/>
      <c r="AC1985" s="42"/>
      <c r="AD1985" s="42"/>
      <c r="AE1985" s="42"/>
      <c r="AT1985" s="20" t="s">
        <v>171</v>
      </c>
      <c r="AU1985" s="20" t="s">
        <v>88</v>
      </c>
    </row>
    <row r="1986" s="2" customFormat="1">
      <c r="A1986" s="42"/>
      <c r="B1986" s="43"/>
      <c r="C1986" s="44"/>
      <c r="D1986" s="226" t="s">
        <v>172</v>
      </c>
      <c r="E1986" s="44"/>
      <c r="F1986" s="227" t="s">
        <v>2062</v>
      </c>
      <c r="G1986" s="44"/>
      <c r="H1986" s="44"/>
      <c r="I1986" s="223"/>
      <c r="J1986" s="44"/>
      <c r="K1986" s="44"/>
      <c r="L1986" s="48"/>
      <c r="M1986" s="224"/>
      <c r="N1986" s="225"/>
      <c r="O1986" s="88"/>
      <c r="P1986" s="88"/>
      <c r="Q1986" s="88"/>
      <c r="R1986" s="88"/>
      <c r="S1986" s="88"/>
      <c r="T1986" s="89"/>
      <c r="U1986" s="42"/>
      <c r="V1986" s="42"/>
      <c r="W1986" s="42"/>
      <c r="X1986" s="42"/>
      <c r="Y1986" s="42"/>
      <c r="Z1986" s="42"/>
      <c r="AA1986" s="42"/>
      <c r="AB1986" s="42"/>
      <c r="AC1986" s="42"/>
      <c r="AD1986" s="42"/>
      <c r="AE1986" s="42"/>
      <c r="AT1986" s="20" t="s">
        <v>172</v>
      </c>
      <c r="AU1986" s="20" t="s">
        <v>88</v>
      </c>
    </row>
    <row r="1987" s="13" customFormat="1">
      <c r="A1987" s="13"/>
      <c r="B1987" s="233"/>
      <c r="C1987" s="234"/>
      <c r="D1987" s="221" t="s">
        <v>247</v>
      </c>
      <c r="E1987" s="235" t="s">
        <v>32</v>
      </c>
      <c r="F1987" s="236" t="s">
        <v>2063</v>
      </c>
      <c r="G1987" s="234"/>
      <c r="H1987" s="235" t="s">
        <v>32</v>
      </c>
      <c r="I1987" s="237"/>
      <c r="J1987" s="234"/>
      <c r="K1987" s="234"/>
      <c r="L1987" s="238"/>
      <c r="M1987" s="239"/>
      <c r="N1987" s="240"/>
      <c r="O1987" s="240"/>
      <c r="P1987" s="240"/>
      <c r="Q1987" s="240"/>
      <c r="R1987" s="240"/>
      <c r="S1987" s="240"/>
      <c r="T1987" s="241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2" t="s">
        <v>247</v>
      </c>
      <c r="AU1987" s="242" t="s">
        <v>88</v>
      </c>
      <c r="AV1987" s="13" t="s">
        <v>86</v>
      </c>
      <c r="AW1987" s="13" t="s">
        <v>39</v>
      </c>
      <c r="AX1987" s="13" t="s">
        <v>78</v>
      </c>
      <c r="AY1987" s="242" t="s">
        <v>161</v>
      </c>
    </row>
    <row r="1988" s="14" customFormat="1">
      <c r="A1988" s="14"/>
      <c r="B1988" s="243"/>
      <c r="C1988" s="244"/>
      <c r="D1988" s="221" t="s">
        <v>247</v>
      </c>
      <c r="E1988" s="245" t="s">
        <v>32</v>
      </c>
      <c r="F1988" s="246" t="s">
        <v>2064</v>
      </c>
      <c r="G1988" s="244"/>
      <c r="H1988" s="247">
        <v>2.6640000000000001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247</v>
      </c>
      <c r="AU1988" s="253" t="s">
        <v>88</v>
      </c>
      <c r="AV1988" s="14" t="s">
        <v>88</v>
      </c>
      <c r="AW1988" s="14" t="s">
        <v>39</v>
      </c>
      <c r="AX1988" s="14" t="s">
        <v>86</v>
      </c>
      <c r="AY1988" s="253" t="s">
        <v>161</v>
      </c>
    </row>
    <row r="1989" s="2" customFormat="1" ht="16.5" customHeight="1">
      <c r="A1989" s="42"/>
      <c r="B1989" s="43"/>
      <c r="C1989" s="265" t="s">
        <v>2065</v>
      </c>
      <c r="D1989" s="265" t="s">
        <v>303</v>
      </c>
      <c r="E1989" s="266" t="s">
        <v>2066</v>
      </c>
      <c r="F1989" s="267" t="s">
        <v>2067</v>
      </c>
      <c r="G1989" s="268" t="s">
        <v>311</v>
      </c>
      <c r="H1989" s="269">
        <v>2.9300000000000002</v>
      </c>
      <c r="I1989" s="270"/>
      <c r="J1989" s="271">
        <f>ROUND(I1989*H1989,2)</f>
        <v>0</v>
      </c>
      <c r="K1989" s="267" t="s">
        <v>168</v>
      </c>
      <c r="L1989" s="272"/>
      <c r="M1989" s="273" t="s">
        <v>32</v>
      </c>
      <c r="N1989" s="274" t="s">
        <v>49</v>
      </c>
      <c r="O1989" s="88"/>
      <c r="P1989" s="217">
        <f>O1989*H1989</f>
        <v>0</v>
      </c>
      <c r="Q1989" s="217">
        <v>0.017999999999999999</v>
      </c>
      <c r="R1989" s="217">
        <f>Q1989*H1989</f>
        <v>0.052740000000000002</v>
      </c>
      <c r="S1989" s="217">
        <v>0</v>
      </c>
      <c r="T1989" s="218">
        <f>S1989*H1989</f>
        <v>0</v>
      </c>
      <c r="U1989" s="42"/>
      <c r="V1989" s="42"/>
      <c r="W1989" s="42"/>
      <c r="X1989" s="42"/>
      <c r="Y1989" s="42"/>
      <c r="Z1989" s="42"/>
      <c r="AA1989" s="42"/>
      <c r="AB1989" s="42"/>
      <c r="AC1989" s="42"/>
      <c r="AD1989" s="42"/>
      <c r="AE1989" s="42"/>
      <c r="AR1989" s="219" t="s">
        <v>555</v>
      </c>
      <c r="AT1989" s="219" t="s">
        <v>303</v>
      </c>
      <c r="AU1989" s="219" t="s">
        <v>88</v>
      </c>
      <c r="AY1989" s="20" t="s">
        <v>161</v>
      </c>
      <c r="BE1989" s="220">
        <f>IF(N1989="základní",J1989,0)</f>
        <v>0</v>
      </c>
      <c r="BF1989" s="220">
        <f>IF(N1989="snížená",J1989,0)</f>
        <v>0</v>
      </c>
      <c r="BG1989" s="220">
        <f>IF(N1989="zákl. přenesená",J1989,0)</f>
        <v>0</v>
      </c>
      <c r="BH1989" s="220">
        <f>IF(N1989="sníž. přenesená",J1989,0)</f>
        <v>0</v>
      </c>
      <c r="BI1989" s="220">
        <f>IF(N1989="nulová",J1989,0)</f>
        <v>0</v>
      </c>
      <c r="BJ1989" s="20" t="s">
        <v>86</v>
      </c>
      <c r="BK1989" s="220">
        <f>ROUND(I1989*H1989,2)</f>
        <v>0</v>
      </c>
      <c r="BL1989" s="20" t="s">
        <v>379</v>
      </c>
      <c r="BM1989" s="219" t="s">
        <v>2068</v>
      </c>
    </row>
    <row r="1990" s="2" customFormat="1">
      <c r="A1990" s="42"/>
      <c r="B1990" s="43"/>
      <c r="C1990" s="44"/>
      <c r="D1990" s="221" t="s">
        <v>171</v>
      </c>
      <c r="E1990" s="44"/>
      <c r="F1990" s="222" t="s">
        <v>2067</v>
      </c>
      <c r="G1990" s="44"/>
      <c r="H1990" s="44"/>
      <c r="I1990" s="223"/>
      <c r="J1990" s="44"/>
      <c r="K1990" s="44"/>
      <c r="L1990" s="48"/>
      <c r="M1990" s="224"/>
      <c r="N1990" s="225"/>
      <c r="O1990" s="88"/>
      <c r="P1990" s="88"/>
      <c r="Q1990" s="88"/>
      <c r="R1990" s="88"/>
      <c r="S1990" s="88"/>
      <c r="T1990" s="89"/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T1990" s="20" t="s">
        <v>171</v>
      </c>
      <c r="AU1990" s="20" t="s">
        <v>88</v>
      </c>
    </row>
    <row r="1991" s="14" customFormat="1">
      <c r="A1991" s="14"/>
      <c r="B1991" s="243"/>
      <c r="C1991" s="244"/>
      <c r="D1991" s="221" t="s">
        <v>247</v>
      </c>
      <c r="E1991" s="244"/>
      <c r="F1991" s="246" t="s">
        <v>2069</v>
      </c>
      <c r="G1991" s="244"/>
      <c r="H1991" s="247">
        <v>2.9300000000000002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247</v>
      </c>
      <c r="AU1991" s="253" t="s">
        <v>88</v>
      </c>
      <c r="AV1991" s="14" t="s">
        <v>88</v>
      </c>
      <c r="AW1991" s="14" t="s">
        <v>4</v>
      </c>
      <c r="AX1991" s="14" t="s">
        <v>86</v>
      </c>
      <c r="AY1991" s="253" t="s">
        <v>161</v>
      </c>
    </row>
    <row r="1992" s="2" customFormat="1" ht="24.15" customHeight="1">
      <c r="A1992" s="42"/>
      <c r="B1992" s="43"/>
      <c r="C1992" s="208" t="s">
        <v>2070</v>
      </c>
      <c r="D1992" s="208" t="s">
        <v>164</v>
      </c>
      <c r="E1992" s="209" t="s">
        <v>2071</v>
      </c>
      <c r="F1992" s="210" t="s">
        <v>2072</v>
      </c>
      <c r="G1992" s="211" t="s">
        <v>320</v>
      </c>
      <c r="H1992" s="212">
        <v>6.8399999999999999</v>
      </c>
      <c r="I1992" s="213"/>
      <c r="J1992" s="214">
        <f>ROUND(I1992*H1992,2)</f>
        <v>0</v>
      </c>
      <c r="K1992" s="210" t="s">
        <v>168</v>
      </c>
      <c r="L1992" s="48"/>
      <c r="M1992" s="215" t="s">
        <v>32</v>
      </c>
      <c r="N1992" s="216" t="s">
        <v>49</v>
      </c>
      <c r="O1992" s="88"/>
      <c r="P1992" s="217">
        <f>O1992*H1992</f>
        <v>0</v>
      </c>
      <c r="Q1992" s="217">
        <v>0</v>
      </c>
      <c r="R1992" s="217">
        <f>Q1992*H1992</f>
        <v>0</v>
      </c>
      <c r="S1992" s="217">
        <v>0</v>
      </c>
      <c r="T1992" s="218">
        <f>S1992*H1992</f>
        <v>0</v>
      </c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R1992" s="219" t="s">
        <v>379</v>
      </c>
      <c r="AT1992" s="219" t="s">
        <v>164</v>
      </c>
      <c r="AU1992" s="219" t="s">
        <v>88</v>
      </c>
      <c r="AY1992" s="20" t="s">
        <v>161</v>
      </c>
      <c r="BE1992" s="220">
        <f>IF(N1992="základní",J1992,0)</f>
        <v>0</v>
      </c>
      <c r="BF1992" s="220">
        <f>IF(N1992="snížená",J1992,0)</f>
        <v>0</v>
      </c>
      <c r="BG1992" s="220">
        <f>IF(N1992="zákl. přenesená",J1992,0)</f>
        <v>0</v>
      </c>
      <c r="BH1992" s="220">
        <f>IF(N1992="sníž. přenesená",J1992,0)</f>
        <v>0</v>
      </c>
      <c r="BI1992" s="220">
        <f>IF(N1992="nulová",J1992,0)</f>
        <v>0</v>
      </c>
      <c r="BJ1992" s="20" t="s">
        <v>86</v>
      </c>
      <c r="BK1992" s="220">
        <f>ROUND(I1992*H1992,2)</f>
        <v>0</v>
      </c>
      <c r="BL1992" s="20" t="s">
        <v>379</v>
      </c>
      <c r="BM1992" s="219" t="s">
        <v>2073</v>
      </c>
    </row>
    <row r="1993" s="2" customFormat="1">
      <c r="A1993" s="42"/>
      <c r="B1993" s="43"/>
      <c r="C1993" s="44"/>
      <c r="D1993" s="221" t="s">
        <v>171</v>
      </c>
      <c r="E1993" s="44"/>
      <c r="F1993" s="222" t="s">
        <v>2074</v>
      </c>
      <c r="G1993" s="44"/>
      <c r="H1993" s="44"/>
      <c r="I1993" s="223"/>
      <c r="J1993" s="44"/>
      <c r="K1993" s="44"/>
      <c r="L1993" s="48"/>
      <c r="M1993" s="224"/>
      <c r="N1993" s="225"/>
      <c r="O1993" s="88"/>
      <c r="P1993" s="88"/>
      <c r="Q1993" s="88"/>
      <c r="R1993" s="88"/>
      <c r="S1993" s="88"/>
      <c r="T1993" s="89"/>
      <c r="U1993" s="42"/>
      <c r="V1993" s="42"/>
      <c r="W1993" s="42"/>
      <c r="X1993" s="42"/>
      <c r="Y1993" s="42"/>
      <c r="Z1993" s="42"/>
      <c r="AA1993" s="42"/>
      <c r="AB1993" s="42"/>
      <c r="AC1993" s="42"/>
      <c r="AD1993" s="42"/>
      <c r="AE1993" s="42"/>
      <c r="AT1993" s="20" t="s">
        <v>171</v>
      </c>
      <c r="AU1993" s="20" t="s">
        <v>88</v>
      </c>
    </row>
    <row r="1994" s="2" customFormat="1">
      <c r="A1994" s="42"/>
      <c r="B1994" s="43"/>
      <c r="C1994" s="44"/>
      <c r="D1994" s="226" t="s">
        <v>172</v>
      </c>
      <c r="E1994" s="44"/>
      <c r="F1994" s="227" t="s">
        <v>2075</v>
      </c>
      <c r="G1994" s="44"/>
      <c r="H1994" s="44"/>
      <c r="I1994" s="223"/>
      <c r="J1994" s="44"/>
      <c r="K1994" s="44"/>
      <c r="L1994" s="48"/>
      <c r="M1994" s="224"/>
      <c r="N1994" s="225"/>
      <c r="O1994" s="88"/>
      <c r="P1994" s="88"/>
      <c r="Q1994" s="88"/>
      <c r="R1994" s="88"/>
      <c r="S1994" s="88"/>
      <c r="T1994" s="89"/>
      <c r="U1994" s="42"/>
      <c r="V1994" s="42"/>
      <c r="W1994" s="42"/>
      <c r="X1994" s="42"/>
      <c r="Y1994" s="42"/>
      <c r="Z1994" s="42"/>
      <c r="AA1994" s="42"/>
      <c r="AB1994" s="42"/>
      <c r="AC1994" s="42"/>
      <c r="AD1994" s="42"/>
      <c r="AE1994" s="42"/>
      <c r="AT1994" s="20" t="s">
        <v>172</v>
      </c>
      <c r="AU1994" s="20" t="s">
        <v>88</v>
      </c>
    </row>
    <row r="1995" s="13" customFormat="1">
      <c r="A1995" s="13"/>
      <c r="B1995" s="233"/>
      <c r="C1995" s="234"/>
      <c r="D1995" s="221" t="s">
        <v>247</v>
      </c>
      <c r="E1995" s="235" t="s">
        <v>32</v>
      </c>
      <c r="F1995" s="236" t="s">
        <v>2063</v>
      </c>
      <c r="G1995" s="234"/>
      <c r="H1995" s="235" t="s">
        <v>32</v>
      </c>
      <c r="I1995" s="237"/>
      <c r="J1995" s="234"/>
      <c r="K1995" s="234"/>
      <c r="L1995" s="238"/>
      <c r="M1995" s="239"/>
      <c r="N1995" s="240"/>
      <c r="O1995" s="240"/>
      <c r="P1995" s="240"/>
      <c r="Q1995" s="240"/>
      <c r="R1995" s="240"/>
      <c r="S1995" s="240"/>
      <c r="T1995" s="24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2" t="s">
        <v>247</v>
      </c>
      <c r="AU1995" s="242" t="s">
        <v>88</v>
      </c>
      <c r="AV1995" s="13" t="s">
        <v>86</v>
      </c>
      <c r="AW1995" s="13" t="s">
        <v>39</v>
      </c>
      <c r="AX1995" s="13" t="s">
        <v>78</v>
      </c>
      <c r="AY1995" s="242" t="s">
        <v>161</v>
      </c>
    </row>
    <row r="1996" s="14" customFormat="1">
      <c r="A1996" s="14"/>
      <c r="B1996" s="243"/>
      <c r="C1996" s="244"/>
      <c r="D1996" s="221" t="s">
        <v>247</v>
      </c>
      <c r="E1996" s="245" t="s">
        <v>32</v>
      </c>
      <c r="F1996" s="246" t="s">
        <v>2076</v>
      </c>
      <c r="G1996" s="244"/>
      <c r="H1996" s="247">
        <v>6.8399999999999999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247</v>
      </c>
      <c r="AU1996" s="253" t="s">
        <v>88</v>
      </c>
      <c r="AV1996" s="14" t="s">
        <v>88</v>
      </c>
      <c r="AW1996" s="14" t="s">
        <v>39</v>
      </c>
      <c r="AX1996" s="14" t="s">
        <v>86</v>
      </c>
      <c r="AY1996" s="253" t="s">
        <v>161</v>
      </c>
    </row>
    <row r="1997" s="2" customFormat="1" ht="21.75" customHeight="1">
      <c r="A1997" s="42"/>
      <c r="B1997" s="43"/>
      <c r="C1997" s="265" t="s">
        <v>2077</v>
      </c>
      <c r="D1997" s="265" t="s">
        <v>303</v>
      </c>
      <c r="E1997" s="266" t="s">
        <v>2078</v>
      </c>
      <c r="F1997" s="267" t="s">
        <v>2079</v>
      </c>
      <c r="G1997" s="268" t="s">
        <v>320</v>
      </c>
      <c r="H1997" s="269">
        <v>7.524</v>
      </c>
      <c r="I1997" s="270"/>
      <c r="J1997" s="271">
        <f>ROUND(I1997*H1997,2)</f>
        <v>0</v>
      </c>
      <c r="K1997" s="267" t="s">
        <v>168</v>
      </c>
      <c r="L1997" s="272"/>
      <c r="M1997" s="273" t="s">
        <v>32</v>
      </c>
      <c r="N1997" s="274" t="s">
        <v>49</v>
      </c>
      <c r="O1997" s="88"/>
      <c r="P1997" s="217">
        <f>O1997*H1997</f>
        <v>0</v>
      </c>
      <c r="Q1997" s="217">
        <v>0.00020000000000000001</v>
      </c>
      <c r="R1997" s="217">
        <f>Q1997*H1997</f>
        <v>0.0015048000000000002</v>
      </c>
      <c r="S1997" s="217">
        <v>0</v>
      </c>
      <c r="T1997" s="218">
        <f>S1997*H1997</f>
        <v>0</v>
      </c>
      <c r="U1997" s="42"/>
      <c r="V1997" s="42"/>
      <c r="W1997" s="42"/>
      <c r="X1997" s="42"/>
      <c r="Y1997" s="42"/>
      <c r="Z1997" s="42"/>
      <c r="AA1997" s="42"/>
      <c r="AB1997" s="42"/>
      <c r="AC1997" s="42"/>
      <c r="AD1997" s="42"/>
      <c r="AE1997" s="42"/>
      <c r="AR1997" s="219" t="s">
        <v>555</v>
      </c>
      <c r="AT1997" s="219" t="s">
        <v>303</v>
      </c>
      <c r="AU1997" s="219" t="s">
        <v>88</v>
      </c>
      <c r="AY1997" s="20" t="s">
        <v>161</v>
      </c>
      <c r="BE1997" s="220">
        <f>IF(N1997="základní",J1997,0)</f>
        <v>0</v>
      </c>
      <c r="BF1997" s="220">
        <f>IF(N1997="snížená",J1997,0)</f>
        <v>0</v>
      </c>
      <c r="BG1997" s="220">
        <f>IF(N1997="zákl. přenesená",J1997,0)</f>
        <v>0</v>
      </c>
      <c r="BH1997" s="220">
        <f>IF(N1997="sníž. přenesená",J1997,0)</f>
        <v>0</v>
      </c>
      <c r="BI1997" s="220">
        <f>IF(N1997="nulová",J1997,0)</f>
        <v>0</v>
      </c>
      <c r="BJ1997" s="20" t="s">
        <v>86</v>
      </c>
      <c r="BK1997" s="220">
        <f>ROUND(I1997*H1997,2)</f>
        <v>0</v>
      </c>
      <c r="BL1997" s="20" t="s">
        <v>379</v>
      </c>
      <c r="BM1997" s="219" t="s">
        <v>2080</v>
      </c>
    </row>
    <row r="1998" s="2" customFormat="1">
      <c r="A1998" s="42"/>
      <c r="B1998" s="43"/>
      <c r="C1998" s="44"/>
      <c r="D1998" s="221" t="s">
        <v>171</v>
      </c>
      <c r="E1998" s="44"/>
      <c r="F1998" s="222" t="s">
        <v>2079</v>
      </c>
      <c r="G1998" s="44"/>
      <c r="H1998" s="44"/>
      <c r="I1998" s="223"/>
      <c r="J1998" s="44"/>
      <c r="K1998" s="44"/>
      <c r="L1998" s="48"/>
      <c r="M1998" s="224"/>
      <c r="N1998" s="225"/>
      <c r="O1998" s="88"/>
      <c r="P1998" s="88"/>
      <c r="Q1998" s="88"/>
      <c r="R1998" s="88"/>
      <c r="S1998" s="88"/>
      <c r="T1998" s="89"/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T1998" s="20" t="s">
        <v>171</v>
      </c>
      <c r="AU1998" s="20" t="s">
        <v>88</v>
      </c>
    </row>
    <row r="1999" s="14" customFormat="1">
      <c r="A1999" s="14"/>
      <c r="B1999" s="243"/>
      <c r="C1999" s="244"/>
      <c r="D1999" s="221" t="s">
        <v>247</v>
      </c>
      <c r="E1999" s="244"/>
      <c r="F1999" s="246" t="s">
        <v>2081</v>
      </c>
      <c r="G1999" s="244"/>
      <c r="H1999" s="247">
        <v>7.524</v>
      </c>
      <c r="I1999" s="248"/>
      <c r="J1999" s="244"/>
      <c r="K1999" s="244"/>
      <c r="L1999" s="249"/>
      <c r="M1999" s="250"/>
      <c r="N1999" s="251"/>
      <c r="O1999" s="251"/>
      <c r="P1999" s="251"/>
      <c r="Q1999" s="251"/>
      <c r="R1999" s="251"/>
      <c r="S1999" s="251"/>
      <c r="T1999" s="25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3" t="s">
        <v>247</v>
      </c>
      <c r="AU1999" s="253" t="s">
        <v>88</v>
      </c>
      <c r="AV1999" s="14" t="s">
        <v>88</v>
      </c>
      <c r="AW1999" s="14" t="s">
        <v>4</v>
      </c>
      <c r="AX1999" s="14" t="s">
        <v>86</v>
      </c>
      <c r="AY1999" s="253" t="s">
        <v>161</v>
      </c>
    </row>
    <row r="2000" s="2" customFormat="1" ht="16.5" customHeight="1">
      <c r="A2000" s="42"/>
      <c r="B2000" s="43"/>
      <c r="C2000" s="208" t="s">
        <v>2082</v>
      </c>
      <c r="D2000" s="208" t="s">
        <v>164</v>
      </c>
      <c r="E2000" s="209" t="s">
        <v>2083</v>
      </c>
      <c r="F2000" s="210" t="s">
        <v>2084</v>
      </c>
      <c r="G2000" s="211" t="s">
        <v>2085</v>
      </c>
      <c r="H2000" s="212">
        <v>54.389000000000003</v>
      </c>
      <c r="I2000" s="213"/>
      <c r="J2000" s="214">
        <f>ROUND(I2000*H2000,2)</f>
        <v>0</v>
      </c>
      <c r="K2000" s="210" t="s">
        <v>1496</v>
      </c>
      <c r="L2000" s="48"/>
      <c r="M2000" s="215" t="s">
        <v>32</v>
      </c>
      <c r="N2000" s="216" t="s">
        <v>49</v>
      </c>
      <c r="O2000" s="88"/>
      <c r="P2000" s="217">
        <f>O2000*H2000</f>
        <v>0</v>
      </c>
      <c r="Q2000" s="217">
        <v>5.0000000000000002E-05</v>
      </c>
      <c r="R2000" s="217">
        <f>Q2000*H2000</f>
        <v>0.0027194500000000004</v>
      </c>
      <c r="S2000" s="217">
        <v>0</v>
      </c>
      <c r="T2000" s="218">
        <f>S2000*H2000</f>
        <v>0</v>
      </c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R2000" s="219" t="s">
        <v>379</v>
      </c>
      <c r="AT2000" s="219" t="s">
        <v>164</v>
      </c>
      <c r="AU2000" s="219" t="s">
        <v>88</v>
      </c>
      <c r="AY2000" s="20" t="s">
        <v>161</v>
      </c>
      <c r="BE2000" s="220">
        <f>IF(N2000="základní",J2000,0)</f>
        <v>0</v>
      </c>
      <c r="BF2000" s="220">
        <f>IF(N2000="snížená",J2000,0)</f>
        <v>0</v>
      </c>
      <c r="BG2000" s="220">
        <f>IF(N2000="zákl. přenesená",J2000,0)</f>
        <v>0</v>
      </c>
      <c r="BH2000" s="220">
        <f>IF(N2000="sníž. přenesená",J2000,0)</f>
        <v>0</v>
      </c>
      <c r="BI2000" s="220">
        <f>IF(N2000="nulová",J2000,0)</f>
        <v>0</v>
      </c>
      <c r="BJ2000" s="20" t="s">
        <v>86</v>
      </c>
      <c r="BK2000" s="220">
        <f>ROUND(I2000*H2000,2)</f>
        <v>0</v>
      </c>
      <c r="BL2000" s="20" t="s">
        <v>379</v>
      </c>
      <c r="BM2000" s="219" t="s">
        <v>2086</v>
      </c>
    </row>
    <row r="2001" s="2" customFormat="1">
      <c r="A2001" s="42"/>
      <c r="B2001" s="43"/>
      <c r="C2001" s="44"/>
      <c r="D2001" s="221" t="s">
        <v>171</v>
      </c>
      <c r="E2001" s="44"/>
      <c r="F2001" s="222" t="s">
        <v>2087</v>
      </c>
      <c r="G2001" s="44"/>
      <c r="H2001" s="44"/>
      <c r="I2001" s="223"/>
      <c r="J2001" s="44"/>
      <c r="K2001" s="44"/>
      <c r="L2001" s="48"/>
      <c r="M2001" s="224"/>
      <c r="N2001" s="225"/>
      <c r="O2001" s="88"/>
      <c r="P2001" s="88"/>
      <c r="Q2001" s="88"/>
      <c r="R2001" s="88"/>
      <c r="S2001" s="88"/>
      <c r="T2001" s="89"/>
      <c r="U2001" s="42"/>
      <c r="V2001" s="42"/>
      <c r="W2001" s="42"/>
      <c r="X2001" s="42"/>
      <c r="Y2001" s="42"/>
      <c r="Z2001" s="42"/>
      <c r="AA2001" s="42"/>
      <c r="AB2001" s="42"/>
      <c r="AC2001" s="42"/>
      <c r="AD2001" s="42"/>
      <c r="AE2001" s="42"/>
      <c r="AT2001" s="20" t="s">
        <v>171</v>
      </c>
      <c r="AU2001" s="20" t="s">
        <v>88</v>
      </c>
    </row>
    <row r="2002" s="2" customFormat="1">
      <c r="A2002" s="42"/>
      <c r="B2002" s="43"/>
      <c r="C2002" s="44"/>
      <c r="D2002" s="226" t="s">
        <v>172</v>
      </c>
      <c r="E2002" s="44"/>
      <c r="F2002" s="227" t="s">
        <v>2088</v>
      </c>
      <c r="G2002" s="44"/>
      <c r="H2002" s="44"/>
      <c r="I2002" s="223"/>
      <c r="J2002" s="44"/>
      <c r="K2002" s="44"/>
      <c r="L2002" s="48"/>
      <c r="M2002" s="224"/>
      <c r="N2002" s="225"/>
      <c r="O2002" s="88"/>
      <c r="P2002" s="88"/>
      <c r="Q2002" s="88"/>
      <c r="R2002" s="88"/>
      <c r="S2002" s="88"/>
      <c r="T2002" s="89"/>
      <c r="U2002" s="42"/>
      <c r="V2002" s="42"/>
      <c r="W2002" s="42"/>
      <c r="X2002" s="42"/>
      <c r="Y2002" s="42"/>
      <c r="Z2002" s="42"/>
      <c r="AA2002" s="42"/>
      <c r="AB2002" s="42"/>
      <c r="AC2002" s="42"/>
      <c r="AD2002" s="42"/>
      <c r="AE2002" s="42"/>
      <c r="AT2002" s="20" t="s">
        <v>172</v>
      </c>
      <c r="AU2002" s="20" t="s">
        <v>88</v>
      </c>
    </row>
    <row r="2003" s="13" customFormat="1">
      <c r="A2003" s="13"/>
      <c r="B2003" s="233"/>
      <c r="C2003" s="234"/>
      <c r="D2003" s="221" t="s">
        <v>247</v>
      </c>
      <c r="E2003" s="235" t="s">
        <v>32</v>
      </c>
      <c r="F2003" s="236" t="s">
        <v>1999</v>
      </c>
      <c r="G2003" s="234"/>
      <c r="H2003" s="235" t="s">
        <v>32</v>
      </c>
      <c r="I2003" s="237"/>
      <c r="J2003" s="234"/>
      <c r="K2003" s="234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247</v>
      </c>
      <c r="AU2003" s="242" t="s">
        <v>88</v>
      </c>
      <c r="AV2003" s="13" t="s">
        <v>86</v>
      </c>
      <c r="AW2003" s="13" t="s">
        <v>39</v>
      </c>
      <c r="AX2003" s="13" t="s">
        <v>78</v>
      </c>
      <c r="AY2003" s="242" t="s">
        <v>161</v>
      </c>
    </row>
    <row r="2004" s="14" customFormat="1">
      <c r="A2004" s="14"/>
      <c r="B2004" s="243"/>
      <c r="C2004" s="244"/>
      <c r="D2004" s="221" t="s">
        <v>247</v>
      </c>
      <c r="E2004" s="245" t="s">
        <v>32</v>
      </c>
      <c r="F2004" s="246" t="s">
        <v>2089</v>
      </c>
      <c r="G2004" s="244"/>
      <c r="H2004" s="247">
        <v>1.0800000000000001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247</v>
      </c>
      <c r="AU2004" s="253" t="s">
        <v>88</v>
      </c>
      <c r="AV2004" s="14" t="s">
        <v>88</v>
      </c>
      <c r="AW2004" s="14" t="s">
        <v>39</v>
      </c>
      <c r="AX2004" s="14" t="s">
        <v>78</v>
      </c>
      <c r="AY2004" s="253" t="s">
        <v>161</v>
      </c>
    </row>
    <row r="2005" s="14" customFormat="1">
      <c r="A2005" s="14"/>
      <c r="B2005" s="243"/>
      <c r="C2005" s="244"/>
      <c r="D2005" s="221" t="s">
        <v>247</v>
      </c>
      <c r="E2005" s="245" t="s">
        <v>32</v>
      </c>
      <c r="F2005" s="246" t="s">
        <v>2090</v>
      </c>
      <c r="G2005" s="244"/>
      <c r="H2005" s="247">
        <v>2.04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247</v>
      </c>
      <c r="AU2005" s="253" t="s">
        <v>88</v>
      </c>
      <c r="AV2005" s="14" t="s">
        <v>88</v>
      </c>
      <c r="AW2005" s="14" t="s">
        <v>39</v>
      </c>
      <c r="AX2005" s="14" t="s">
        <v>78</v>
      </c>
      <c r="AY2005" s="253" t="s">
        <v>161</v>
      </c>
    </row>
    <row r="2006" s="13" customFormat="1">
      <c r="A2006" s="13"/>
      <c r="B2006" s="233"/>
      <c r="C2006" s="234"/>
      <c r="D2006" s="221" t="s">
        <v>247</v>
      </c>
      <c r="E2006" s="235" t="s">
        <v>32</v>
      </c>
      <c r="F2006" s="236" t="s">
        <v>2091</v>
      </c>
      <c r="G2006" s="234"/>
      <c r="H2006" s="235" t="s">
        <v>32</v>
      </c>
      <c r="I2006" s="237"/>
      <c r="J2006" s="234"/>
      <c r="K2006" s="234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247</v>
      </c>
      <c r="AU2006" s="242" t="s">
        <v>88</v>
      </c>
      <c r="AV2006" s="13" t="s">
        <v>86</v>
      </c>
      <c r="AW2006" s="13" t="s">
        <v>39</v>
      </c>
      <c r="AX2006" s="13" t="s">
        <v>78</v>
      </c>
      <c r="AY2006" s="242" t="s">
        <v>161</v>
      </c>
    </row>
    <row r="2007" s="14" customFormat="1">
      <c r="A2007" s="14"/>
      <c r="B2007" s="243"/>
      <c r="C2007" s="244"/>
      <c r="D2007" s="221" t="s">
        <v>247</v>
      </c>
      <c r="E2007" s="245" t="s">
        <v>32</v>
      </c>
      <c r="F2007" s="246" t="s">
        <v>2092</v>
      </c>
      <c r="G2007" s="244"/>
      <c r="H2007" s="247">
        <v>51.268999999999998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247</v>
      </c>
      <c r="AU2007" s="253" t="s">
        <v>88</v>
      </c>
      <c r="AV2007" s="14" t="s">
        <v>88</v>
      </c>
      <c r="AW2007" s="14" t="s">
        <v>39</v>
      </c>
      <c r="AX2007" s="14" t="s">
        <v>78</v>
      </c>
      <c r="AY2007" s="253" t="s">
        <v>161</v>
      </c>
    </row>
    <row r="2008" s="15" customFormat="1">
      <c r="A2008" s="15"/>
      <c r="B2008" s="254"/>
      <c r="C2008" s="255"/>
      <c r="D2008" s="221" t="s">
        <v>247</v>
      </c>
      <c r="E2008" s="256" t="s">
        <v>32</v>
      </c>
      <c r="F2008" s="257" t="s">
        <v>273</v>
      </c>
      <c r="G2008" s="255"/>
      <c r="H2008" s="258">
        <v>54.388999999999996</v>
      </c>
      <c r="I2008" s="259"/>
      <c r="J2008" s="255"/>
      <c r="K2008" s="255"/>
      <c r="L2008" s="260"/>
      <c r="M2008" s="261"/>
      <c r="N2008" s="262"/>
      <c r="O2008" s="262"/>
      <c r="P2008" s="262"/>
      <c r="Q2008" s="262"/>
      <c r="R2008" s="262"/>
      <c r="S2008" s="262"/>
      <c r="T2008" s="263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4" t="s">
        <v>247</v>
      </c>
      <c r="AU2008" s="264" t="s">
        <v>88</v>
      </c>
      <c r="AV2008" s="15" t="s">
        <v>188</v>
      </c>
      <c r="AW2008" s="15" t="s">
        <v>39</v>
      </c>
      <c r="AX2008" s="15" t="s">
        <v>86</v>
      </c>
      <c r="AY2008" s="264" t="s">
        <v>161</v>
      </c>
    </row>
    <row r="2009" s="2" customFormat="1" ht="24.15" customHeight="1">
      <c r="A2009" s="42"/>
      <c r="B2009" s="43"/>
      <c r="C2009" s="265" t="s">
        <v>2093</v>
      </c>
      <c r="D2009" s="265" t="s">
        <v>303</v>
      </c>
      <c r="E2009" s="266" t="s">
        <v>2094</v>
      </c>
      <c r="F2009" s="267" t="s">
        <v>2095</v>
      </c>
      <c r="G2009" s="268" t="s">
        <v>775</v>
      </c>
      <c r="H2009" s="269">
        <v>54.389000000000003</v>
      </c>
      <c r="I2009" s="270"/>
      <c r="J2009" s="271">
        <f>ROUND(I2009*H2009,2)</f>
        <v>0</v>
      </c>
      <c r="K2009" s="267" t="s">
        <v>168</v>
      </c>
      <c r="L2009" s="272"/>
      <c r="M2009" s="273" t="s">
        <v>32</v>
      </c>
      <c r="N2009" s="274" t="s">
        <v>49</v>
      </c>
      <c r="O2009" s="88"/>
      <c r="P2009" s="217">
        <f>O2009*H2009</f>
        <v>0</v>
      </c>
      <c r="Q2009" s="217">
        <v>0.032000000000000001</v>
      </c>
      <c r="R2009" s="217">
        <f>Q2009*H2009</f>
        <v>1.7404480000000002</v>
      </c>
      <c r="S2009" s="217">
        <v>0</v>
      </c>
      <c r="T2009" s="218">
        <f>S2009*H2009</f>
        <v>0</v>
      </c>
      <c r="U2009" s="42"/>
      <c r="V2009" s="42"/>
      <c r="W2009" s="42"/>
      <c r="X2009" s="42"/>
      <c r="Y2009" s="42"/>
      <c r="Z2009" s="42"/>
      <c r="AA2009" s="42"/>
      <c r="AB2009" s="42"/>
      <c r="AC2009" s="42"/>
      <c r="AD2009" s="42"/>
      <c r="AE2009" s="42"/>
      <c r="AR2009" s="219" t="s">
        <v>555</v>
      </c>
      <c r="AT2009" s="219" t="s">
        <v>303</v>
      </c>
      <c r="AU2009" s="219" t="s">
        <v>88</v>
      </c>
      <c r="AY2009" s="20" t="s">
        <v>161</v>
      </c>
      <c r="BE2009" s="220">
        <f>IF(N2009="základní",J2009,0)</f>
        <v>0</v>
      </c>
      <c r="BF2009" s="220">
        <f>IF(N2009="snížená",J2009,0)</f>
        <v>0</v>
      </c>
      <c r="BG2009" s="220">
        <f>IF(N2009="zákl. přenesená",J2009,0)</f>
        <v>0</v>
      </c>
      <c r="BH2009" s="220">
        <f>IF(N2009="sníž. přenesená",J2009,0)</f>
        <v>0</v>
      </c>
      <c r="BI2009" s="220">
        <f>IF(N2009="nulová",J2009,0)</f>
        <v>0</v>
      </c>
      <c r="BJ2009" s="20" t="s">
        <v>86</v>
      </c>
      <c r="BK2009" s="220">
        <f>ROUND(I2009*H2009,2)</f>
        <v>0</v>
      </c>
      <c r="BL2009" s="20" t="s">
        <v>379</v>
      </c>
      <c r="BM2009" s="219" t="s">
        <v>2096</v>
      </c>
    </row>
    <row r="2010" s="2" customFormat="1">
      <c r="A2010" s="42"/>
      <c r="B2010" s="43"/>
      <c r="C2010" s="44"/>
      <c r="D2010" s="221" t="s">
        <v>171</v>
      </c>
      <c r="E2010" s="44"/>
      <c r="F2010" s="222" t="s">
        <v>2095</v>
      </c>
      <c r="G2010" s="44"/>
      <c r="H2010" s="44"/>
      <c r="I2010" s="223"/>
      <c r="J2010" s="44"/>
      <c r="K2010" s="44"/>
      <c r="L2010" s="48"/>
      <c r="M2010" s="224"/>
      <c r="N2010" s="225"/>
      <c r="O2010" s="88"/>
      <c r="P2010" s="88"/>
      <c r="Q2010" s="88"/>
      <c r="R2010" s="88"/>
      <c r="S2010" s="88"/>
      <c r="T2010" s="89"/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T2010" s="20" t="s">
        <v>171</v>
      </c>
      <c r="AU2010" s="20" t="s">
        <v>88</v>
      </c>
    </row>
    <row r="2011" s="2" customFormat="1" ht="16.5" customHeight="1">
      <c r="A2011" s="42"/>
      <c r="B2011" s="43"/>
      <c r="C2011" s="208" t="s">
        <v>2097</v>
      </c>
      <c r="D2011" s="208" t="s">
        <v>164</v>
      </c>
      <c r="E2011" s="209" t="s">
        <v>2098</v>
      </c>
      <c r="F2011" s="210" t="s">
        <v>2099</v>
      </c>
      <c r="G2011" s="211" t="s">
        <v>775</v>
      </c>
      <c r="H2011" s="212">
        <v>16</v>
      </c>
      <c r="I2011" s="213"/>
      <c r="J2011" s="214">
        <f>ROUND(I2011*H2011,2)</f>
        <v>0</v>
      </c>
      <c r="K2011" s="210" t="s">
        <v>168</v>
      </c>
      <c r="L2011" s="48"/>
      <c r="M2011" s="215" t="s">
        <v>32</v>
      </c>
      <c r="N2011" s="216" t="s">
        <v>49</v>
      </c>
      <c r="O2011" s="88"/>
      <c r="P2011" s="217">
        <f>O2011*H2011</f>
        <v>0</v>
      </c>
      <c r="Q2011" s="217">
        <v>0</v>
      </c>
      <c r="R2011" s="217">
        <f>Q2011*H2011</f>
        <v>0</v>
      </c>
      <c r="S2011" s="217">
        <v>0</v>
      </c>
      <c r="T2011" s="218">
        <f>S2011*H2011</f>
        <v>0</v>
      </c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R2011" s="219" t="s">
        <v>188</v>
      </c>
      <c r="AT2011" s="219" t="s">
        <v>164</v>
      </c>
      <c r="AU2011" s="219" t="s">
        <v>88</v>
      </c>
      <c r="AY2011" s="20" t="s">
        <v>161</v>
      </c>
      <c r="BE2011" s="220">
        <f>IF(N2011="základní",J2011,0)</f>
        <v>0</v>
      </c>
      <c r="BF2011" s="220">
        <f>IF(N2011="snížená",J2011,0)</f>
        <v>0</v>
      </c>
      <c r="BG2011" s="220">
        <f>IF(N2011="zákl. přenesená",J2011,0)</f>
        <v>0</v>
      </c>
      <c r="BH2011" s="220">
        <f>IF(N2011="sníž. přenesená",J2011,0)</f>
        <v>0</v>
      </c>
      <c r="BI2011" s="220">
        <f>IF(N2011="nulová",J2011,0)</f>
        <v>0</v>
      </c>
      <c r="BJ2011" s="20" t="s">
        <v>86</v>
      </c>
      <c r="BK2011" s="220">
        <f>ROUND(I2011*H2011,2)</f>
        <v>0</v>
      </c>
      <c r="BL2011" s="20" t="s">
        <v>188</v>
      </c>
      <c r="BM2011" s="219" t="s">
        <v>2100</v>
      </c>
    </row>
    <row r="2012" s="2" customFormat="1">
      <c r="A2012" s="42"/>
      <c r="B2012" s="43"/>
      <c r="C2012" s="44"/>
      <c r="D2012" s="221" t="s">
        <v>171</v>
      </c>
      <c r="E2012" s="44"/>
      <c r="F2012" s="222" t="s">
        <v>2101</v>
      </c>
      <c r="G2012" s="44"/>
      <c r="H2012" s="44"/>
      <c r="I2012" s="223"/>
      <c r="J2012" s="44"/>
      <c r="K2012" s="44"/>
      <c r="L2012" s="48"/>
      <c r="M2012" s="224"/>
      <c r="N2012" s="225"/>
      <c r="O2012" s="88"/>
      <c r="P2012" s="88"/>
      <c r="Q2012" s="88"/>
      <c r="R2012" s="88"/>
      <c r="S2012" s="88"/>
      <c r="T2012" s="89"/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T2012" s="20" t="s">
        <v>171</v>
      </c>
      <c r="AU2012" s="20" t="s">
        <v>88</v>
      </c>
    </row>
    <row r="2013" s="2" customFormat="1">
      <c r="A2013" s="42"/>
      <c r="B2013" s="43"/>
      <c r="C2013" s="44"/>
      <c r="D2013" s="226" t="s">
        <v>172</v>
      </c>
      <c r="E2013" s="44"/>
      <c r="F2013" s="227" t="s">
        <v>2102</v>
      </c>
      <c r="G2013" s="44"/>
      <c r="H2013" s="44"/>
      <c r="I2013" s="223"/>
      <c r="J2013" s="44"/>
      <c r="K2013" s="44"/>
      <c r="L2013" s="48"/>
      <c r="M2013" s="224"/>
      <c r="N2013" s="22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0" t="s">
        <v>172</v>
      </c>
      <c r="AU2013" s="20" t="s">
        <v>88</v>
      </c>
    </row>
    <row r="2014" s="13" customFormat="1">
      <c r="A2014" s="13"/>
      <c r="B2014" s="233"/>
      <c r="C2014" s="234"/>
      <c r="D2014" s="221" t="s">
        <v>247</v>
      </c>
      <c r="E2014" s="235" t="s">
        <v>32</v>
      </c>
      <c r="F2014" s="236" t="s">
        <v>2103</v>
      </c>
      <c r="G2014" s="234"/>
      <c r="H2014" s="235" t="s">
        <v>32</v>
      </c>
      <c r="I2014" s="237"/>
      <c r="J2014" s="234"/>
      <c r="K2014" s="234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247</v>
      </c>
      <c r="AU2014" s="242" t="s">
        <v>88</v>
      </c>
      <c r="AV2014" s="13" t="s">
        <v>86</v>
      </c>
      <c r="AW2014" s="13" t="s">
        <v>39</v>
      </c>
      <c r="AX2014" s="13" t="s">
        <v>78</v>
      </c>
      <c r="AY2014" s="242" t="s">
        <v>161</v>
      </c>
    </row>
    <row r="2015" s="14" customFormat="1">
      <c r="A2015" s="14"/>
      <c r="B2015" s="243"/>
      <c r="C2015" s="244"/>
      <c r="D2015" s="221" t="s">
        <v>247</v>
      </c>
      <c r="E2015" s="245" t="s">
        <v>32</v>
      </c>
      <c r="F2015" s="246" t="s">
        <v>379</v>
      </c>
      <c r="G2015" s="244"/>
      <c r="H2015" s="247">
        <v>16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247</v>
      </c>
      <c r="AU2015" s="253" t="s">
        <v>88</v>
      </c>
      <c r="AV2015" s="14" t="s">
        <v>88</v>
      </c>
      <c r="AW2015" s="14" t="s">
        <v>39</v>
      </c>
      <c r="AX2015" s="14" t="s">
        <v>86</v>
      </c>
      <c r="AY2015" s="253" t="s">
        <v>161</v>
      </c>
    </row>
    <row r="2016" s="2" customFormat="1" ht="16.5" customHeight="1">
      <c r="A2016" s="42"/>
      <c r="B2016" s="43"/>
      <c r="C2016" s="265" t="s">
        <v>2104</v>
      </c>
      <c r="D2016" s="265" t="s">
        <v>303</v>
      </c>
      <c r="E2016" s="266" t="s">
        <v>2105</v>
      </c>
      <c r="F2016" s="267" t="s">
        <v>2106</v>
      </c>
      <c r="G2016" s="268" t="s">
        <v>775</v>
      </c>
      <c r="H2016" s="269">
        <v>16</v>
      </c>
      <c r="I2016" s="270"/>
      <c r="J2016" s="271">
        <f>ROUND(I2016*H2016,2)</f>
        <v>0</v>
      </c>
      <c r="K2016" s="267" t="s">
        <v>168</v>
      </c>
      <c r="L2016" s="272"/>
      <c r="M2016" s="273" t="s">
        <v>32</v>
      </c>
      <c r="N2016" s="274" t="s">
        <v>49</v>
      </c>
      <c r="O2016" s="88"/>
      <c r="P2016" s="217">
        <f>O2016*H2016</f>
        <v>0</v>
      </c>
      <c r="Q2016" s="217">
        <v>0.0012999999999999999</v>
      </c>
      <c r="R2016" s="217">
        <f>Q2016*H2016</f>
        <v>0.020799999999999999</v>
      </c>
      <c r="S2016" s="217">
        <v>0</v>
      </c>
      <c r="T2016" s="218">
        <f>S2016*H2016</f>
        <v>0</v>
      </c>
      <c r="U2016" s="42"/>
      <c r="V2016" s="42"/>
      <c r="W2016" s="42"/>
      <c r="X2016" s="42"/>
      <c r="Y2016" s="42"/>
      <c r="Z2016" s="42"/>
      <c r="AA2016" s="42"/>
      <c r="AB2016" s="42"/>
      <c r="AC2016" s="42"/>
      <c r="AD2016" s="42"/>
      <c r="AE2016" s="42"/>
      <c r="AR2016" s="219" t="s">
        <v>294</v>
      </c>
      <c r="AT2016" s="219" t="s">
        <v>303</v>
      </c>
      <c r="AU2016" s="219" t="s">
        <v>88</v>
      </c>
      <c r="AY2016" s="20" t="s">
        <v>161</v>
      </c>
      <c r="BE2016" s="220">
        <f>IF(N2016="základní",J2016,0)</f>
        <v>0</v>
      </c>
      <c r="BF2016" s="220">
        <f>IF(N2016="snížená",J2016,0)</f>
        <v>0</v>
      </c>
      <c r="BG2016" s="220">
        <f>IF(N2016="zákl. přenesená",J2016,0)</f>
        <v>0</v>
      </c>
      <c r="BH2016" s="220">
        <f>IF(N2016="sníž. přenesená",J2016,0)</f>
        <v>0</v>
      </c>
      <c r="BI2016" s="220">
        <f>IF(N2016="nulová",J2016,0)</f>
        <v>0</v>
      </c>
      <c r="BJ2016" s="20" t="s">
        <v>86</v>
      </c>
      <c r="BK2016" s="220">
        <f>ROUND(I2016*H2016,2)</f>
        <v>0</v>
      </c>
      <c r="BL2016" s="20" t="s">
        <v>188</v>
      </c>
      <c r="BM2016" s="219" t="s">
        <v>2107</v>
      </c>
    </row>
    <row r="2017" s="2" customFormat="1">
      <c r="A2017" s="42"/>
      <c r="B2017" s="43"/>
      <c r="C2017" s="44"/>
      <c r="D2017" s="221" t="s">
        <v>171</v>
      </c>
      <c r="E2017" s="44"/>
      <c r="F2017" s="222" t="s">
        <v>2106</v>
      </c>
      <c r="G2017" s="44"/>
      <c r="H2017" s="44"/>
      <c r="I2017" s="223"/>
      <c r="J2017" s="44"/>
      <c r="K2017" s="44"/>
      <c r="L2017" s="48"/>
      <c r="M2017" s="224"/>
      <c r="N2017" s="225"/>
      <c r="O2017" s="88"/>
      <c r="P2017" s="88"/>
      <c r="Q2017" s="88"/>
      <c r="R2017" s="88"/>
      <c r="S2017" s="88"/>
      <c r="T2017" s="89"/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T2017" s="20" t="s">
        <v>171</v>
      </c>
      <c r="AU2017" s="20" t="s">
        <v>88</v>
      </c>
    </row>
    <row r="2018" s="2" customFormat="1" ht="16.5" customHeight="1">
      <c r="A2018" s="42"/>
      <c r="B2018" s="43"/>
      <c r="C2018" s="208" t="s">
        <v>2108</v>
      </c>
      <c r="D2018" s="208" t="s">
        <v>164</v>
      </c>
      <c r="E2018" s="209" t="s">
        <v>2109</v>
      </c>
      <c r="F2018" s="210" t="s">
        <v>2110</v>
      </c>
      <c r="G2018" s="211" t="s">
        <v>775</v>
      </c>
      <c r="H2018" s="212">
        <v>14</v>
      </c>
      <c r="I2018" s="213"/>
      <c r="J2018" s="214">
        <f>ROUND(I2018*H2018,2)</f>
        <v>0</v>
      </c>
      <c r="K2018" s="210" t="s">
        <v>168</v>
      </c>
      <c r="L2018" s="48"/>
      <c r="M2018" s="215" t="s">
        <v>32</v>
      </c>
      <c r="N2018" s="216" t="s">
        <v>49</v>
      </c>
      <c r="O2018" s="88"/>
      <c r="P2018" s="217">
        <f>O2018*H2018</f>
        <v>0</v>
      </c>
      <c r="Q2018" s="217">
        <v>0</v>
      </c>
      <c r="R2018" s="217">
        <f>Q2018*H2018</f>
        <v>0</v>
      </c>
      <c r="S2018" s="217">
        <v>0</v>
      </c>
      <c r="T2018" s="218">
        <f>S2018*H2018</f>
        <v>0</v>
      </c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R2018" s="219" t="s">
        <v>379</v>
      </c>
      <c r="AT2018" s="219" t="s">
        <v>164</v>
      </c>
      <c r="AU2018" s="219" t="s">
        <v>88</v>
      </c>
      <c r="AY2018" s="20" t="s">
        <v>161</v>
      </c>
      <c r="BE2018" s="220">
        <f>IF(N2018="základní",J2018,0)</f>
        <v>0</v>
      </c>
      <c r="BF2018" s="220">
        <f>IF(N2018="snížená",J2018,0)</f>
        <v>0</v>
      </c>
      <c r="BG2018" s="220">
        <f>IF(N2018="zákl. přenesená",J2018,0)</f>
        <v>0</v>
      </c>
      <c r="BH2018" s="220">
        <f>IF(N2018="sníž. přenesená",J2018,0)</f>
        <v>0</v>
      </c>
      <c r="BI2018" s="220">
        <f>IF(N2018="nulová",J2018,0)</f>
        <v>0</v>
      </c>
      <c r="BJ2018" s="20" t="s">
        <v>86</v>
      </c>
      <c r="BK2018" s="220">
        <f>ROUND(I2018*H2018,2)</f>
        <v>0</v>
      </c>
      <c r="BL2018" s="20" t="s">
        <v>379</v>
      </c>
      <c r="BM2018" s="219" t="s">
        <v>2111</v>
      </c>
    </row>
    <row r="2019" s="2" customFormat="1">
      <c r="A2019" s="42"/>
      <c r="B2019" s="43"/>
      <c r="C2019" s="44"/>
      <c r="D2019" s="221" t="s">
        <v>171</v>
      </c>
      <c r="E2019" s="44"/>
      <c r="F2019" s="222" t="s">
        <v>2112</v>
      </c>
      <c r="G2019" s="44"/>
      <c r="H2019" s="44"/>
      <c r="I2019" s="223"/>
      <c r="J2019" s="44"/>
      <c r="K2019" s="44"/>
      <c r="L2019" s="48"/>
      <c r="M2019" s="224"/>
      <c r="N2019" s="225"/>
      <c r="O2019" s="88"/>
      <c r="P2019" s="88"/>
      <c r="Q2019" s="88"/>
      <c r="R2019" s="88"/>
      <c r="S2019" s="88"/>
      <c r="T2019" s="89"/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T2019" s="20" t="s">
        <v>171</v>
      </c>
      <c r="AU2019" s="20" t="s">
        <v>88</v>
      </c>
    </row>
    <row r="2020" s="2" customFormat="1">
      <c r="A2020" s="42"/>
      <c r="B2020" s="43"/>
      <c r="C2020" s="44"/>
      <c r="D2020" s="226" t="s">
        <v>172</v>
      </c>
      <c r="E2020" s="44"/>
      <c r="F2020" s="227" t="s">
        <v>2113</v>
      </c>
      <c r="G2020" s="44"/>
      <c r="H2020" s="44"/>
      <c r="I2020" s="223"/>
      <c r="J2020" s="44"/>
      <c r="K2020" s="44"/>
      <c r="L2020" s="48"/>
      <c r="M2020" s="224"/>
      <c r="N2020" s="225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172</v>
      </c>
      <c r="AU2020" s="20" t="s">
        <v>88</v>
      </c>
    </row>
    <row r="2021" s="14" customFormat="1">
      <c r="A2021" s="14"/>
      <c r="B2021" s="243"/>
      <c r="C2021" s="244"/>
      <c r="D2021" s="221" t="s">
        <v>247</v>
      </c>
      <c r="E2021" s="245" t="s">
        <v>32</v>
      </c>
      <c r="F2021" s="246" t="s">
        <v>2114</v>
      </c>
      <c r="G2021" s="244"/>
      <c r="H2021" s="247">
        <v>14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247</v>
      </c>
      <c r="AU2021" s="253" t="s">
        <v>88</v>
      </c>
      <c r="AV2021" s="14" t="s">
        <v>88</v>
      </c>
      <c r="AW2021" s="14" t="s">
        <v>39</v>
      </c>
      <c r="AX2021" s="14" t="s">
        <v>86</v>
      </c>
      <c r="AY2021" s="253" t="s">
        <v>161</v>
      </c>
    </row>
    <row r="2022" s="2" customFormat="1" ht="24.15" customHeight="1">
      <c r="A2022" s="42"/>
      <c r="B2022" s="43"/>
      <c r="C2022" s="265" t="s">
        <v>2115</v>
      </c>
      <c r="D2022" s="265" t="s">
        <v>303</v>
      </c>
      <c r="E2022" s="266" t="s">
        <v>2116</v>
      </c>
      <c r="F2022" s="267" t="s">
        <v>2117</v>
      </c>
      <c r="G2022" s="268" t="s">
        <v>775</v>
      </c>
      <c r="H2022" s="269">
        <v>14</v>
      </c>
      <c r="I2022" s="270"/>
      <c r="J2022" s="271">
        <f>ROUND(I2022*H2022,2)</f>
        <v>0</v>
      </c>
      <c r="K2022" s="267" t="s">
        <v>168</v>
      </c>
      <c r="L2022" s="272"/>
      <c r="M2022" s="273" t="s">
        <v>32</v>
      </c>
      <c r="N2022" s="274" t="s">
        <v>49</v>
      </c>
      <c r="O2022" s="88"/>
      <c r="P2022" s="217">
        <f>O2022*H2022</f>
        <v>0</v>
      </c>
      <c r="Q2022" s="217">
        <v>0.00014999999999999999</v>
      </c>
      <c r="R2022" s="217">
        <f>Q2022*H2022</f>
        <v>0.0020999999999999999</v>
      </c>
      <c r="S2022" s="217">
        <v>0</v>
      </c>
      <c r="T2022" s="218">
        <f>S2022*H2022</f>
        <v>0</v>
      </c>
      <c r="U2022" s="42"/>
      <c r="V2022" s="42"/>
      <c r="W2022" s="42"/>
      <c r="X2022" s="42"/>
      <c r="Y2022" s="42"/>
      <c r="Z2022" s="42"/>
      <c r="AA2022" s="42"/>
      <c r="AB2022" s="42"/>
      <c r="AC2022" s="42"/>
      <c r="AD2022" s="42"/>
      <c r="AE2022" s="42"/>
      <c r="AR2022" s="219" t="s">
        <v>555</v>
      </c>
      <c r="AT2022" s="219" t="s">
        <v>303</v>
      </c>
      <c r="AU2022" s="219" t="s">
        <v>88</v>
      </c>
      <c r="AY2022" s="20" t="s">
        <v>161</v>
      </c>
      <c r="BE2022" s="220">
        <f>IF(N2022="základní",J2022,0)</f>
        <v>0</v>
      </c>
      <c r="BF2022" s="220">
        <f>IF(N2022="snížená",J2022,0)</f>
        <v>0</v>
      </c>
      <c r="BG2022" s="220">
        <f>IF(N2022="zákl. přenesená",J2022,0)</f>
        <v>0</v>
      </c>
      <c r="BH2022" s="220">
        <f>IF(N2022="sníž. přenesená",J2022,0)</f>
        <v>0</v>
      </c>
      <c r="BI2022" s="220">
        <f>IF(N2022="nulová",J2022,0)</f>
        <v>0</v>
      </c>
      <c r="BJ2022" s="20" t="s">
        <v>86</v>
      </c>
      <c r="BK2022" s="220">
        <f>ROUND(I2022*H2022,2)</f>
        <v>0</v>
      </c>
      <c r="BL2022" s="20" t="s">
        <v>379</v>
      </c>
      <c r="BM2022" s="219" t="s">
        <v>2118</v>
      </c>
    </row>
    <row r="2023" s="2" customFormat="1">
      <c r="A2023" s="42"/>
      <c r="B2023" s="43"/>
      <c r="C2023" s="44"/>
      <c r="D2023" s="221" t="s">
        <v>171</v>
      </c>
      <c r="E2023" s="44"/>
      <c r="F2023" s="222" t="s">
        <v>2117</v>
      </c>
      <c r="G2023" s="44"/>
      <c r="H2023" s="44"/>
      <c r="I2023" s="223"/>
      <c r="J2023" s="44"/>
      <c r="K2023" s="44"/>
      <c r="L2023" s="48"/>
      <c r="M2023" s="224"/>
      <c r="N2023" s="225"/>
      <c r="O2023" s="88"/>
      <c r="P2023" s="88"/>
      <c r="Q2023" s="88"/>
      <c r="R2023" s="88"/>
      <c r="S2023" s="88"/>
      <c r="T2023" s="89"/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T2023" s="20" t="s">
        <v>171</v>
      </c>
      <c r="AU2023" s="20" t="s">
        <v>88</v>
      </c>
    </row>
    <row r="2024" s="2" customFormat="1" ht="24.15" customHeight="1">
      <c r="A2024" s="42"/>
      <c r="B2024" s="43"/>
      <c r="C2024" s="208" t="s">
        <v>2119</v>
      </c>
      <c r="D2024" s="208" t="s">
        <v>164</v>
      </c>
      <c r="E2024" s="209" t="s">
        <v>2120</v>
      </c>
      <c r="F2024" s="210" t="s">
        <v>2121</v>
      </c>
      <c r="G2024" s="211" t="s">
        <v>775</v>
      </c>
      <c r="H2024" s="212">
        <v>17</v>
      </c>
      <c r="I2024" s="213"/>
      <c r="J2024" s="214">
        <f>ROUND(I2024*H2024,2)</f>
        <v>0</v>
      </c>
      <c r="K2024" s="210" t="s">
        <v>168</v>
      </c>
      <c r="L2024" s="48"/>
      <c r="M2024" s="215" t="s">
        <v>32</v>
      </c>
      <c r="N2024" s="216" t="s">
        <v>49</v>
      </c>
      <c r="O2024" s="88"/>
      <c r="P2024" s="217">
        <f>O2024*H2024</f>
        <v>0</v>
      </c>
      <c r="Q2024" s="217">
        <v>0</v>
      </c>
      <c r="R2024" s="217">
        <f>Q2024*H2024</f>
        <v>0</v>
      </c>
      <c r="S2024" s="217">
        <v>0</v>
      </c>
      <c r="T2024" s="218">
        <f>S2024*H2024</f>
        <v>0</v>
      </c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R2024" s="219" t="s">
        <v>379</v>
      </c>
      <c r="AT2024" s="219" t="s">
        <v>164</v>
      </c>
      <c r="AU2024" s="219" t="s">
        <v>88</v>
      </c>
      <c r="AY2024" s="20" t="s">
        <v>161</v>
      </c>
      <c r="BE2024" s="220">
        <f>IF(N2024="základní",J2024,0)</f>
        <v>0</v>
      </c>
      <c r="BF2024" s="220">
        <f>IF(N2024="snížená",J2024,0)</f>
        <v>0</v>
      </c>
      <c r="BG2024" s="220">
        <f>IF(N2024="zákl. přenesená",J2024,0)</f>
        <v>0</v>
      </c>
      <c r="BH2024" s="220">
        <f>IF(N2024="sníž. přenesená",J2024,0)</f>
        <v>0</v>
      </c>
      <c r="BI2024" s="220">
        <f>IF(N2024="nulová",J2024,0)</f>
        <v>0</v>
      </c>
      <c r="BJ2024" s="20" t="s">
        <v>86</v>
      </c>
      <c r="BK2024" s="220">
        <f>ROUND(I2024*H2024,2)</f>
        <v>0</v>
      </c>
      <c r="BL2024" s="20" t="s">
        <v>379</v>
      </c>
      <c r="BM2024" s="219" t="s">
        <v>2122</v>
      </c>
    </row>
    <row r="2025" s="2" customFormat="1">
      <c r="A2025" s="42"/>
      <c r="B2025" s="43"/>
      <c r="C2025" s="44"/>
      <c r="D2025" s="221" t="s">
        <v>171</v>
      </c>
      <c r="E2025" s="44"/>
      <c r="F2025" s="222" t="s">
        <v>2123</v>
      </c>
      <c r="G2025" s="44"/>
      <c r="H2025" s="44"/>
      <c r="I2025" s="223"/>
      <c r="J2025" s="44"/>
      <c r="K2025" s="44"/>
      <c r="L2025" s="48"/>
      <c r="M2025" s="224"/>
      <c r="N2025" s="225"/>
      <c r="O2025" s="88"/>
      <c r="P2025" s="88"/>
      <c r="Q2025" s="88"/>
      <c r="R2025" s="88"/>
      <c r="S2025" s="88"/>
      <c r="T2025" s="89"/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T2025" s="20" t="s">
        <v>171</v>
      </c>
      <c r="AU2025" s="20" t="s">
        <v>88</v>
      </c>
    </row>
    <row r="2026" s="2" customFormat="1">
      <c r="A2026" s="42"/>
      <c r="B2026" s="43"/>
      <c r="C2026" s="44"/>
      <c r="D2026" s="226" t="s">
        <v>172</v>
      </c>
      <c r="E2026" s="44"/>
      <c r="F2026" s="227" t="s">
        <v>2124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172</v>
      </c>
      <c r="AU2026" s="20" t="s">
        <v>88</v>
      </c>
    </row>
    <row r="2027" s="13" customFormat="1">
      <c r="A2027" s="13"/>
      <c r="B2027" s="233"/>
      <c r="C2027" s="234"/>
      <c r="D2027" s="221" t="s">
        <v>247</v>
      </c>
      <c r="E2027" s="235" t="s">
        <v>32</v>
      </c>
      <c r="F2027" s="236" t="s">
        <v>2125</v>
      </c>
      <c r="G2027" s="234"/>
      <c r="H2027" s="235" t="s">
        <v>32</v>
      </c>
      <c r="I2027" s="237"/>
      <c r="J2027" s="234"/>
      <c r="K2027" s="234"/>
      <c r="L2027" s="238"/>
      <c r="M2027" s="239"/>
      <c r="N2027" s="240"/>
      <c r="O2027" s="240"/>
      <c r="P2027" s="240"/>
      <c r="Q2027" s="240"/>
      <c r="R2027" s="240"/>
      <c r="S2027" s="240"/>
      <c r="T2027" s="24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2" t="s">
        <v>247</v>
      </c>
      <c r="AU2027" s="242" t="s">
        <v>88</v>
      </c>
      <c r="AV2027" s="13" t="s">
        <v>86</v>
      </c>
      <c r="AW2027" s="13" t="s">
        <v>39</v>
      </c>
      <c r="AX2027" s="13" t="s">
        <v>78</v>
      </c>
      <c r="AY2027" s="242" t="s">
        <v>161</v>
      </c>
    </row>
    <row r="2028" s="14" customFormat="1">
      <c r="A2028" s="14"/>
      <c r="B2028" s="243"/>
      <c r="C2028" s="244"/>
      <c r="D2028" s="221" t="s">
        <v>247</v>
      </c>
      <c r="E2028" s="245" t="s">
        <v>32</v>
      </c>
      <c r="F2028" s="246" t="s">
        <v>2126</v>
      </c>
      <c r="G2028" s="244"/>
      <c r="H2028" s="247">
        <v>16</v>
      </c>
      <c r="I2028" s="248"/>
      <c r="J2028" s="244"/>
      <c r="K2028" s="244"/>
      <c r="L2028" s="249"/>
      <c r="M2028" s="250"/>
      <c r="N2028" s="251"/>
      <c r="O2028" s="251"/>
      <c r="P2028" s="251"/>
      <c r="Q2028" s="251"/>
      <c r="R2028" s="251"/>
      <c r="S2028" s="251"/>
      <c r="T2028" s="252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3" t="s">
        <v>247</v>
      </c>
      <c r="AU2028" s="253" t="s">
        <v>88</v>
      </c>
      <c r="AV2028" s="14" t="s">
        <v>88</v>
      </c>
      <c r="AW2028" s="14" t="s">
        <v>39</v>
      </c>
      <c r="AX2028" s="14" t="s">
        <v>78</v>
      </c>
      <c r="AY2028" s="253" t="s">
        <v>161</v>
      </c>
    </row>
    <row r="2029" s="14" customFormat="1">
      <c r="A2029" s="14"/>
      <c r="B2029" s="243"/>
      <c r="C2029" s="244"/>
      <c r="D2029" s="221" t="s">
        <v>247</v>
      </c>
      <c r="E2029" s="245" t="s">
        <v>32</v>
      </c>
      <c r="F2029" s="246" t="s">
        <v>2127</v>
      </c>
      <c r="G2029" s="244"/>
      <c r="H2029" s="247">
        <v>1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247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161</v>
      </c>
    </row>
    <row r="2030" s="15" customFormat="1">
      <c r="A2030" s="15"/>
      <c r="B2030" s="254"/>
      <c r="C2030" s="255"/>
      <c r="D2030" s="221" t="s">
        <v>247</v>
      </c>
      <c r="E2030" s="256" t="s">
        <v>32</v>
      </c>
      <c r="F2030" s="257" t="s">
        <v>273</v>
      </c>
      <c r="G2030" s="255"/>
      <c r="H2030" s="258">
        <v>17</v>
      </c>
      <c r="I2030" s="259"/>
      <c r="J2030" s="255"/>
      <c r="K2030" s="255"/>
      <c r="L2030" s="260"/>
      <c r="M2030" s="261"/>
      <c r="N2030" s="262"/>
      <c r="O2030" s="262"/>
      <c r="P2030" s="262"/>
      <c r="Q2030" s="262"/>
      <c r="R2030" s="262"/>
      <c r="S2030" s="262"/>
      <c r="T2030" s="263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64" t="s">
        <v>247</v>
      </c>
      <c r="AU2030" s="264" t="s">
        <v>88</v>
      </c>
      <c r="AV2030" s="15" t="s">
        <v>188</v>
      </c>
      <c r="AW2030" s="15" t="s">
        <v>39</v>
      </c>
      <c r="AX2030" s="15" t="s">
        <v>86</v>
      </c>
      <c r="AY2030" s="264" t="s">
        <v>161</v>
      </c>
    </row>
    <row r="2031" s="2" customFormat="1" ht="33" customHeight="1">
      <c r="A2031" s="42"/>
      <c r="B2031" s="43"/>
      <c r="C2031" s="265" t="s">
        <v>2128</v>
      </c>
      <c r="D2031" s="265" t="s">
        <v>303</v>
      </c>
      <c r="E2031" s="266" t="s">
        <v>2129</v>
      </c>
      <c r="F2031" s="267" t="s">
        <v>2130</v>
      </c>
      <c r="G2031" s="268" t="s">
        <v>775</v>
      </c>
      <c r="H2031" s="269">
        <v>17</v>
      </c>
      <c r="I2031" s="270"/>
      <c r="J2031" s="271">
        <f>ROUND(I2031*H2031,2)</f>
        <v>0</v>
      </c>
      <c r="K2031" s="267" t="s">
        <v>168</v>
      </c>
      <c r="L2031" s="272"/>
      <c r="M2031" s="273" t="s">
        <v>32</v>
      </c>
      <c r="N2031" s="274" t="s">
        <v>49</v>
      </c>
      <c r="O2031" s="88"/>
      <c r="P2031" s="217">
        <f>O2031*H2031</f>
        <v>0</v>
      </c>
      <c r="Q2031" s="217">
        <v>0.0029499999999999999</v>
      </c>
      <c r="R2031" s="217">
        <f>Q2031*H2031</f>
        <v>0.05015</v>
      </c>
      <c r="S2031" s="217">
        <v>0</v>
      </c>
      <c r="T2031" s="218">
        <f>S2031*H2031</f>
        <v>0</v>
      </c>
      <c r="U2031" s="42"/>
      <c r="V2031" s="42"/>
      <c r="W2031" s="42"/>
      <c r="X2031" s="42"/>
      <c r="Y2031" s="42"/>
      <c r="Z2031" s="42"/>
      <c r="AA2031" s="42"/>
      <c r="AB2031" s="42"/>
      <c r="AC2031" s="42"/>
      <c r="AD2031" s="42"/>
      <c r="AE2031" s="42"/>
      <c r="AR2031" s="219" t="s">
        <v>555</v>
      </c>
      <c r="AT2031" s="219" t="s">
        <v>303</v>
      </c>
      <c r="AU2031" s="219" t="s">
        <v>88</v>
      </c>
      <c r="AY2031" s="20" t="s">
        <v>161</v>
      </c>
      <c r="BE2031" s="220">
        <f>IF(N2031="základní",J2031,0)</f>
        <v>0</v>
      </c>
      <c r="BF2031" s="220">
        <f>IF(N2031="snížená",J2031,0)</f>
        <v>0</v>
      </c>
      <c r="BG2031" s="220">
        <f>IF(N2031="zákl. přenesená",J2031,0)</f>
        <v>0</v>
      </c>
      <c r="BH2031" s="220">
        <f>IF(N2031="sníž. přenesená",J2031,0)</f>
        <v>0</v>
      </c>
      <c r="BI2031" s="220">
        <f>IF(N2031="nulová",J2031,0)</f>
        <v>0</v>
      </c>
      <c r="BJ2031" s="20" t="s">
        <v>86</v>
      </c>
      <c r="BK2031" s="220">
        <f>ROUND(I2031*H2031,2)</f>
        <v>0</v>
      </c>
      <c r="BL2031" s="20" t="s">
        <v>379</v>
      </c>
      <c r="BM2031" s="219" t="s">
        <v>2131</v>
      </c>
    </row>
    <row r="2032" s="2" customFormat="1">
      <c r="A2032" s="42"/>
      <c r="B2032" s="43"/>
      <c r="C2032" s="44"/>
      <c r="D2032" s="221" t="s">
        <v>171</v>
      </c>
      <c r="E2032" s="44"/>
      <c r="F2032" s="222" t="s">
        <v>2130</v>
      </c>
      <c r="G2032" s="44"/>
      <c r="H2032" s="44"/>
      <c r="I2032" s="223"/>
      <c r="J2032" s="44"/>
      <c r="K2032" s="44"/>
      <c r="L2032" s="48"/>
      <c r="M2032" s="224"/>
      <c r="N2032" s="225"/>
      <c r="O2032" s="88"/>
      <c r="P2032" s="88"/>
      <c r="Q2032" s="88"/>
      <c r="R2032" s="88"/>
      <c r="S2032" s="88"/>
      <c r="T2032" s="89"/>
      <c r="U2032" s="42"/>
      <c r="V2032" s="42"/>
      <c r="W2032" s="42"/>
      <c r="X2032" s="42"/>
      <c r="Y2032" s="42"/>
      <c r="Z2032" s="42"/>
      <c r="AA2032" s="42"/>
      <c r="AB2032" s="42"/>
      <c r="AC2032" s="42"/>
      <c r="AD2032" s="42"/>
      <c r="AE2032" s="42"/>
      <c r="AT2032" s="20" t="s">
        <v>171</v>
      </c>
      <c r="AU2032" s="20" t="s">
        <v>88</v>
      </c>
    </row>
    <row r="2033" s="2" customFormat="1" ht="24.15" customHeight="1">
      <c r="A2033" s="42"/>
      <c r="B2033" s="43"/>
      <c r="C2033" s="208" t="s">
        <v>2132</v>
      </c>
      <c r="D2033" s="208" t="s">
        <v>164</v>
      </c>
      <c r="E2033" s="209" t="s">
        <v>2133</v>
      </c>
      <c r="F2033" s="210" t="s">
        <v>2134</v>
      </c>
      <c r="G2033" s="211" t="s">
        <v>775</v>
      </c>
      <c r="H2033" s="212">
        <v>16</v>
      </c>
      <c r="I2033" s="213"/>
      <c r="J2033" s="214">
        <f>ROUND(I2033*H2033,2)</f>
        <v>0</v>
      </c>
      <c r="K2033" s="210" t="s">
        <v>168</v>
      </c>
      <c r="L2033" s="48"/>
      <c r="M2033" s="215" t="s">
        <v>32</v>
      </c>
      <c r="N2033" s="216" t="s">
        <v>49</v>
      </c>
      <c r="O2033" s="88"/>
      <c r="P2033" s="217">
        <f>O2033*H2033</f>
        <v>0</v>
      </c>
      <c r="Q2033" s="217">
        <v>0</v>
      </c>
      <c r="R2033" s="217">
        <f>Q2033*H2033</f>
        <v>0</v>
      </c>
      <c r="S2033" s="217">
        <v>0</v>
      </c>
      <c r="T2033" s="218">
        <f>S2033*H2033</f>
        <v>0</v>
      </c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R2033" s="219" t="s">
        <v>379</v>
      </c>
      <c r="AT2033" s="219" t="s">
        <v>164</v>
      </c>
      <c r="AU2033" s="219" t="s">
        <v>88</v>
      </c>
      <c r="AY2033" s="20" t="s">
        <v>161</v>
      </c>
      <c r="BE2033" s="220">
        <f>IF(N2033="základní",J2033,0)</f>
        <v>0</v>
      </c>
      <c r="BF2033" s="220">
        <f>IF(N2033="snížená",J2033,0)</f>
        <v>0</v>
      </c>
      <c r="BG2033" s="220">
        <f>IF(N2033="zákl. přenesená",J2033,0)</f>
        <v>0</v>
      </c>
      <c r="BH2033" s="220">
        <f>IF(N2033="sníž. přenesená",J2033,0)</f>
        <v>0</v>
      </c>
      <c r="BI2033" s="220">
        <f>IF(N2033="nulová",J2033,0)</f>
        <v>0</v>
      </c>
      <c r="BJ2033" s="20" t="s">
        <v>86</v>
      </c>
      <c r="BK2033" s="220">
        <f>ROUND(I2033*H2033,2)</f>
        <v>0</v>
      </c>
      <c r="BL2033" s="20" t="s">
        <v>379</v>
      </c>
      <c r="BM2033" s="219" t="s">
        <v>2135</v>
      </c>
    </row>
    <row r="2034" s="2" customFormat="1">
      <c r="A2034" s="42"/>
      <c r="B2034" s="43"/>
      <c r="C2034" s="44"/>
      <c r="D2034" s="221" t="s">
        <v>171</v>
      </c>
      <c r="E2034" s="44"/>
      <c r="F2034" s="222" t="s">
        <v>2136</v>
      </c>
      <c r="G2034" s="44"/>
      <c r="H2034" s="44"/>
      <c r="I2034" s="223"/>
      <c r="J2034" s="44"/>
      <c r="K2034" s="44"/>
      <c r="L2034" s="48"/>
      <c r="M2034" s="224"/>
      <c r="N2034" s="225"/>
      <c r="O2034" s="88"/>
      <c r="P2034" s="88"/>
      <c r="Q2034" s="88"/>
      <c r="R2034" s="88"/>
      <c r="S2034" s="88"/>
      <c r="T2034" s="89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T2034" s="20" t="s">
        <v>171</v>
      </c>
      <c r="AU2034" s="20" t="s">
        <v>88</v>
      </c>
    </row>
    <row r="2035" s="2" customFormat="1">
      <c r="A2035" s="42"/>
      <c r="B2035" s="43"/>
      <c r="C2035" s="44"/>
      <c r="D2035" s="226" t="s">
        <v>172</v>
      </c>
      <c r="E2035" s="44"/>
      <c r="F2035" s="227" t="s">
        <v>2137</v>
      </c>
      <c r="G2035" s="44"/>
      <c r="H2035" s="44"/>
      <c r="I2035" s="223"/>
      <c r="J2035" s="44"/>
      <c r="K2035" s="44"/>
      <c r="L2035" s="48"/>
      <c r="M2035" s="224"/>
      <c r="N2035" s="225"/>
      <c r="O2035" s="88"/>
      <c r="P2035" s="88"/>
      <c r="Q2035" s="88"/>
      <c r="R2035" s="88"/>
      <c r="S2035" s="88"/>
      <c r="T2035" s="89"/>
      <c r="U2035" s="42"/>
      <c r="V2035" s="42"/>
      <c r="W2035" s="42"/>
      <c r="X2035" s="42"/>
      <c r="Y2035" s="42"/>
      <c r="Z2035" s="42"/>
      <c r="AA2035" s="42"/>
      <c r="AB2035" s="42"/>
      <c r="AC2035" s="42"/>
      <c r="AD2035" s="42"/>
      <c r="AE2035" s="42"/>
      <c r="AT2035" s="20" t="s">
        <v>172</v>
      </c>
      <c r="AU2035" s="20" t="s">
        <v>88</v>
      </c>
    </row>
    <row r="2036" s="13" customFormat="1">
      <c r="A2036" s="13"/>
      <c r="B2036" s="233"/>
      <c r="C2036" s="234"/>
      <c r="D2036" s="221" t="s">
        <v>247</v>
      </c>
      <c r="E2036" s="235" t="s">
        <v>32</v>
      </c>
      <c r="F2036" s="236" t="s">
        <v>2125</v>
      </c>
      <c r="G2036" s="234"/>
      <c r="H2036" s="235" t="s">
        <v>32</v>
      </c>
      <c r="I2036" s="237"/>
      <c r="J2036" s="234"/>
      <c r="K2036" s="234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247</v>
      </c>
      <c r="AU2036" s="242" t="s">
        <v>88</v>
      </c>
      <c r="AV2036" s="13" t="s">
        <v>86</v>
      </c>
      <c r="AW2036" s="13" t="s">
        <v>39</v>
      </c>
      <c r="AX2036" s="13" t="s">
        <v>78</v>
      </c>
      <c r="AY2036" s="242" t="s">
        <v>161</v>
      </c>
    </row>
    <row r="2037" s="14" customFormat="1">
      <c r="A2037" s="14"/>
      <c r="B2037" s="243"/>
      <c r="C2037" s="244"/>
      <c r="D2037" s="221" t="s">
        <v>247</v>
      </c>
      <c r="E2037" s="245" t="s">
        <v>32</v>
      </c>
      <c r="F2037" s="246" t="s">
        <v>2126</v>
      </c>
      <c r="G2037" s="244"/>
      <c r="H2037" s="247">
        <v>16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247</v>
      </c>
      <c r="AU2037" s="253" t="s">
        <v>88</v>
      </c>
      <c r="AV2037" s="14" t="s">
        <v>88</v>
      </c>
      <c r="AW2037" s="14" t="s">
        <v>39</v>
      </c>
      <c r="AX2037" s="14" t="s">
        <v>86</v>
      </c>
      <c r="AY2037" s="253" t="s">
        <v>161</v>
      </c>
    </row>
    <row r="2038" s="2" customFormat="1" ht="33" customHeight="1">
      <c r="A2038" s="42"/>
      <c r="B2038" s="43"/>
      <c r="C2038" s="265" t="s">
        <v>2138</v>
      </c>
      <c r="D2038" s="265" t="s">
        <v>303</v>
      </c>
      <c r="E2038" s="266" t="s">
        <v>2139</v>
      </c>
      <c r="F2038" s="267" t="s">
        <v>2140</v>
      </c>
      <c r="G2038" s="268" t="s">
        <v>320</v>
      </c>
      <c r="H2038" s="269">
        <v>89.694000000000003</v>
      </c>
      <c r="I2038" s="270"/>
      <c r="J2038" s="271">
        <f>ROUND(I2038*H2038,2)</f>
        <v>0</v>
      </c>
      <c r="K2038" s="267" t="s">
        <v>168</v>
      </c>
      <c r="L2038" s="272"/>
      <c r="M2038" s="273" t="s">
        <v>32</v>
      </c>
      <c r="N2038" s="274" t="s">
        <v>49</v>
      </c>
      <c r="O2038" s="88"/>
      <c r="P2038" s="217">
        <f>O2038*H2038</f>
        <v>0</v>
      </c>
      <c r="Q2038" s="217">
        <v>0.00014999999999999999</v>
      </c>
      <c r="R2038" s="217">
        <f>Q2038*H2038</f>
        <v>0.013454099999999998</v>
      </c>
      <c r="S2038" s="217">
        <v>0</v>
      </c>
      <c r="T2038" s="218">
        <f>S2038*H2038</f>
        <v>0</v>
      </c>
      <c r="U2038" s="42"/>
      <c r="V2038" s="42"/>
      <c r="W2038" s="42"/>
      <c r="X2038" s="42"/>
      <c r="Y2038" s="42"/>
      <c r="Z2038" s="42"/>
      <c r="AA2038" s="42"/>
      <c r="AB2038" s="42"/>
      <c r="AC2038" s="42"/>
      <c r="AD2038" s="42"/>
      <c r="AE2038" s="42"/>
      <c r="AR2038" s="219" t="s">
        <v>555</v>
      </c>
      <c r="AT2038" s="219" t="s">
        <v>303</v>
      </c>
      <c r="AU2038" s="219" t="s">
        <v>88</v>
      </c>
      <c r="AY2038" s="20" t="s">
        <v>161</v>
      </c>
      <c r="BE2038" s="220">
        <f>IF(N2038="základní",J2038,0)</f>
        <v>0</v>
      </c>
      <c r="BF2038" s="220">
        <f>IF(N2038="snížená",J2038,0)</f>
        <v>0</v>
      </c>
      <c r="BG2038" s="220">
        <f>IF(N2038="zákl. přenesená",J2038,0)</f>
        <v>0</v>
      </c>
      <c r="BH2038" s="220">
        <f>IF(N2038="sníž. přenesená",J2038,0)</f>
        <v>0</v>
      </c>
      <c r="BI2038" s="220">
        <f>IF(N2038="nulová",J2038,0)</f>
        <v>0</v>
      </c>
      <c r="BJ2038" s="20" t="s">
        <v>86</v>
      </c>
      <c r="BK2038" s="220">
        <f>ROUND(I2038*H2038,2)</f>
        <v>0</v>
      </c>
      <c r="BL2038" s="20" t="s">
        <v>379</v>
      </c>
      <c r="BM2038" s="219" t="s">
        <v>2141</v>
      </c>
    </row>
    <row r="2039" s="2" customFormat="1">
      <c r="A2039" s="42"/>
      <c r="B2039" s="43"/>
      <c r="C2039" s="44"/>
      <c r="D2039" s="221" t="s">
        <v>171</v>
      </c>
      <c r="E2039" s="44"/>
      <c r="F2039" s="222" t="s">
        <v>2140</v>
      </c>
      <c r="G2039" s="44"/>
      <c r="H2039" s="44"/>
      <c r="I2039" s="223"/>
      <c r="J2039" s="44"/>
      <c r="K2039" s="44"/>
      <c r="L2039" s="48"/>
      <c r="M2039" s="224"/>
      <c r="N2039" s="225"/>
      <c r="O2039" s="88"/>
      <c r="P2039" s="88"/>
      <c r="Q2039" s="88"/>
      <c r="R2039" s="88"/>
      <c r="S2039" s="88"/>
      <c r="T2039" s="89"/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T2039" s="20" t="s">
        <v>171</v>
      </c>
      <c r="AU2039" s="20" t="s">
        <v>88</v>
      </c>
    </row>
    <row r="2040" s="14" customFormat="1">
      <c r="A2040" s="14"/>
      <c r="B2040" s="243"/>
      <c r="C2040" s="244"/>
      <c r="D2040" s="221" t="s">
        <v>247</v>
      </c>
      <c r="E2040" s="245" t="s">
        <v>32</v>
      </c>
      <c r="F2040" s="246" t="s">
        <v>2142</v>
      </c>
      <c r="G2040" s="244"/>
      <c r="H2040" s="247">
        <v>81.540000000000006</v>
      </c>
      <c r="I2040" s="248"/>
      <c r="J2040" s="244"/>
      <c r="K2040" s="244"/>
      <c r="L2040" s="249"/>
      <c r="M2040" s="250"/>
      <c r="N2040" s="251"/>
      <c r="O2040" s="251"/>
      <c r="P2040" s="251"/>
      <c r="Q2040" s="251"/>
      <c r="R2040" s="251"/>
      <c r="S2040" s="251"/>
      <c r="T2040" s="252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3" t="s">
        <v>247</v>
      </c>
      <c r="AU2040" s="253" t="s">
        <v>88</v>
      </c>
      <c r="AV2040" s="14" t="s">
        <v>88</v>
      </c>
      <c r="AW2040" s="14" t="s">
        <v>39</v>
      </c>
      <c r="AX2040" s="14" t="s">
        <v>86</v>
      </c>
      <c r="AY2040" s="253" t="s">
        <v>161</v>
      </c>
    </row>
    <row r="2041" s="14" customFormat="1">
      <c r="A2041" s="14"/>
      <c r="B2041" s="243"/>
      <c r="C2041" s="244"/>
      <c r="D2041" s="221" t="s">
        <v>247</v>
      </c>
      <c r="E2041" s="244"/>
      <c r="F2041" s="246" t="s">
        <v>2143</v>
      </c>
      <c r="G2041" s="244"/>
      <c r="H2041" s="247">
        <v>89.694000000000003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247</v>
      </c>
      <c r="AU2041" s="253" t="s">
        <v>88</v>
      </c>
      <c r="AV2041" s="14" t="s">
        <v>88</v>
      </c>
      <c r="AW2041" s="14" t="s">
        <v>4</v>
      </c>
      <c r="AX2041" s="14" t="s">
        <v>86</v>
      </c>
      <c r="AY2041" s="253" t="s">
        <v>161</v>
      </c>
    </row>
    <row r="2042" s="2" customFormat="1" ht="33" customHeight="1">
      <c r="A2042" s="42"/>
      <c r="B2042" s="43"/>
      <c r="C2042" s="208" t="s">
        <v>2144</v>
      </c>
      <c r="D2042" s="208" t="s">
        <v>164</v>
      </c>
      <c r="E2042" s="209" t="s">
        <v>2145</v>
      </c>
      <c r="F2042" s="210" t="s">
        <v>2146</v>
      </c>
      <c r="G2042" s="211" t="s">
        <v>719</v>
      </c>
      <c r="H2042" s="212">
        <v>1</v>
      </c>
      <c r="I2042" s="213"/>
      <c r="J2042" s="214">
        <f>ROUND(I2042*H2042,2)</f>
        <v>0</v>
      </c>
      <c r="K2042" s="210" t="s">
        <v>32</v>
      </c>
      <c r="L2042" s="48"/>
      <c r="M2042" s="215" t="s">
        <v>32</v>
      </c>
      <c r="N2042" s="216" t="s">
        <v>49</v>
      </c>
      <c r="O2042" s="88"/>
      <c r="P2042" s="217">
        <f>O2042*H2042</f>
        <v>0</v>
      </c>
      <c r="Q2042" s="217">
        <v>0</v>
      </c>
      <c r="R2042" s="217">
        <f>Q2042*H2042</f>
        <v>0</v>
      </c>
      <c r="S2042" s="217">
        <v>0</v>
      </c>
      <c r="T2042" s="21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19" t="s">
        <v>379</v>
      </c>
      <c r="AT2042" s="219" t="s">
        <v>164</v>
      </c>
      <c r="AU2042" s="219" t="s">
        <v>88</v>
      </c>
      <c r="AY2042" s="20" t="s">
        <v>161</v>
      </c>
      <c r="BE2042" s="220">
        <f>IF(N2042="základní",J2042,0)</f>
        <v>0</v>
      </c>
      <c r="BF2042" s="220">
        <f>IF(N2042="snížená",J2042,0)</f>
        <v>0</v>
      </c>
      <c r="BG2042" s="220">
        <f>IF(N2042="zákl. přenesená",J2042,0)</f>
        <v>0</v>
      </c>
      <c r="BH2042" s="220">
        <f>IF(N2042="sníž. přenesená",J2042,0)</f>
        <v>0</v>
      </c>
      <c r="BI2042" s="220">
        <f>IF(N2042="nulová",J2042,0)</f>
        <v>0</v>
      </c>
      <c r="BJ2042" s="20" t="s">
        <v>86</v>
      </c>
      <c r="BK2042" s="220">
        <f>ROUND(I2042*H2042,2)</f>
        <v>0</v>
      </c>
      <c r="BL2042" s="20" t="s">
        <v>379</v>
      </c>
      <c r="BM2042" s="219" t="s">
        <v>2147</v>
      </c>
    </row>
    <row r="2043" s="2" customFormat="1">
      <c r="A2043" s="42"/>
      <c r="B2043" s="43"/>
      <c r="C2043" s="44"/>
      <c r="D2043" s="221" t="s">
        <v>171</v>
      </c>
      <c r="E2043" s="44"/>
      <c r="F2043" s="222" t="s">
        <v>2146</v>
      </c>
      <c r="G2043" s="44"/>
      <c r="H2043" s="44"/>
      <c r="I2043" s="223"/>
      <c r="J2043" s="44"/>
      <c r="K2043" s="44"/>
      <c r="L2043" s="48"/>
      <c r="M2043" s="224"/>
      <c r="N2043" s="22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0" t="s">
        <v>171</v>
      </c>
      <c r="AU2043" s="20" t="s">
        <v>88</v>
      </c>
    </row>
    <row r="2044" s="2" customFormat="1" ht="24.15" customHeight="1">
      <c r="A2044" s="42"/>
      <c r="B2044" s="43"/>
      <c r="C2044" s="208" t="s">
        <v>2148</v>
      </c>
      <c r="D2044" s="208" t="s">
        <v>164</v>
      </c>
      <c r="E2044" s="209" t="s">
        <v>2149</v>
      </c>
      <c r="F2044" s="210" t="s">
        <v>2150</v>
      </c>
      <c r="G2044" s="211" t="s">
        <v>719</v>
      </c>
      <c r="H2044" s="212">
        <v>1</v>
      </c>
      <c r="I2044" s="213"/>
      <c r="J2044" s="214">
        <f>ROUND(I2044*H2044,2)</f>
        <v>0</v>
      </c>
      <c r="K2044" s="210" t="s">
        <v>32</v>
      </c>
      <c r="L2044" s="48"/>
      <c r="M2044" s="215" t="s">
        <v>32</v>
      </c>
      <c r="N2044" s="216" t="s">
        <v>49</v>
      </c>
      <c r="O2044" s="88"/>
      <c r="P2044" s="217">
        <f>O2044*H2044</f>
        <v>0</v>
      </c>
      <c r="Q2044" s="217">
        <v>0</v>
      </c>
      <c r="R2044" s="217">
        <f>Q2044*H2044</f>
        <v>0</v>
      </c>
      <c r="S2044" s="217">
        <v>0</v>
      </c>
      <c r="T2044" s="218">
        <f>S2044*H2044</f>
        <v>0</v>
      </c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R2044" s="219" t="s">
        <v>379</v>
      </c>
      <c r="AT2044" s="219" t="s">
        <v>164</v>
      </c>
      <c r="AU2044" s="219" t="s">
        <v>88</v>
      </c>
      <c r="AY2044" s="20" t="s">
        <v>161</v>
      </c>
      <c r="BE2044" s="220">
        <f>IF(N2044="základní",J2044,0)</f>
        <v>0</v>
      </c>
      <c r="BF2044" s="220">
        <f>IF(N2044="snížená",J2044,0)</f>
        <v>0</v>
      </c>
      <c r="BG2044" s="220">
        <f>IF(N2044="zákl. přenesená",J2044,0)</f>
        <v>0</v>
      </c>
      <c r="BH2044" s="220">
        <f>IF(N2044="sníž. přenesená",J2044,0)</f>
        <v>0</v>
      </c>
      <c r="BI2044" s="220">
        <f>IF(N2044="nulová",J2044,0)</f>
        <v>0</v>
      </c>
      <c r="BJ2044" s="20" t="s">
        <v>86</v>
      </c>
      <c r="BK2044" s="220">
        <f>ROUND(I2044*H2044,2)</f>
        <v>0</v>
      </c>
      <c r="BL2044" s="20" t="s">
        <v>379</v>
      </c>
      <c r="BM2044" s="219" t="s">
        <v>2151</v>
      </c>
    </row>
    <row r="2045" s="2" customFormat="1">
      <c r="A2045" s="42"/>
      <c r="B2045" s="43"/>
      <c r="C2045" s="44"/>
      <c r="D2045" s="221" t="s">
        <v>171</v>
      </c>
      <c r="E2045" s="44"/>
      <c r="F2045" s="222" t="s">
        <v>2150</v>
      </c>
      <c r="G2045" s="44"/>
      <c r="H2045" s="44"/>
      <c r="I2045" s="223"/>
      <c r="J2045" s="44"/>
      <c r="K2045" s="44"/>
      <c r="L2045" s="48"/>
      <c r="M2045" s="224"/>
      <c r="N2045" s="225"/>
      <c r="O2045" s="88"/>
      <c r="P2045" s="88"/>
      <c r="Q2045" s="88"/>
      <c r="R2045" s="88"/>
      <c r="S2045" s="88"/>
      <c r="T2045" s="89"/>
      <c r="U2045" s="42"/>
      <c r="V2045" s="42"/>
      <c r="W2045" s="42"/>
      <c r="X2045" s="42"/>
      <c r="Y2045" s="42"/>
      <c r="Z2045" s="42"/>
      <c r="AA2045" s="42"/>
      <c r="AB2045" s="42"/>
      <c r="AC2045" s="42"/>
      <c r="AD2045" s="42"/>
      <c r="AE2045" s="42"/>
      <c r="AT2045" s="20" t="s">
        <v>171</v>
      </c>
      <c r="AU2045" s="20" t="s">
        <v>88</v>
      </c>
    </row>
    <row r="2046" s="2" customFormat="1" ht="24.15" customHeight="1">
      <c r="A2046" s="42"/>
      <c r="B2046" s="43"/>
      <c r="C2046" s="208" t="s">
        <v>2152</v>
      </c>
      <c r="D2046" s="208" t="s">
        <v>164</v>
      </c>
      <c r="E2046" s="209" t="s">
        <v>2153</v>
      </c>
      <c r="F2046" s="210" t="s">
        <v>2154</v>
      </c>
      <c r="G2046" s="211" t="s">
        <v>2085</v>
      </c>
      <c r="H2046" s="212">
        <v>166.69999999999999</v>
      </c>
      <c r="I2046" s="213"/>
      <c r="J2046" s="214">
        <f>ROUND(I2046*H2046,2)</f>
        <v>0</v>
      </c>
      <c r="K2046" s="210" t="s">
        <v>168</v>
      </c>
      <c r="L2046" s="48"/>
      <c r="M2046" s="215" t="s">
        <v>32</v>
      </c>
      <c r="N2046" s="216" t="s">
        <v>49</v>
      </c>
      <c r="O2046" s="88"/>
      <c r="P2046" s="217">
        <f>O2046*H2046</f>
        <v>0</v>
      </c>
      <c r="Q2046" s="217">
        <v>6.9999999999999994E-05</v>
      </c>
      <c r="R2046" s="217">
        <f>Q2046*H2046</f>
        <v>0.011668999999999999</v>
      </c>
      <c r="S2046" s="217">
        <v>0</v>
      </c>
      <c r="T2046" s="218">
        <f>S2046*H2046</f>
        <v>0</v>
      </c>
      <c r="U2046" s="42"/>
      <c r="V2046" s="42"/>
      <c r="W2046" s="42"/>
      <c r="X2046" s="42"/>
      <c r="Y2046" s="42"/>
      <c r="Z2046" s="42"/>
      <c r="AA2046" s="42"/>
      <c r="AB2046" s="42"/>
      <c r="AC2046" s="42"/>
      <c r="AD2046" s="42"/>
      <c r="AE2046" s="42"/>
      <c r="AR2046" s="219" t="s">
        <v>379</v>
      </c>
      <c r="AT2046" s="219" t="s">
        <v>164</v>
      </c>
      <c r="AU2046" s="219" t="s">
        <v>88</v>
      </c>
      <c r="AY2046" s="20" t="s">
        <v>161</v>
      </c>
      <c r="BE2046" s="220">
        <f>IF(N2046="základní",J2046,0)</f>
        <v>0</v>
      </c>
      <c r="BF2046" s="220">
        <f>IF(N2046="snížená",J2046,0)</f>
        <v>0</v>
      </c>
      <c r="BG2046" s="220">
        <f>IF(N2046="zákl. přenesená",J2046,0)</f>
        <v>0</v>
      </c>
      <c r="BH2046" s="220">
        <f>IF(N2046="sníž. přenesená",J2046,0)</f>
        <v>0</v>
      </c>
      <c r="BI2046" s="220">
        <f>IF(N2046="nulová",J2046,0)</f>
        <v>0</v>
      </c>
      <c r="BJ2046" s="20" t="s">
        <v>86</v>
      </c>
      <c r="BK2046" s="220">
        <f>ROUND(I2046*H2046,2)</f>
        <v>0</v>
      </c>
      <c r="BL2046" s="20" t="s">
        <v>379</v>
      </c>
      <c r="BM2046" s="219" t="s">
        <v>2155</v>
      </c>
    </row>
    <row r="2047" s="2" customFormat="1">
      <c r="A2047" s="42"/>
      <c r="B2047" s="43"/>
      <c r="C2047" s="44"/>
      <c r="D2047" s="221" t="s">
        <v>171</v>
      </c>
      <c r="E2047" s="44"/>
      <c r="F2047" s="222" t="s">
        <v>2156</v>
      </c>
      <c r="G2047" s="44"/>
      <c r="H2047" s="44"/>
      <c r="I2047" s="223"/>
      <c r="J2047" s="44"/>
      <c r="K2047" s="44"/>
      <c r="L2047" s="48"/>
      <c r="M2047" s="224"/>
      <c r="N2047" s="225"/>
      <c r="O2047" s="88"/>
      <c r="P2047" s="88"/>
      <c r="Q2047" s="88"/>
      <c r="R2047" s="88"/>
      <c r="S2047" s="88"/>
      <c r="T2047" s="89"/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T2047" s="20" t="s">
        <v>171</v>
      </c>
      <c r="AU2047" s="20" t="s">
        <v>88</v>
      </c>
    </row>
    <row r="2048" s="2" customFormat="1">
      <c r="A2048" s="42"/>
      <c r="B2048" s="43"/>
      <c r="C2048" s="44"/>
      <c r="D2048" s="226" t="s">
        <v>172</v>
      </c>
      <c r="E2048" s="44"/>
      <c r="F2048" s="227" t="s">
        <v>2157</v>
      </c>
      <c r="G2048" s="44"/>
      <c r="H2048" s="44"/>
      <c r="I2048" s="223"/>
      <c r="J2048" s="44"/>
      <c r="K2048" s="44"/>
      <c r="L2048" s="48"/>
      <c r="M2048" s="224"/>
      <c r="N2048" s="225"/>
      <c r="O2048" s="88"/>
      <c r="P2048" s="88"/>
      <c r="Q2048" s="88"/>
      <c r="R2048" s="88"/>
      <c r="S2048" s="88"/>
      <c r="T2048" s="89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T2048" s="20" t="s">
        <v>172</v>
      </c>
      <c r="AU2048" s="20" t="s">
        <v>88</v>
      </c>
    </row>
    <row r="2049" s="13" customFormat="1">
      <c r="A2049" s="13"/>
      <c r="B2049" s="233"/>
      <c r="C2049" s="234"/>
      <c r="D2049" s="221" t="s">
        <v>247</v>
      </c>
      <c r="E2049" s="235" t="s">
        <v>32</v>
      </c>
      <c r="F2049" s="236" t="s">
        <v>2158</v>
      </c>
      <c r="G2049" s="234"/>
      <c r="H2049" s="235" t="s">
        <v>32</v>
      </c>
      <c r="I2049" s="237"/>
      <c r="J2049" s="234"/>
      <c r="K2049" s="234"/>
      <c r="L2049" s="238"/>
      <c r="M2049" s="239"/>
      <c r="N2049" s="240"/>
      <c r="O2049" s="240"/>
      <c r="P2049" s="240"/>
      <c r="Q2049" s="240"/>
      <c r="R2049" s="240"/>
      <c r="S2049" s="240"/>
      <c r="T2049" s="24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2" t="s">
        <v>247</v>
      </c>
      <c r="AU2049" s="242" t="s">
        <v>88</v>
      </c>
      <c r="AV2049" s="13" t="s">
        <v>86</v>
      </c>
      <c r="AW2049" s="13" t="s">
        <v>39</v>
      </c>
      <c r="AX2049" s="13" t="s">
        <v>78</v>
      </c>
      <c r="AY2049" s="242" t="s">
        <v>161</v>
      </c>
    </row>
    <row r="2050" s="14" customFormat="1">
      <c r="A2050" s="14"/>
      <c r="B2050" s="243"/>
      <c r="C2050" s="244"/>
      <c r="D2050" s="221" t="s">
        <v>247</v>
      </c>
      <c r="E2050" s="245" t="s">
        <v>32</v>
      </c>
      <c r="F2050" s="246" t="s">
        <v>2159</v>
      </c>
      <c r="G2050" s="244"/>
      <c r="H2050" s="247">
        <v>56.82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247</v>
      </c>
      <c r="AU2050" s="253" t="s">
        <v>88</v>
      </c>
      <c r="AV2050" s="14" t="s">
        <v>88</v>
      </c>
      <c r="AW2050" s="14" t="s">
        <v>39</v>
      </c>
      <c r="AX2050" s="14" t="s">
        <v>78</v>
      </c>
      <c r="AY2050" s="253" t="s">
        <v>161</v>
      </c>
    </row>
    <row r="2051" s="14" customFormat="1">
      <c r="A2051" s="14"/>
      <c r="B2051" s="243"/>
      <c r="C2051" s="244"/>
      <c r="D2051" s="221" t="s">
        <v>247</v>
      </c>
      <c r="E2051" s="245" t="s">
        <v>32</v>
      </c>
      <c r="F2051" s="246" t="s">
        <v>2160</v>
      </c>
      <c r="G2051" s="244"/>
      <c r="H2051" s="247">
        <v>19.399999999999999</v>
      </c>
      <c r="I2051" s="248"/>
      <c r="J2051" s="244"/>
      <c r="K2051" s="244"/>
      <c r="L2051" s="249"/>
      <c r="M2051" s="250"/>
      <c r="N2051" s="251"/>
      <c r="O2051" s="251"/>
      <c r="P2051" s="251"/>
      <c r="Q2051" s="251"/>
      <c r="R2051" s="251"/>
      <c r="S2051" s="251"/>
      <c r="T2051" s="252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3" t="s">
        <v>247</v>
      </c>
      <c r="AU2051" s="253" t="s">
        <v>88</v>
      </c>
      <c r="AV2051" s="14" t="s">
        <v>88</v>
      </c>
      <c r="AW2051" s="14" t="s">
        <v>39</v>
      </c>
      <c r="AX2051" s="14" t="s">
        <v>78</v>
      </c>
      <c r="AY2051" s="253" t="s">
        <v>161</v>
      </c>
    </row>
    <row r="2052" s="14" customFormat="1">
      <c r="A2052" s="14"/>
      <c r="B2052" s="243"/>
      <c r="C2052" s="244"/>
      <c r="D2052" s="221" t="s">
        <v>247</v>
      </c>
      <c r="E2052" s="245" t="s">
        <v>32</v>
      </c>
      <c r="F2052" s="246" t="s">
        <v>2161</v>
      </c>
      <c r="G2052" s="244"/>
      <c r="H2052" s="247">
        <v>90.480000000000004</v>
      </c>
      <c r="I2052" s="248"/>
      <c r="J2052" s="244"/>
      <c r="K2052" s="244"/>
      <c r="L2052" s="249"/>
      <c r="M2052" s="250"/>
      <c r="N2052" s="251"/>
      <c r="O2052" s="251"/>
      <c r="P2052" s="251"/>
      <c r="Q2052" s="251"/>
      <c r="R2052" s="251"/>
      <c r="S2052" s="251"/>
      <c r="T2052" s="252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3" t="s">
        <v>247</v>
      </c>
      <c r="AU2052" s="253" t="s">
        <v>88</v>
      </c>
      <c r="AV2052" s="14" t="s">
        <v>88</v>
      </c>
      <c r="AW2052" s="14" t="s">
        <v>39</v>
      </c>
      <c r="AX2052" s="14" t="s">
        <v>78</v>
      </c>
      <c r="AY2052" s="253" t="s">
        <v>161</v>
      </c>
    </row>
    <row r="2053" s="15" customFormat="1">
      <c r="A2053" s="15"/>
      <c r="B2053" s="254"/>
      <c r="C2053" s="255"/>
      <c r="D2053" s="221" t="s">
        <v>247</v>
      </c>
      <c r="E2053" s="256" t="s">
        <v>32</v>
      </c>
      <c r="F2053" s="257" t="s">
        <v>273</v>
      </c>
      <c r="G2053" s="255"/>
      <c r="H2053" s="258">
        <v>166.69999999999999</v>
      </c>
      <c r="I2053" s="259"/>
      <c r="J2053" s="255"/>
      <c r="K2053" s="255"/>
      <c r="L2053" s="260"/>
      <c r="M2053" s="261"/>
      <c r="N2053" s="262"/>
      <c r="O2053" s="262"/>
      <c r="P2053" s="262"/>
      <c r="Q2053" s="262"/>
      <c r="R2053" s="262"/>
      <c r="S2053" s="262"/>
      <c r="T2053" s="263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4" t="s">
        <v>247</v>
      </c>
      <c r="AU2053" s="264" t="s">
        <v>88</v>
      </c>
      <c r="AV2053" s="15" t="s">
        <v>188</v>
      </c>
      <c r="AW2053" s="15" t="s">
        <v>39</v>
      </c>
      <c r="AX2053" s="15" t="s">
        <v>86</v>
      </c>
      <c r="AY2053" s="264" t="s">
        <v>161</v>
      </c>
    </row>
    <row r="2054" s="2" customFormat="1" ht="21.75" customHeight="1">
      <c r="A2054" s="42"/>
      <c r="B2054" s="43"/>
      <c r="C2054" s="265" t="s">
        <v>2162</v>
      </c>
      <c r="D2054" s="265" t="s">
        <v>303</v>
      </c>
      <c r="E2054" s="266" t="s">
        <v>2037</v>
      </c>
      <c r="F2054" s="267" t="s">
        <v>2038</v>
      </c>
      <c r="G2054" s="268" t="s">
        <v>282</v>
      </c>
      <c r="H2054" s="269">
        <v>0.063</v>
      </c>
      <c r="I2054" s="270"/>
      <c r="J2054" s="271">
        <f>ROUND(I2054*H2054,2)</f>
        <v>0</v>
      </c>
      <c r="K2054" s="267" t="s">
        <v>168</v>
      </c>
      <c r="L2054" s="272"/>
      <c r="M2054" s="273" t="s">
        <v>32</v>
      </c>
      <c r="N2054" s="274" t="s">
        <v>49</v>
      </c>
      <c r="O2054" s="88"/>
      <c r="P2054" s="217">
        <f>O2054*H2054</f>
        <v>0</v>
      </c>
      <c r="Q2054" s="217">
        <v>1</v>
      </c>
      <c r="R2054" s="217">
        <f>Q2054*H2054</f>
        <v>0.063</v>
      </c>
      <c r="S2054" s="217">
        <v>0</v>
      </c>
      <c r="T2054" s="218">
        <f>S2054*H2054</f>
        <v>0</v>
      </c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R2054" s="219" t="s">
        <v>555</v>
      </c>
      <c r="AT2054" s="219" t="s">
        <v>303</v>
      </c>
      <c r="AU2054" s="219" t="s">
        <v>88</v>
      </c>
      <c r="AY2054" s="20" t="s">
        <v>161</v>
      </c>
      <c r="BE2054" s="220">
        <f>IF(N2054="základní",J2054,0)</f>
        <v>0</v>
      </c>
      <c r="BF2054" s="220">
        <f>IF(N2054="snížená",J2054,0)</f>
        <v>0</v>
      </c>
      <c r="BG2054" s="220">
        <f>IF(N2054="zákl. přenesená",J2054,0)</f>
        <v>0</v>
      </c>
      <c r="BH2054" s="220">
        <f>IF(N2054="sníž. přenesená",J2054,0)</f>
        <v>0</v>
      </c>
      <c r="BI2054" s="220">
        <f>IF(N2054="nulová",J2054,0)</f>
        <v>0</v>
      </c>
      <c r="BJ2054" s="20" t="s">
        <v>86</v>
      </c>
      <c r="BK2054" s="220">
        <f>ROUND(I2054*H2054,2)</f>
        <v>0</v>
      </c>
      <c r="BL2054" s="20" t="s">
        <v>379</v>
      </c>
      <c r="BM2054" s="219" t="s">
        <v>2163</v>
      </c>
    </row>
    <row r="2055" s="2" customFormat="1">
      <c r="A2055" s="42"/>
      <c r="B2055" s="43"/>
      <c r="C2055" s="44"/>
      <c r="D2055" s="221" t="s">
        <v>171</v>
      </c>
      <c r="E2055" s="44"/>
      <c r="F2055" s="222" t="s">
        <v>2038</v>
      </c>
      <c r="G2055" s="44"/>
      <c r="H2055" s="44"/>
      <c r="I2055" s="223"/>
      <c r="J2055" s="44"/>
      <c r="K2055" s="44"/>
      <c r="L2055" s="48"/>
      <c r="M2055" s="224"/>
      <c r="N2055" s="225"/>
      <c r="O2055" s="88"/>
      <c r="P2055" s="88"/>
      <c r="Q2055" s="88"/>
      <c r="R2055" s="88"/>
      <c r="S2055" s="88"/>
      <c r="T2055" s="89"/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T2055" s="20" t="s">
        <v>171</v>
      </c>
      <c r="AU2055" s="20" t="s">
        <v>88</v>
      </c>
    </row>
    <row r="2056" s="14" customFormat="1">
      <c r="A2056" s="14"/>
      <c r="B2056" s="243"/>
      <c r="C2056" s="244"/>
      <c r="D2056" s="221" t="s">
        <v>247</v>
      </c>
      <c r="E2056" s="245" t="s">
        <v>32</v>
      </c>
      <c r="F2056" s="246" t="s">
        <v>2164</v>
      </c>
      <c r="G2056" s="244"/>
      <c r="H2056" s="247">
        <v>0.057000000000000002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3" t="s">
        <v>247</v>
      </c>
      <c r="AU2056" s="253" t="s">
        <v>88</v>
      </c>
      <c r="AV2056" s="14" t="s">
        <v>88</v>
      </c>
      <c r="AW2056" s="14" t="s">
        <v>39</v>
      </c>
      <c r="AX2056" s="14" t="s">
        <v>86</v>
      </c>
      <c r="AY2056" s="253" t="s">
        <v>161</v>
      </c>
    </row>
    <row r="2057" s="14" customFormat="1">
      <c r="A2057" s="14"/>
      <c r="B2057" s="243"/>
      <c r="C2057" s="244"/>
      <c r="D2057" s="221" t="s">
        <v>247</v>
      </c>
      <c r="E2057" s="244"/>
      <c r="F2057" s="246" t="s">
        <v>2165</v>
      </c>
      <c r="G2057" s="244"/>
      <c r="H2057" s="247">
        <v>0.063</v>
      </c>
      <c r="I2057" s="248"/>
      <c r="J2057" s="244"/>
      <c r="K2057" s="244"/>
      <c r="L2057" s="249"/>
      <c r="M2057" s="250"/>
      <c r="N2057" s="251"/>
      <c r="O2057" s="251"/>
      <c r="P2057" s="251"/>
      <c r="Q2057" s="251"/>
      <c r="R2057" s="251"/>
      <c r="S2057" s="251"/>
      <c r="T2057" s="25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3" t="s">
        <v>247</v>
      </c>
      <c r="AU2057" s="253" t="s">
        <v>88</v>
      </c>
      <c r="AV2057" s="14" t="s">
        <v>88</v>
      </c>
      <c r="AW2057" s="14" t="s">
        <v>4</v>
      </c>
      <c r="AX2057" s="14" t="s">
        <v>86</v>
      </c>
      <c r="AY2057" s="253" t="s">
        <v>161</v>
      </c>
    </row>
    <row r="2058" s="2" customFormat="1" ht="24.15" customHeight="1">
      <c r="A2058" s="42"/>
      <c r="B2058" s="43"/>
      <c r="C2058" s="265" t="s">
        <v>2166</v>
      </c>
      <c r="D2058" s="265" t="s">
        <v>303</v>
      </c>
      <c r="E2058" s="266" t="s">
        <v>2167</v>
      </c>
      <c r="F2058" s="267" t="s">
        <v>2168</v>
      </c>
      <c r="G2058" s="268" t="s">
        <v>282</v>
      </c>
      <c r="H2058" s="269">
        <v>0.099000000000000005</v>
      </c>
      <c r="I2058" s="270"/>
      <c r="J2058" s="271">
        <f>ROUND(I2058*H2058,2)</f>
        <v>0</v>
      </c>
      <c r="K2058" s="267" t="s">
        <v>168</v>
      </c>
      <c r="L2058" s="272"/>
      <c r="M2058" s="273" t="s">
        <v>32</v>
      </c>
      <c r="N2058" s="274" t="s">
        <v>49</v>
      </c>
      <c r="O2058" s="88"/>
      <c r="P2058" s="217">
        <f>O2058*H2058</f>
        <v>0</v>
      </c>
      <c r="Q2058" s="217">
        <v>1</v>
      </c>
      <c r="R2058" s="217">
        <f>Q2058*H2058</f>
        <v>0.099000000000000005</v>
      </c>
      <c r="S2058" s="217">
        <v>0</v>
      </c>
      <c r="T2058" s="218">
        <f>S2058*H2058</f>
        <v>0</v>
      </c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R2058" s="219" t="s">
        <v>555</v>
      </c>
      <c r="AT2058" s="219" t="s">
        <v>303</v>
      </c>
      <c r="AU2058" s="219" t="s">
        <v>88</v>
      </c>
      <c r="AY2058" s="20" t="s">
        <v>161</v>
      </c>
      <c r="BE2058" s="220">
        <f>IF(N2058="základní",J2058,0)</f>
        <v>0</v>
      </c>
      <c r="BF2058" s="220">
        <f>IF(N2058="snížená",J2058,0)</f>
        <v>0</v>
      </c>
      <c r="BG2058" s="220">
        <f>IF(N2058="zákl. přenesená",J2058,0)</f>
        <v>0</v>
      </c>
      <c r="BH2058" s="220">
        <f>IF(N2058="sníž. přenesená",J2058,0)</f>
        <v>0</v>
      </c>
      <c r="BI2058" s="220">
        <f>IF(N2058="nulová",J2058,0)</f>
        <v>0</v>
      </c>
      <c r="BJ2058" s="20" t="s">
        <v>86</v>
      </c>
      <c r="BK2058" s="220">
        <f>ROUND(I2058*H2058,2)</f>
        <v>0</v>
      </c>
      <c r="BL2058" s="20" t="s">
        <v>379</v>
      </c>
      <c r="BM2058" s="219" t="s">
        <v>2169</v>
      </c>
    </row>
    <row r="2059" s="2" customFormat="1">
      <c r="A2059" s="42"/>
      <c r="B2059" s="43"/>
      <c r="C2059" s="44"/>
      <c r="D2059" s="221" t="s">
        <v>171</v>
      </c>
      <c r="E2059" s="44"/>
      <c r="F2059" s="222" t="s">
        <v>2168</v>
      </c>
      <c r="G2059" s="44"/>
      <c r="H2059" s="44"/>
      <c r="I2059" s="223"/>
      <c r="J2059" s="44"/>
      <c r="K2059" s="44"/>
      <c r="L2059" s="48"/>
      <c r="M2059" s="224"/>
      <c r="N2059" s="225"/>
      <c r="O2059" s="88"/>
      <c r="P2059" s="88"/>
      <c r="Q2059" s="88"/>
      <c r="R2059" s="88"/>
      <c r="S2059" s="88"/>
      <c r="T2059" s="89"/>
      <c r="U2059" s="42"/>
      <c r="V2059" s="42"/>
      <c r="W2059" s="42"/>
      <c r="X2059" s="42"/>
      <c r="Y2059" s="42"/>
      <c r="Z2059" s="42"/>
      <c r="AA2059" s="42"/>
      <c r="AB2059" s="42"/>
      <c r="AC2059" s="42"/>
      <c r="AD2059" s="42"/>
      <c r="AE2059" s="42"/>
      <c r="AT2059" s="20" t="s">
        <v>171</v>
      </c>
      <c r="AU2059" s="20" t="s">
        <v>88</v>
      </c>
    </row>
    <row r="2060" s="14" customFormat="1">
      <c r="A2060" s="14"/>
      <c r="B2060" s="243"/>
      <c r="C2060" s="244"/>
      <c r="D2060" s="221" t="s">
        <v>247</v>
      </c>
      <c r="E2060" s="245" t="s">
        <v>32</v>
      </c>
      <c r="F2060" s="246" t="s">
        <v>2170</v>
      </c>
      <c r="G2060" s="244"/>
      <c r="H2060" s="247">
        <v>0.089999999999999997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247</v>
      </c>
      <c r="AU2060" s="253" t="s">
        <v>88</v>
      </c>
      <c r="AV2060" s="14" t="s">
        <v>88</v>
      </c>
      <c r="AW2060" s="14" t="s">
        <v>39</v>
      </c>
      <c r="AX2060" s="14" t="s">
        <v>86</v>
      </c>
      <c r="AY2060" s="253" t="s">
        <v>161</v>
      </c>
    </row>
    <row r="2061" s="14" customFormat="1">
      <c r="A2061" s="14"/>
      <c r="B2061" s="243"/>
      <c r="C2061" s="244"/>
      <c r="D2061" s="221" t="s">
        <v>247</v>
      </c>
      <c r="E2061" s="244"/>
      <c r="F2061" s="246" t="s">
        <v>2171</v>
      </c>
      <c r="G2061" s="244"/>
      <c r="H2061" s="247">
        <v>0.099000000000000005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247</v>
      </c>
      <c r="AU2061" s="253" t="s">
        <v>88</v>
      </c>
      <c r="AV2061" s="14" t="s">
        <v>88</v>
      </c>
      <c r="AW2061" s="14" t="s">
        <v>4</v>
      </c>
      <c r="AX2061" s="14" t="s">
        <v>86</v>
      </c>
      <c r="AY2061" s="253" t="s">
        <v>161</v>
      </c>
    </row>
    <row r="2062" s="2" customFormat="1" ht="21.75" customHeight="1">
      <c r="A2062" s="42"/>
      <c r="B2062" s="43"/>
      <c r="C2062" s="265" t="s">
        <v>2172</v>
      </c>
      <c r="D2062" s="265" t="s">
        <v>303</v>
      </c>
      <c r="E2062" s="266" t="s">
        <v>2029</v>
      </c>
      <c r="F2062" s="267" t="s">
        <v>2030</v>
      </c>
      <c r="G2062" s="268" t="s">
        <v>282</v>
      </c>
      <c r="H2062" s="269">
        <v>0.021000000000000001</v>
      </c>
      <c r="I2062" s="270"/>
      <c r="J2062" s="271">
        <f>ROUND(I2062*H2062,2)</f>
        <v>0</v>
      </c>
      <c r="K2062" s="267" t="s">
        <v>168</v>
      </c>
      <c r="L2062" s="272"/>
      <c r="M2062" s="273" t="s">
        <v>32</v>
      </c>
      <c r="N2062" s="274" t="s">
        <v>49</v>
      </c>
      <c r="O2062" s="88"/>
      <c r="P2062" s="217">
        <f>O2062*H2062</f>
        <v>0</v>
      </c>
      <c r="Q2062" s="217">
        <v>1</v>
      </c>
      <c r="R2062" s="217">
        <f>Q2062*H2062</f>
        <v>0.021000000000000001</v>
      </c>
      <c r="S2062" s="217">
        <v>0</v>
      </c>
      <c r="T2062" s="218">
        <f>S2062*H2062</f>
        <v>0</v>
      </c>
      <c r="U2062" s="42"/>
      <c r="V2062" s="42"/>
      <c r="W2062" s="42"/>
      <c r="X2062" s="42"/>
      <c r="Y2062" s="42"/>
      <c r="Z2062" s="42"/>
      <c r="AA2062" s="42"/>
      <c r="AB2062" s="42"/>
      <c r="AC2062" s="42"/>
      <c r="AD2062" s="42"/>
      <c r="AE2062" s="42"/>
      <c r="AR2062" s="219" t="s">
        <v>555</v>
      </c>
      <c r="AT2062" s="219" t="s">
        <v>303</v>
      </c>
      <c r="AU2062" s="219" t="s">
        <v>88</v>
      </c>
      <c r="AY2062" s="20" t="s">
        <v>161</v>
      </c>
      <c r="BE2062" s="220">
        <f>IF(N2062="základní",J2062,0)</f>
        <v>0</v>
      </c>
      <c r="BF2062" s="220">
        <f>IF(N2062="snížená",J2062,0)</f>
        <v>0</v>
      </c>
      <c r="BG2062" s="220">
        <f>IF(N2062="zákl. přenesená",J2062,0)</f>
        <v>0</v>
      </c>
      <c r="BH2062" s="220">
        <f>IF(N2062="sníž. přenesená",J2062,0)</f>
        <v>0</v>
      </c>
      <c r="BI2062" s="220">
        <f>IF(N2062="nulová",J2062,0)</f>
        <v>0</v>
      </c>
      <c r="BJ2062" s="20" t="s">
        <v>86</v>
      </c>
      <c r="BK2062" s="220">
        <f>ROUND(I2062*H2062,2)</f>
        <v>0</v>
      </c>
      <c r="BL2062" s="20" t="s">
        <v>379</v>
      </c>
      <c r="BM2062" s="219" t="s">
        <v>2173</v>
      </c>
    </row>
    <row r="2063" s="2" customFormat="1">
      <c r="A2063" s="42"/>
      <c r="B2063" s="43"/>
      <c r="C2063" s="44"/>
      <c r="D2063" s="221" t="s">
        <v>171</v>
      </c>
      <c r="E2063" s="44"/>
      <c r="F2063" s="222" t="s">
        <v>2030</v>
      </c>
      <c r="G2063" s="44"/>
      <c r="H2063" s="44"/>
      <c r="I2063" s="223"/>
      <c r="J2063" s="44"/>
      <c r="K2063" s="44"/>
      <c r="L2063" s="48"/>
      <c r="M2063" s="224"/>
      <c r="N2063" s="225"/>
      <c r="O2063" s="88"/>
      <c r="P2063" s="88"/>
      <c r="Q2063" s="88"/>
      <c r="R2063" s="88"/>
      <c r="S2063" s="88"/>
      <c r="T2063" s="89"/>
      <c r="U2063" s="42"/>
      <c r="V2063" s="42"/>
      <c r="W2063" s="42"/>
      <c r="X2063" s="42"/>
      <c r="Y2063" s="42"/>
      <c r="Z2063" s="42"/>
      <c r="AA2063" s="42"/>
      <c r="AB2063" s="42"/>
      <c r="AC2063" s="42"/>
      <c r="AD2063" s="42"/>
      <c r="AE2063" s="42"/>
      <c r="AT2063" s="20" t="s">
        <v>171</v>
      </c>
      <c r="AU2063" s="20" t="s">
        <v>88</v>
      </c>
    </row>
    <row r="2064" s="14" customFormat="1">
      <c r="A2064" s="14"/>
      <c r="B2064" s="243"/>
      <c r="C2064" s="244"/>
      <c r="D2064" s="221" t="s">
        <v>247</v>
      </c>
      <c r="E2064" s="245" t="s">
        <v>32</v>
      </c>
      <c r="F2064" s="246" t="s">
        <v>2174</v>
      </c>
      <c r="G2064" s="244"/>
      <c r="H2064" s="247">
        <v>0.019</v>
      </c>
      <c r="I2064" s="248"/>
      <c r="J2064" s="244"/>
      <c r="K2064" s="244"/>
      <c r="L2064" s="249"/>
      <c r="M2064" s="250"/>
      <c r="N2064" s="251"/>
      <c r="O2064" s="251"/>
      <c r="P2064" s="251"/>
      <c r="Q2064" s="251"/>
      <c r="R2064" s="251"/>
      <c r="S2064" s="251"/>
      <c r="T2064" s="252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3" t="s">
        <v>247</v>
      </c>
      <c r="AU2064" s="253" t="s">
        <v>88</v>
      </c>
      <c r="AV2064" s="14" t="s">
        <v>88</v>
      </c>
      <c r="AW2064" s="14" t="s">
        <v>39</v>
      </c>
      <c r="AX2064" s="14" t="s">
        <v>86</v>
      </c>
      <c r="AY2064" s="253" t="s">
        <v>161</v>
      </c>
    </row>
    <row r="2065" s="14" customFormat="1">
      <c r="A2065" s="14"/>
      <c r="B2065" s="243"/>
      <c r="C2065" s="244"/>
      <c r="D2065" s="221" t="s">
        <v>247</v>
      </c>
      <c r="E2065" s="244"/>
      <c r="F2065" s="246" t="s">
        <v>2175</v>
      </c>
      <c r="G2065" s="244"/>
      <c r="H2065" s="247">
        <v>0.021000000000000001</v>
      </c>
      <c r="I2065" s="248"/>
      <c r="J2065" s="244"/>
      <c r="K2065" s="244"/>
      <c r="L2065" s="249"/>
      <c r="M2065" s="250"/>
      <c r="N2065" s="251"/>
      <c r="O2065" s="251"/>
      <c r="P2065" s="251"/>
      <c r="Q2065" s="251"/>
      <c r="R2065" s="251"/>
      <c r="S2065" s="251"/>
      <c r="T2065" s="252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3" t="s">
        <v>247</v>
      </c>
      <c r="AU2065" s="253" t="s">
        <v>88</v>
      </c>
      <c r="AV2065" s="14" t="s">
        <v>88</v>
      </c>
      <c r="AW2065" s="14" t="s">
        <v>4</v>
      </c>
      <c r="AX2065" s="14" t="s">
        <v>86</v>
      </c>
      <c r="AY2065" s="253" t="s">
        <v>161</v>
      </c>
    </row>
    <row r="2066" s="2" customFormat="1" ht="24.15" customHeight="1">
      <c r="A2066" s="42"/>
      <c r="B2066" s="43"/>
      <c r="C2066" s="208" t="s">
        <v>2176</v>
      </c>
      <c r="D2066" s="208" t="s">
        <v>164</v>
      </c>
      <c r="E2066" s="209" t="s">
        <v>2177</v>
      </c>
      <c r="F2066" s="210" t="s">
        <v>2178</v>
      </c>
      <c r="G2066" s="211" t="s">
        <v>2085</v>
      </c>
      <c r="H2066" s="212">
        <v>2324.3200000000002</v>
      </c>
      <c r="I2066" s="213"/>
      <c r="J2066" s="214">
        <f>ROUND(I2066*H2066,2)</f>
        <v>0</v>
      </c>
      <c r="K2066" s="210" t="s">
        <v>168</v>
      </c>
      <c r="L2066" s="48"/>
      <c r="M2066" s="215" t="s">
        <v>32</v>
      </c>
      <c r="N2066" s="216" t="s">
        <v>49</v>
      </c>
      <c r="O2066" s="88"/>
      <c r="P2066" s="217">
        <f>O2066*H2066</f>
        <v>0</v>
      </c>
      <c r="Q2066" s="217">
        <v>6.0000000000000002E-05</v>
      </c>
      <c r="R2066" s="217">
        <f>Q2066*H2066</f>
        <v>0.13945920000000001</v>
      </c>
      <c r="S2066" s="217">
        <v>0</v>
      </c>
      <c r="T2066" s="218">
        <f>S2066*H2066</f>
        <v>0</v>
      </c>
      <c r="U2066" s="42"/>
      <c r="V2066" s="42"/>
      <c r="W2066" s="42"/>
      <c r="X2066" s="42"/>
      <c r="Y2066" s="42"/>
      <c r="Z2066" s="42"/>
      <c r="AA2066" s="42"/>
      <c r="AB2066" s="42"/>
      <c r="AC2066" s="42"/>
      <c r="AD2066" s="42"/>
      <c r="AE2066" s="42"/>
      <c r="AR2066" s="219" t="s">
        <v>379</v>
      </c>
      <c r="AT2066" s="219" t="s">
        <v>164</v>
      </c>
      <c r="AU2066" s="219" t="s">
        <v>88</v>
      </c>
      <c r="AY2066" s="20" t="s">
        <v>161</v>
      </c>
      <c r="BE2066" s="220">
        <f>IF(N2066="základní",J2066,0)</f>
        <v>0</v>
      </c>
      <c r="BF2066" s="220">
        <f>IF(N2066="snížená",J2066,0)</f>
        <v>0</v>
      </c>
      <c r="BG2066" s="220">
        <f>IF(N2066="zákl. přenesená",J2066,0)</f>
        <v>0</v>
      </c>
      <c r="BH2066" s="220">
        <f>IF(N2066="sníž. přenesená",J2066,0)</f>
        <v>0</v>
      </c>
      <c r="BI2066" s="220">
        <f>IF(N2066="nulová",J2066,0)</f>
        <v>0</v>
      </c>
      <c r="BJ2066" s="20" t="s">
        <v>86</v>
      </c>
      <c r="BK2066" s="220">
        <f>ROUND(I2066*H2066,2)</f>
        <v>0</v>
      </c>
      <c r="BL2066" s="20" t="s">
        <v>379</v>
      </c>
      <c r="BM2066" s="219" t="s">
        <v>2179</v>
      </c>
    </row>
    <row r="2067" s="2" customFormat="1">
      <c r="A2067" s="42"/>
      <c r="B2067" s="43"/>
      <c r="C2067" s="44"/>
      <c r="D2067" s="221" t="s">
        <v>171</v>
      </c>
      <c r="E2067" s="44"/>
      <c r="F2067" s="222" t="s">
        <v>2180</v>
      </c>
      <c r="G2067" s="44"/>
      <c r="H2067" s="44"/>
      <c r="I2067" s="223"/>
      <c r="J2067" s="44"/>
      <c r="K2067" s="44"/>
      <c r="L2067" s="48"/>
      <c r="M2067" s="224"/>
      <c r="N2067" s="225"/>
      <c r="O2067" s="88"/>
      <c r="P2067" s="88"/>
      <c r="Q2067" s="88"/>
      <c r="R2067" s="88"/>
      <c r="S2067" s="88"/>
      <c r="T2067" s="89"/>
      <c r="U2067" s="42"/>
      <c r="V2067" s="42"/>
      <c r="W2067" s="42"/>
      <c r="X2067" s="42"/>
      <c r="Y2067" s="42"/>
      <c r="Z2067" s="42"/>
      <c r="AA2067" s="42"/>
      <c r="AB2067" s="42"/>
      <c r="AC2067" s="42"/>
      <c r="AD2067" s="42"/>
      <c r="AE2067" s="42"/>
      <c r="AT2067" s="20" t="s">
        <v>171</v>
      </c>
      <c r="AU2067" s="20" t="s">
        <v>88</v>
      </c>
    </row>
    <row r="2068" s="2" customFormat="1">
      <c r="A2068" s="42"/>
      <c r="B2068" s="43"/>
      <c r="C2068" s="44"/>
      <c r="D2068" s="226" t="s">
        <v>172</v>
      </c>
      <c r="E2068" s="44"/>
      <c r="F2068" s="227" t="s">
        <v>2181</v>
      </c>
      <c r="G2068" s="44"/>
      <c r="H2068" s="44"/>
      <c r="I2068" s="223"/>
      <c r="J2068" s="44"/>
      <c r="K2068" s="44"/>
      <c r="L2068" s="48"/>
      <c r="M2068" s="224"/>
      <c r="N2068" s="225"/>
      <c r="O2068" s="88"/>
      <c r="P2068" s="88"/>
      <c r="Q2068" s="88"/>
      <c r="R2068" s="88"/>
      <c r="S2068" s="88"/>
      <c r="T2068" s="89"/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T2068" s="20" t="s">
        <v>172</v>
      </c>
      <c r="AU2068" s="20" t="s">
        <v>88</v>
      </c>
    </row>
    <row r="2069" s="13" customFormat="1">
      <c r="A2069" s="13"/>
      <c r="B2069" s="233"/>
      <c r="C2069" s="234"/>
      <c r="D2069" s="221" t="s">
        <v>247</v>
      </c>
      <c r="E2069" s="235" t="s">
        <v>32</v>
      </c>
      <c r="F2069" s="236" t="s">
        <v>2158</v>
      </c>
      <c r="G2069" s="234"/>
      <c r="H2069" s="235" t="s">
        <v>32</v>
      </c>
      <c r="I2069" s="237"/>
      <c r="J2069" s="234"/>
      <c r="K2069" s="234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247</v>
      </c>
      <c r="AU2069" s="242" t="s">
        <v>88</v>
      </c>
      <c r="AV2069" s="13" t="s">
        <v>86</v>
      </c>
      <c r="AW2069" s="13" t="s">
        <v>39</v>
      </c>
      <c r="AX2069" s="13" t="s">
        <v>78</v>
      </c>
      <c r="AY2069" s="242" t="s">
        <v>161</v>
      </c>
    </row>
    <row r="2070" s="14" customFormat="1">
      <c r="A2070" s="14"/>
      <c r="B2070" s="243"/>
      <c r="C2070" s="244"/>
      <c r="D2070" s="221" t="s">
        <v>247</v>
      </c>
      <c r="E2070" s="245" t="s">
        <v>32</v>
      </c>
      <c r="F2070" s="246" t="s">
        <v>2182</v>
      </c>
      <c r="G2070" s="244"/>
      <c r="H2070" s="247">
        <v>2324.3200000000002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247</v>
      </c>
      <c r="AU2070" s="253" t="s">
        <v>88</v>
      </c>
      <c r="AV2070" s="14" t="s">
        <v>88</v>
      </c>
      <c r="AW2070" s="14" t="s">
        <v>39</v>
      </c>
      <c r="AX2070" s="14" t="s">
        <v>86</v>
      </c>
      <c r="AY2070" s="253" t="s">
        <v>161</v>
      </c>
    </row>
    <row r="2071" s="2" customFormat="1" ht="21.75" customHeight="1">
      <c r="A2071" s="42"/>
      <c r="B2071" s="43"/>
      <c r="C2071" s="265" t="s">
        <v>2183</v>
      </c>
      <c r="D2071" s="265" t="s">
        <v>303</v>
      </c>
      <c r="E2071" s="266" t="s">
        <v>2184</v>
      </c>
      <c r="F2071" s="267" t="s">
        <v>2185</v>
      </c>
      <c r="G2071" s="268" t="s">
        <v>282</v>
      </c>
      <c r="H2071" s="269">
        <v>2.556</v>
      </c>
      <c r="I2071" s="270"/>
      <c r="J2071" s="271">
        <f>ROUND(I2071*H2071,2)</f>
        <v>0</v>
      </c>
      <c r="K2071" s="267" t="s">
        <v>168</v>
      </c>
      <c r="L2071" s="272"/>
      <c r="M2071" s="273" t="s">
        <v>32</v>
      </c>
      <c r="N2071" s="274" t="s">
        <v>49</v>
      </c>
      <c r="O2071" s="88"/>
      <c r="P2071" s="217">
        <f>O2071*H2071</f>
        <v>0</v>
      </c>
      <c r="Q2071" s="217">
        <v>1</v>
      </c>
      <c r="R2071" s="217">
        <f>Q2071*H2071</f>
        <v>2.556</v>
      </c>
      <c r="S2071" s="217">
        <v>0</v>
      </c>
      <c r="T2071" s="218">
        <f>S2071*H2071</f>
        <v>0</v>
      </c>
      <c r="U2071" s="42"/>
      <c r="V2071" s="42"/>
      <c r="W2071" s="42"/>
      <c r="X2071" s="42"/>
      <c r="Y2071" s="42"/>
      <c r="Z2071" s="42"/>
      <c r="AA2071" s="42"/>
      <c r="AB2071" s="42"/>
      <c r="AC2071" s="42"/>
      <c r="AD2071" s="42"/>
      <c r="AE2071" s="42"/>
      <c r="AR2071" s="219" t="s">
        <v>555</v>
      </c>
      <c r="AT2071" s="219" t="s">
        <v>303</v>
      </c>
      <c r="AU2071" s="219" t="s">
        <v>88</v>
      </c>
      <c r="AY2071" s="20" t="s">
        <v>161</v>
      </c>
      <c r="BE2071" s="220">
        <f>IF(N2071="základní",J2071,0)</f>
        <v>0</v>
      </c>
      <c r="BF2071" s="220">
        <f>IF(N2071="snížená",J2071,0)</f>
        <v>0</v>
      </c>
      <c r="BG2071" s="220">
        <f>IF(N2071="zákl. přenesená",J2071,0)</f>
        <v>0</v>
      </c>
      <c r="BH2071" s="220">
        <f>IF(N2071="sníž. přenesená",J2071,0)</f>
        <v>0</v>
      </c>
      <c r="BI2071" s="220">
        <f>IF(N2071="nulová",J2071,0)</f>
        <v>0</v>
      </c>
      <c r="BJ2071" s="20" t="s">
        <v>86</v>
      </c>
      <c r="BK2071" s="220">
        <f>ROUND(I2071*H2071,2)</f>
        <v>0</v>
      </c>
      <c r="BL2071" s="20" t="s">
        <v>379</v>
      </c>
      <c r="BM2071" s="219" t="s">
        <v>2186</v>
      </c>
    </row>
    <row r="2072" s="2" customFormat="1">
      <c r="A2072" s="42"/>
      <c r="B2072" s="43"/>
      <c r="C2072" s="44"/>
      <c r="D2072" s="221" t="s">
        <v>171</v>
      </c>
      <c r="E2072" s="44"/>
      <c r="F2072" s="222" t="s">
        <v>2185</v>
      </c>
      <c r="G2072" s="44"/>
      <c r="H2072" s="44"/>
      <c r="I2072" s="223"/>
      <c r="J2072" s="44"/>
      <c r="K2072" s="44"/>
      <c r="L2072" s="48"/>
      <c r="M2072" s="224"/>
      <c r="N2072" s="225"/>
      <c r="O2072" s="88"/>
      <c r="P2072" s="88"/>
      <c r="Q2072" s="88"/>
      <c r="R2072" s="88"/>
      <c r="S2072" s="88"/>
      <c r="T2072" s="89"/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T2072" s="20" t="s">
        <v>171</v>
      </c>
      <c r="AU2072" s="20" t="s">
        <v>88</v>
      </c>
    </row>
    <row r="2073" s="14" customFormat="1">
      <c r="A2073" s="14"/>
      <c r="B2073" s="243"/>
      <c r="C2073" s="244"/>
      <c r="D2073" s="221" t="s">
        <v>247</v>
      </c>
      <c r="E2073" s="244"/>
      <c r="F2073" s="246" t="s">
        <v>2187</v>
      </c>
      <c r="G2073" s="244"/>
      <c r="H2073" s="247">
        <v>2.556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3" t="s">
        <v>247</v>
      </c>
      <c r="AU2073" s="253" t="s">
        <v>88</v>
      </c>
      <c r="AV2073" s="14" t="s">
        <v>88</v>
      </c>
      <c r="AW2073" s="14" t="s">
        <v>4</v>
      </c>
      <c r="AX2073" s="14" t="s">
        <v>86</v>
      </c>
      <c r="AY2073" s="253" t="s">
        <v>161</v>
      </c>
    </row>
    <row r="2074" s="2" customFormat="1" ht="24.15" customHeight="1">
      <c r="A2074" s="42"/>
      <c r="B2074" s="43"/>
      <c r="C2074" s="208" t="s">
        <v>2188</v>
      </c>
      <c r="D2074" s="208" t="s">
        <v>164</v>
      </c>
      <c r="E2074" s="209" t="s">
        <v>2189</v>
      </c>
      <c r="F2074" s="210" t="s">
        <v>2190</v>
      </c>
      <c r="G2074" s="211" t="s">
        <v>2085</v>
      </c>
      <c r="H2074" s="212">
        <v>1485.05</v>
      </c>
      <c r="I2074" s="213"/>
      <c r="J2074" s="214">
        <f>ROUND(I2074*H2074,2)</f>
        <v>0</v>
      </c>
      <c r="K2074" s="210" t="s">
        <v>168</v>
      </c>
      <c r="L2074" s="48"/>
      <c r="M2074" s="215" t="s">
        <v>32</v>
      </c>
      <c r="N2074" s="216" t="s">
        <v>49</v>
      </c>
      <c r="O2074" s="88"/>
      <c r="P2074" s="217">
        <f>O2074*H2074</f>
        <v>0</v>
      </c>
      <c r="Q2074" s="217">
        <v>5.0000000000000002E-05</v>
      </c>
      <c r="R2074" s="217">
        <f>Q2074*H2074</f>
        <v>0.074252499999999999</v>
      </c>
      <c r="S2074" s="217">
        <v>0</v>
      </c>
      <c r="T2074" s="218">
        <f>S2074*H2074</f>
        <v>0</v>
      </c>
      <c r="U2074" s="42"/>
      <c r="V2074" s="42"/>
      <c r="W2074" s="42"/>
      <c r="X2074" s="42"/>
      <c r="Y2074" s="42"/>
      <c r="Z2074" s="42"/>
      <c r="AA2074" s="42"/>
      <c r="AB2074" s="42"/>
      <c r="AC2074" s="42"/>
      <c r="AD2074" s="42"/>
      <c r="AE2074" s="42"/>
      <c r="AR2074" s="219" t="s">
        <v>379</v>
      </c>
      <c r="AT2074" s="219" t="s">
        <v>164</v>
      </c>
      <c r="AU2074" s="219" t="s">
        <v>88</v>
      </c>
      <c r="AY2074" s="20" t="s">
        <v>161</v>
      </c>
      <c r="BE2074" s="220">
        <f>IF(N2074="základní",J2074,0)</f>
        <v>0</v>
      </c>
      <c r="BF2074" s="220">
        <f>IF(N2074="snížená",J2074,0)</f>
        <v>0</v>
      </c>
      <c r="BG2074" s="220">
        <f>IF(N2074="zákl. přenesená",J2074,0)</f>
        <v>0</v>
      </c>
      <c r="BH2074" s="220">
        <f>IF(N2074="sníž. přenesená",J2074,0)</f>
        <v>0</v>
      </c>
      <c r="BI2074" s="220">
        <f>IF(N2074="nulová",J2074,0)</f>
        <v>0</v>
      </c>
      <c r="BJ2074" s="20" t="s">
        <v>86</v>
      </c>
      <c r="BK2074" s="220">
        <f>ROUND(I2074*H2074,2)</f>
        <v>0</v>
      </c>
      <c r="BL2074" s="20" t="s">
        <v>379</v>
      </c>
      <c r="BM2074" s="219" t="s">
        <v>2191</v>
      </c>
    </row>
    <row r="2075" s="2" customFormat="1">
      <c r="A2075" s="42"/>
      <c r="B2075" s="43"/>
      <c r="C2075" s="44"/>
      <c r="D2075" s="221" t="s">
        <v>171</v>
      </c>
      <c r="E2075" s="44"/>
      <c r="F2075" s="222" t="s">
        <v>2192</v>
      </c>
      <c r="G2075" s="44"/>
      <c r="H2075" s="44"/>
      <c r="I2075" s="223"/>
      <c r="J2075" s="44"/>
      <c r="K2075" s="44"/>
      <c r="L2075" s="48"/>
      <c r="M2075" s="224"/>
      <c r="N2075" s="225"/>
      <c r="O2075" s="88"/>
      <c r="P2075" s="88"/>
      <c r="Q2075" s="88"/>
      <c r="R2075" s="88"/>
      <c r="S2075" s="88"/>
      <c r="T2075" s="89"/>
      <c r="U2075" s="42"/>
      <c r="V2075" s="42"/>
      <c r="W2075" s="42"/>
      <c r="X2075" s="42"/>
      <c r="Y2075" s="42"/>
      <c r="Z2075" s="42"/>
      <c r="AA2075" s="42"/>
      <c r="AB2075" s="42"/>
      <c r="AC2075" s="42"/>
      <c r="AD2075" s="42"/>
      <c r="AE2075" s="42"/>
      <c r="AT2075" s="20" t="s">
        <v>171</v>
      </c>
      <c r="AU2075" s="20" t="s">
        <v>88</v>
      </c>
    </row>
    <row r="2076" s="2" customFormat="1">
      <c r="A2076" s="42"/>
      <c r="B2076" s="43"/>
      <c r="C2076" s="44"/>
      <c r="D2076" s="226" t="s">
        <v>172</v>
      </c>
      <c r="E2076" s="44"/>
      <c r="F2076" s="227" t="s">
        <v>2193</v>
      </c>
      <c r="G2076" s="44"/>
      <c r="H2076" s="44"/>
      <c r="I2076" s="223"/>
      <c r="J2076" s="44"/>
      <c r="K2076" s="44"/>
      <c r="L2076" s="48"/>
      <c r="M2076" s="224"/>
      <c r="N2076" s="225"/>
      <c r="O2076" s="88"/>
      <c r="P2076" s="88"/>
      <c r="Q2076" s="88"/>
      <c r="R2076" s="88"/>
      <c r="S2076" s="88"/>
      <c r="T2076" s="89"/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T2076" s="20" t="s">
        <v>172</v>
      </c>
      <c r="AU2076" s="20" t="s">
        <v>88</v>
      </c>
    </row>
    <row r="2077" s="13" customFormat="1">
      <c r="A2077" s="13"/>
      <c r="B2077" s="233"/>
      <c r="C2077" s="234"/>
      <c r="D2077" s="221" t="s">
        <v>247</v>
      </c>
      <c r="E2077" s="235" t="s">
        <v>32</v>
      </c>
      <c r="F2077" s="236" t="s">
        <v>2158</v>
      </c>
      <c r="G2077" s="234"/>
      <c r="H2077" s="235" t="s">
        <v>32</v>
      </c>
      <c r="I2077" s="237"/>
      <c r="J2077" s="234"/>
      <c r="K2077" s="234"/>
      <c r="L2077" s="238"/>
      <c r="M2077" s="239"/>
      <c r="N2077" s="240"/>
      <c r="O2077" s="240"/>
      <c r="P2077" s="240"/>
      <c r="Q2077" s="240"/>
      <c r="R2077" s="240"/>
      <c r="S2077" s="240"/>
      <c r="T2077" s="24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2" t="s">
        <v>247</v>
      </c>
      <c r="AU2077" s="242" t="s">
        <v>88</v>
      </c>
      <c r="AV2077" s="13" t="s">
        <v>86</v>
      </c>
      <c r="AW2077" s="13" t="s">
        <v>39</v>
      </c>
      <c r="AX2077" s="13" t="s">
        <v>78</v>
      </c>
      <c r="AY2077" s="242" t="s">
        <v>161</v>
      </c>
    </row>
    <row r="2078" s="14" customFormat="1">
      <c r="A2078" s="14"/>
      <c r="B2078" s="243"/>
      <c r="C2078" s="244"/>
      <c r="D2078" s="221" t="s">
        <v>247</v>
      </c>
      <c r="E2078" s="245" t="s">
        <v>32</v>
      </c>
      <c r="F2078" s="246" t="s">
        <v>2194</v>
      </c>
      <c r="G2078" s="244"/>
      <c r="H2078" s="247">
        <v>395.19999999999999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3" t="s">
        <v>247</v>
      </c>
      <c r="AU2078" s="253" t="s">
        <v>88</v>
      </c>
      <c r="AV2078" s="14" t="s">
        <v>88</v>
      </c>
      <c r="AW2078" s="14" t="s">
        <v>39</v>
      </c>
      <c r="AX2078" s="14" t="s">
        <v>78</v>
      </c>
      <c r="AY2078" s="253" t="s">
        <v>161</v>
      </c>
    </row>
    <row r="2079" s="14" customFormat="1">
      <c r="A2079" s="14"/>
      <c r="B2079" s="243"/>
      <c r="C2079" s="244"/>
      <c r="D2079" s="221" t="s">
        <v>247</v>
      </c>
      <c r="E2079" s="245" t="s">
        <v>32</v>
      </c>
      <c r="F2079" s="246" t="s">
        <v>2195</v>
      </c>
      <c r="G2079" s="244"/>
      <c r="H2079" s="247">
        <v>1089.8499999999999</v>
      </c>
      <c r="I2079" s="248"/>
      <c r="J2079" s="244"/>
      <c r="K2079" s="244"/>
      <c r="L2079" s="249"/>
      <c r="M2079" s="250"/>
      <c r="N2079" s="251"/>
      <c r="O2079" s="251"/>
      <c r="P2079" s="251"/>
      <c r="Q2079" s="251"/>
      <c r="R2079" s="251"/>
      <c r="S2079" s="251"/>
      <c r="T2079" s="252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3" t="s">
        <v>247</v>
      </c>
      <c r="AU2079" s="253" t="s">
        <v>88</v>
      </c>
      <c r="AV2079" s="14" t="s">
        <v>88</v>
      </c>
      <c r="AW2079" s="14" t="s">
        <v>39</v>
      </c>
      <c r="AX2079" s="14" t="s">
        <v>78</v>
      </c>
      <c r="AY2079" s="253" t="s">
        <v>161</v>
      </c>
    </row>
    <row r="2080" s="15" customFormat="1">
      <c r="A2080" s="15"/>
      <c r="B2080" s="254"/>
      <c r="C2080" s="255"/>
      <c r="D2080" s="221" t="s">
        <v>247</v>
      </c>
      <c r="E2080" s="256" t="s">
        <v>32</v>
      </c>
      <c r="F2080" s="257" t="s">
        <v>273</v>
      </c>
      <c r="G2080" s="255"/>
      <c r="H2080" s="258">
        <v>1485.05</v>
      </c>
      <c r="I2080" s="259"/>
      <c r="J2080" s="255"/>
      <c r="K2080" s="255"/>
      <c r="L2080" s="260"/>
      <c r="M2080" s="261"/>
      <c r="N2080" s="262"/>
      <c r="O2080" s="262"/>
      <c r="P2080" s="262"/>
      <c r="Q2080" s="262"/>
      <c r="R2080" s="262"/>
      <c r="S2080" s="262"/>
      <c r="T2080" s="263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4" t="s">
        <v>247</v>
      </c>
      <c r="AU2080" s="264" t="s">
        <v>88</v>
      </c>
      <c r="AV2080" s="15" t="s">
        <v>188</v>
      </c>
      <c r="AW2080" s="15" t="s">
        <v>39</v>
      </c>
      <c r="AX2080" s="15" t="s">
        <v>86</v>
      </c>
      <c r="AY2080" s="264" t="s">
        <v>161</v>
      </c>
    </row>
    <row r="2081" s="2" customFormat="1" ht="21.75" customHeight="1">
      <c r="A2081" s="42"/>
      <c r="B2081" s="43"/>
      <c r="C2081" s="265" t="s">
        <v>2196</v>
      </c>
      <c r="D2081" s="265" t="s">
        <v>303</v>
      </c>
      <c r="E2081" s="266" t="s">
        <v>2197</v>
      </c>
      <c r="F2081" s="267" t="s">
        <v>2198</v>
      </c>
      <c r="G2081" s="268" t="s">
        <v>282</v>
      </c>
      <c r="H2081" s="269">
        <v>0.435</v>
      </c>
      <c r="I2081" s="270"/>
      <c r="J2081" s="271">
        <f>ROUND(I2081*H2081,2)</f>
        <v>0</v>
      </c>
      <c r="K2081" s="267" t="s">
        <v>168</v>
      </c>
      <c r="L2081" s="272"/>
      <c r="M2081" s="273" t="s">
        <v>32</v>
      </c>
      <c r="N2081" s="274" t="s">
        <v>49</v>
      </c>
      <c r="O2081" s="88"/>
      <c r="P2081" s="217">
        <f>O2081*H2081</f>
        <v>0</v>
      </c>
      <c r="Q2081" s="217">
        <v>1</v>
      </c>
      <c r="R2081" s="217">
        <f>Q2081*H2081</f>
        <v>0.435</v>
      </c>
      <c r="S2081" s="217">
        <v>0</v>
      </c>
      <c r="T2081" s="218">
        <f>S2081*H2081</f>
        <v>0</v>
      </c>
      <c r="U2081" s="42"/>
      <c r="V2081" s="42"/>
      <c r="W2081" s="42"/>
      <c r="X2081" s="42"/>
      <c r="Y2081" s="42"/>
      <c r="Z2081" s="42"/>
      <c r="AA2081" s="42"/>
      <c r="AB2081" s="42"/>
      <c r="AC2081" s="42"/>
      <c r="AD2081" s="42"/>
      <c r="AE2081" s="42"/>
      <c r="AR2081" s="219" t="s">
        <v>555</v>
      </c>
      <c r="AT2081" s="219" t="s">
        <v>303</v>
      </c>
      <c r="AU2081" s="219" t="s">
        <v>88</v>
      </c>
      <c r="AY2081" s="20" t="s">
        <v>161</v>
      </c>
      <c r="BE2081" s="220">
        <f>IF(N2081="základní",J2081,0)</f>
        <v>0</v>
      </c>
      <c r="BF2081" s="220">
        <f>IF(N2081="snížená",J2081,0)</f>
        <v>0</v>
      </c>
      <c r="BG2081" s="220">
        <f>IF(N2081="zákl. přenesená",J2081,0)</f>
        <v>0</v>
      </c>
      <c r="BH2081" s="220">
        <f>IF(N2081="sníž. přenesená",J2081,0)</f>
        <v>0</v>
      </c>
      <c r="BI2081" s="220">
        <f>IF(N2081="nulová",J2081,0)</f>
        <v>0</v>
      </c>
      <c r="BJ2081" s="20" t="s">
        <v>86</v>
      </c>
      <c r="BK2081" s="220">
        <f>ROUND(I2081*H2081,2)</f>
        <v>0</v>
      </c>
      <c r="BL2081" s="20" t="s">
        <v>379</v>
      </c>
      <c r="BM2081" s="219" t="s">
        <v>2199</v>
      </c>
    </row>
    <row r="2082" s="2" customFormat="1">
      <c r="A2082" s="42"/>
      <c r="B2082" s="43"/>
      <c r="C2082" s="44"/>
      <c r="D2082" s="221" t="s">
        <v>171</v>
      </c>
      <c r="E2082" s="44"/>
      <c r="F2082" s="222" t="s">
        <v>2198</v>
      </c>
      <c r="G2082" s="44"/>
      <c r="H2082" s="44"/>
      <c r="I2082" s="223"/>
      <c r="J2082" s="44"/>
      <c r="K2082" s="44"/>
      <c r="L2082" s="48"/>
      <c r="M2082" s="224"/>
      <c r="N2082" s="225"/>
      <c r="O2082" s="88"/>
      <c r="P2082" s="88"/>
      <c r="Q2082" s="88"/>
      <c r="R2082" s="88"/>
      <c r="S2082" s="88"/>
      <c r="T2082" s="89"/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T2082" s="20" t="s">
        <v>171</v>
      </c>
      <c r="AU2082" s="20" t="s">
        <v>88</v>
      </c>
    </row>
    <row r="2083" s="14" customFormat="1">
      <c r="A2083" s="14"/>
      <c r="B2083" s="243"/>
      <c r="C2083" s="244"/>
      <c r="D2083" s="221" t="s">
        <v>247</v>
      </c>
      <c r="E2083" s="244"/>
      <c r="F2083" s="246" t="s">
        <v>2200</v>
      </c>
      <c r="G2083" s="244"/>
      <c r="H2083" s="247">
        <v>0.435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3" t="s">
        <v>247</v>
      </c>
      <c r="AU2083" s="253" t="s">
        <v>88</v>
      </c>
      <c r="AV2083" s="14" t="s">
        <v>88</v>
      </c>
      <c r="AW2083" s="14" t="s">
        <v>4</v>
      </c>
      <c r="AX2083" s="14" t="s">
        <v>86</v>
      </c>
      <c r="AY2083" s="253" t="s">
        <v>161</v>
      </c>
    </row>
    <row r="2084" s="2" customFormat="1" ht="21.75" customHeight="1">
      <c r="A2084" s="42"/>
      <c r="B2084" s="43"/>
      <c r="C2084" s="265" t="s">
        <v>2201</v>
      </c>
      <c r="D2084" s="265" t="s">
        <v>303</v>
      </c>
      <c r="E2084" s="266" t="s">
        <v>2202</v>
      </c>
      <c r="F2084" s="267" t="s">
        <v>2203</v>
      </c>
      <c r="G2084" s="268" t="s">
        <v>282</v>
      </c>
      <c r="H2084" s="269">
        <v>1.1990000000000001</v>
      </c>
      <c r="I2084" s="270"/>
      <c r="J2084" s="271">
        <f>ROUND(I2084*H2084,2)</f>
        <v>0</v>
      </c>
      <c r="K2084" s="267" t="s">
        <v>168</v>
      </c>
      <c r="L2084" s="272"/>
      <c r="M2084" s="273" t="s">
        <v>32</v>
      </c>
      <c r="N2084" s="274" t="s">
        <v>49</v>
      </c>
      <c r="O2084" s="88"/>
      <c r="P2084" s="217">
        <f>O2084*H2084</f>
        <v>0</v>
      </c>
      <c r="Q2084" s="217">
        <v>1</v>
      </c>
      <c r="R2084" s="217">
        <f>Q2084*H2084</f>
        <v>1.1990000000000001</v>
      </c>
      <c r="S2084" s="217">
        <v>0</v>
      </c>
      <c r="T2084" s="218">
        <f>S2084*H2084</f>
        <v>0</v>
      </c>
      <c r="U2084" s="42"/>
      <c r="V2084" s="42"/>
      <c r="W2084" s="42"/>
      <c r="X2084" s="42"/>
      <c r="Y2084" s="42"/>
      <c r="Z2084" s="42"/>
      <c r="AA2084" s="42"/>
      <c r="AB2084" s="42"/>
      <c r="AC2084" s="42"/>
      <c r="AD2084" s="42"/>
      <c r="AE2084" s="42"/>
      <c r="AR2084" s="219" t="s">
        <v>555</v>
      </c>
      <c r="AT2084" s="219" t="s">
        <v>303</v>
      </c>
      <c r="AU2084" s="219" t="s">
        <v>88</v>
      </c>
      <c r="AY2084" s="20" t="s">
        <v>161</v>
      </c>
      <c r="BE2084" s="220">
        <f>IF(N2084="základní",J2084,0)</f>
        <v>0</v>
      </c>
      <c r="BF2084" s="220">
        <f>IF(N2084="snížená",J2084,0)</f>
        <v>0</v>
      </c>
      <c r="BG2084" s="220">
        <f>IF(N2084="zákl. přenesená",J2084,0)</f>
        <v>0</v>
      </c>
      <c r="BH2084" s="220">
        <f>IF(N2084="sníž. přenesená",J2084,0)</f>
        <v>0</v>
      </c>
      <c r="BI2084" s="220">
        <f>IF(N2084="nulová",J2084,0)</f>
        <v>0</v>
      </c>
      <c r="BJ2084" s="20" t="s">
        <v>86</v>
      </c>
      <c r="BK2084" s="220">
        <f>ROUND(I2084*H2084,2)</f>
        <v>0</v>
      </c>
      <c r="BL2084" s="20" t="s">
        <v>379</v>
      </c>
      <c r="BM2084" s="219" t="s">
        <v>2204</v>
      </c>
    </row>
    <row r="2085" s="2" customFormat="1">
      <c r="A2085" s="42"/>
      <c r="B2085" s="43"/>
      <c r="C2085" s="44"/>
      <c r="D2085" s="221" t="s">
        <v>171</v>
      </c>
      <c r="E2085" s="44"/>
      <c r="F2085" s="222" t="s">
        <v>2203</v>
      </c>
      <c r="G2085" s="44"/>
      <c r="H2085" s="44"/>
      <c r="I2085" s="223"/>
      <c r="J2085" s="44"/>
      <c r="K2085" s="44"/>
      <c r="L2085" s="48"/>
      <c r="M2085" s="224"/>
      <c r="N2085" s="225"/>
      <c r="O2085" s="88"/>
      <c r="P2085" s="88"/>
      <c r="Q2085" s="88"/>
      <c r="R2085" s="88"/>
      <c r="S2085" s="88"/>
      <c r="T2085" s="89"/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T2085" s="20" t="s">
        <v>171</v>
      </c>
      <c r="AU2085" s="20" t="s">
        <v>88</v>
      </c>
    </row>
    <row r="2086" s="14" customFormat="1">
      <c r="A2086" s="14"/>
      <c r="B2086" s="243"/>
      <c r="C2086" s="244"/>
      <c r="D2086" s="221" t="s">
        <v>247</v>
      </c>
      <c r="E2086" s="244"/>
      <c r="F2086" s="246" t="s">
        <v>2205</v>
      </c>
      <c r="G2086" s="244"/>
      <c r="H2086" s="247">
        <v>1.1990000000000001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247</v>
      </c>
      <c r="AU2086" s="253" t="s">
        <v>88</v>
      </c>
      <c r="AV2086" s="14" t="s">
        <v>88</v>
      </c>
      <c r="AW2086" s="14" t="s">
        <v>4</v>
      </c>
      <c r="AX2086" s="14" t="s">
        <v>86</v>
      </c>
      <c r="AY2086" s="253" t="s">
        <v>161</v>
      </c>
    </row>
    <row r="2087" s="2" customFormat="1" ht="16.5" customHeight="1">
      <c r="A2087" s="42"/>
      <c r="B2087" s="43"/>
      <c r="C2087" s="208" t="s">
        <v>2206</v>
      </c>
      <c r="D2087" s="208" t="s">
        <v>164</v>
      </c>
      <c r="E2087" s="209" t="s">
        <v>2207</v>
      </c>
      <c r="F2087" s="210" t="s">
        <v>2208</v>
      </c>
      <c r="G2087" s="211" t="s">
        <v>2085</v>
      </c>
      <c r="H2087" s="212">
        <v>6166.7600000000002</v>
      </c>
      <c r="I2087" s="213"/>
      <c r="J2087" s="214">
        <f>ROUND(I2087*H2087,2)</f>
        <v>0</v>
      </c>
      <c r="K2087" s="210" t="s">
        <v>32</v>
      </c>
      <c r="L2087" s="48"/>
      <c r="M2087" s="215" t="s">
        <v>32</v>
      </c>
      <c r="N2087" s="216" t="s">
        <v>49</v>
      </c>
      <c r="O2087" s="88"/>
      <c r="P2087" s="217">
        <f>O2087*H2087</f>
        <v>0</v>
      </c>
      <c r="Q2087" s="217">
        <v>0.001</v>
      </c>
      <c r="R2087" s="217">
        <f>Q2087*H2087</f>
        <v>6.16676</v>
      </c>
      <c r="S2087" s="217">
        <v>0</v>
      </c>
      <c r="T2087" s="218">
        <f>S2087*H2087</f>
        <v>0</v>
      </c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R2087" s="219" t="s">
        <v>379</v>
      </c>
      <c r="AT2087" s="219" t="s">
        <v>164</v>
      </c>
      <c r="AU2087" s="219" t="s">
        <v>88</v>
      </c>
      <c r="AY2087" s="20" t="s">
        <v>161</v>
      </c>
      <c r="BE2087" s="220">
        <f>IF(N2087="základní",J2087,0)</f>
        <v>0</v>
      </c>
      <c r="BF2087" s="220">
        <f>IF(N2087="snížená",J2087,0)</f>
        <v>0</v>
      </c>
      <c r="BG2087" s="220">
        <f>IF(N2087="zákl. přenesená",J2087,0)</f>
        <v>0</v>
      </c>
      <c r="BH2087" s="220">
        <f>IF(N2087="sníž. přenesená",J2087,0)</f>
        <v>0</v>
      </c>
      <c r="BI2087" s="220">
        <f>IF(N2087="nulová",J2087,0)</f>
        <v>0</v>
      </c>
      <c r="BJ2087" s="20" t="s">
        <v>86</v>
      </c>
      <c r="BK2087" s="220">
        <f>ROUND(I2087*H2087,2)</f>
        <v>0</v>
      </c>
      <c r="BL2087" s="20" t="s">
        <v>379</v>
      </c>
      <c r="BM2087" s="219" t="s">
        <v>2209</v>
      </c>
    </row>
    <row r="2088" s="2" customFormat="1">
      <c r="A2088" s="42"/>
      <c r="B2088" s="43"/>
      <c r="C2088" s="44"/>
      <c r="D2088" s="221" t="s">
        <v>171</v>
      </c>
      <c r="E2088" s="44"/>
      <c r="F2088" s="222" t="s">
        <v>2208</v>
      </c>
      <c r="G2088" s="44"/>
      <c r="H2088" s="44"/>
      <c r="I2088" s="223"/>
      <c r="J2088" s="44"/>
      <c r="K2088" s="44"/>
      <c r="L2088" s="48"/>
      <c r="M2088" s="224"/>
      <c r="N2088" s="225"/>
      <c r="O2088" s="88"/>
      <c r="P2088" s="88"/>
      <c r="Q2088" s="88"/>
      <c r="R2088" s="88"/>
      <c r="S2088" s="88"/>
      <c r="T2088" s="89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T2088" s="20" t="s">
        <v>171</v>
      </c>
      <c r="AU2088" s="20" t="s">
        <v>88</v>
      </c>
    </row>
    <row r="2089" s="2" customFormat="1">
      <c r="A2089" s="42"/>
      <c r="B2089" s="43"/>
      <c r="C2089" s="44"/>
      <c r="D2089" s="221" t="s">
        <v>174</v>
      </c>
      <c r="E2089" s="44"/>
      <c r="F2089" s="228" t="s">
        <v>2210</v>
      </c>
      <c r="G2089" s="44"/>
      <c r="H2089" s="44"/>
      <c r="I2089" s="223"/>
      <c r="J2089" s="44"/>
      <c r="K2089" s="44"/>
      <c r="L2089" s="48"/>
      <c r="M2089" s="224"/>
      <c r="N2089" s="225"/>
      <c r="O2089" s="88"/>
      <c r="P2089" s="88"/>
      <c r="Q2089" s="88"/>
      <c r="R2089" s="88"/>
      <c r="S2089" s="88"/>
      <c r="T2089" s="89"/>
      <c r="U2089" s="42"/>
      <c r="V2089" s="42"/>
      <c r="W2089" s="42"/>
      <c r="X2089" s="42"/>
      <c r="Y2089" s="42"/>
      <c r="Z2089" s="42"/>
      <c r="AA2089" s="42"/>
      <c r="AB2089" s="42"/>
      <c r="AC2089" s="42"/>
      <c r="AD2089" s="42"/>
      <c r="AE2089" s="42"/>
      <c r="AT2089" s="20" t="s">
        <v>174</v>
      </c>
      <c r="AU2089" s="20" t="s">
        <v>88</v>
      </c>
    </row>
    <row r="2090" s="14" customFormat="1">
      <c r="A2090" s="14"/>
      <c r="B2090" s="243"/>
      <c r="C2090" s="244"/>
      <c r="D2090" s="221" t="s">
        <v>247</v>
      </c>
      <c r="E2090" s="245" t="s">
        <v>32</v>
      </c>
      <c r="F2090" s="246" t="s">
        <v>2211</v>
      </c>
      <c r="G2090" s="244"/>
      <c r="H2090" s="247">
        <v>852.61000000000001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247</v>
      </c>
      <c r="AU2090" s="253" t="s">
        <v>88</v>
      </c>
      <c r="AV2090" s="14" t="s">
        <v>88</v>
      </c>
      <c r="AW2090" s="14" t="s">
        <v>39</v>
      </c>
      <c r="AX2090" s="14" t="s">
        <v>78</v>
      </c>
      <c r="AY2090" s="253" t="s">
        <v>161</v>
      </c>
    </row>
    <row r="2091" s="14" customFormat="1">
      <c r="A2091" s="14"/>
      <c r="B2091" s="243"/>
      <c r="C2091" s="244"/>
      <c r="D2091" s="221" t="s">
        <v>247</v>
      </c>
      <c r="E2091" s="245" t="s">
        <v>32</v>
      </c>
      <c r="F2091" s="246" t="s">
        <v>2212</v>
      </c>
      <c r="G2091" s="244"/>
      <c r="H2091" s="247">
        <v>716.46000000000004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247</v>
      </c>
      <c r="AU2091" s="253" t="s">
        <v>88</v>
      </c>
      <c r="AV2091" s="14" t="s">
        <v>88</v>
      </c>
      <c r="AW2091" s="14" t="s">
        <v>39</v>
      </c>
      <c r="AX2091" s="14" t="s">
        <v>78</v>
      </c>
      <c r="AY2091" s="253" t="s">
        <v>161</v>
      </c>
    </row>
    <row r="2092" s="14" customFormat="1">
      <c r="A2092" s="14"/>
      <c r="B2092" s="243"/>
      <c r="C2092" s="244"/>
      <c r="D2092" s="221" t="s">
        <v>247</v>
      </c>
      <c r="E2092" s="245" t="s">
        <v>32</v>
      </c>
      <c r="F2092" s="246" t="s">
        <v>2213</v>
      </c>
      <c r="G2092" s="244"/>
      <c r="H2092" s="247">
        <v>3976.0799999999999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247</v>
      </c>
      <c r="AU2092" s="253" t="s">
        <v>88</v>
      </c>
      <c r="AV2092" s="14" t="s">
        <v>88</v>
      </c>
      <c r="AW2092" s="14" t="s">
        <v>39</v>
      </c>
      <c r="AX2092" s="14" t="s">
        <v>78</v>
      </c>
      <c r="AY2092" s="253" t="s">
        <v>161</v>
      </c>
    </row>
    <row r="2093" s="14" customFormat="1">
      <c r="A2093" s="14"/>
      <c r="B2093" s="243"/>
      <c r="C2093" s="244"/>
      <c r="D2093" s="221" t="s">
        <v>247</v>
      </c>
      <c r="E2093" s="245" t="s">
        <v>32</v>
      </c>
      <c r="F2093" s="246" t="s">
        <v>2214</v>
      </c>
      <c r="G2093" s="244"/>
      <c r="H2093" s="247">
        <v>621.61000000000001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3" t="s">
        <v>247</v>
      </c>
      <c r="AU2093" s="253" t="s">
        <v>88</v>
      </c>
      <c r="AV2093" s="14" t="s">
        <v>88</v>
      </c>
      <c r="AW2093" s="14" t="s">
        <v>39</v>
      </c>
      <c r="AX2093" s="14" t="s">
        <v>78</v>
      </c>
      <c r="AY2093" s="253" t="s">
        <v>161</v>
      </c>
    </row>
    <row r="2094" s="15" customFormat="1">
      <c r="A2094" s="15"/>
      <c r="B2094" s="254"/>
      <c r="C2094" s="255"/>
      <c r="D2094" s="221" t="s">
        <v>247</v>
      </c>
      <c r="E2094" s="256" t="s">
        <v>32</v>
      </c>
      <c r="F2094" s="257" t="s">
        <v>273</v>
      </c>
      <c r="G2094" s="255"/>
      <c r="H2094" s="258">
        <v>6166.7599999999993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4" t="s">
        <v>247</v>
      </c>
      <c r="AU2094" s="264" t="s">
        <v>88</v>
      </c>
      <c r="AV2094" s="15" t="s">
        <v>188</v>
      </c>
      <c r="AW2094" s="15" t="s">
        <v>39</v>
      </c>
      <c r="AX2094" s="15" t="s">
        <v>86</v>
      </c>
      <c r="AY2094" s="264" t="s">
        <v>161</v>
      </c>
    </row>
    <row r="2095" s="2" customFormat="1" ht="24.15" customHeight="1">
      <c r="A2095" s="42"/>
      <c r="B2095" s="43"/>
      <c r="C2095" s="208" t="s">
        <v>2215</v>
      </c>
      <c r="D2095" s="208" t="s">
        <v>164</v>
      </c>
      <c r="E2095" s="209" t="s">
        <v>2216</v>
      </c>
      <c r="F2095" s="210" t="s">
        <v>2217</v>
      </c>
      <c r="G2095" s="211" t="s">
        <v>719</v>
      </c>
      <c r="H2095" s="212">
        <v>1</v>
      </c>
      <c r="I2095" s="213"/>
      <c r="J2095" s="214">
        <f>ROUND(I2095*H2095,2)</f>
        <v>0</v>
      </c>
      <c r="K2095" s="210" t="s">
        <v>32</v>
      </c>
      <c r="L2095" s="48"/>
      <c r="M2095" s="215" t="s">
        <v>32</v>
      </c>
      <c r="N2095" s="216" t="s">
        <v>49</v>
      </c>
      <c r="O2095" s="88"/>
      <c r="P2095" s="217">
        <f>O2095*H2095</f>
        <v>0</v>
      </c>
      <c r="Q2095" s="217">
        <v>0.20000000000000001</v>
      </c>
      <c r="R2095" s="217">
        <f>Q2095*H2095</f>
        <v>0.20000000000000001</v>
      </c>
      <c r="S2095" s="217">
        <v>0</v>
      </c>
      <c r="T2095" s="218">
        <f>S2095*H2095</f>
        <v>0</v>
      </c>
      <c r="U2095" s="42"/>
      <c r="V2095" s="42"/>
      <c r="W2095" s="42"/>
      <c r="X2095" s="42"/>
      <c r="Y2095" s="42"/>
      <c r="Z2095" s="42"/>
      <c r="AA2095" s="42"/>
      <c r="AB2095" s="42"/>
      <c r="AC2095" s="42"/>
      <c r="AD2095" s="42"/>
      <c r="AE2095" s="42"/>
      <c r="AR2095" s="219" t="s">
        <v>379</v>
      </c>
      <c r="AT2095" s="219" t="s">
        <v>164</v>
      </c>
      <c r="AU2095" s="219" t="s">
        <v>88</v>
      </c>
      <c r="AY2095" s="20" t="s">
        <v>161</v>
      </c>
      <c r="BE2095" s="220">
        <f>IF(N2095="základní",J2095,0)</f>
        <v>0</v>
      </c>
      <c r="BF2095" s="220">
        <f>IF(N2095="snížená",J2095,0)</f>
        <v>0</v>
      </c>
      <c r="BG2095" s="220">
        <f>IF(N2095="zákl. přenesená",J2095,0)</f>
        <v>0</v>
      </c>
      <c r="BH2095" s="220">
        <f>IF(N2095="sníž. přenesená",J2095,0)</f>
        <v>0</v>
      </c>
      <c r="BI2095" s="220">
        <f>IF(N2095="nulová",J2095,0)</f>
        <v>0</v>
      </c>
      <c r="BJ2095" s="20" t="s">
        <v>86</v>
      </c>
      <c r="BK2095" s="220">
        <f>ROUND(I2095*H2095,2)</f>
        <v>0</v>
      </c>
      <c r="BL2095" s="20" t="s">
        <v>379</v>
      </c>
      <c r="BM2095" s="219" t="s">
        <v>2218</v>
      </c>
    </row>
    <row r="2096" s="2" customFormat="1">
      <c r="A2096" s="42"/>
      <c r="B2096" s="43"/>
      <c r="C2096" s="44"/>
      <c r="D2096" s="221" t="s">
        <v>171</v>
      </c>
      <c r="E2096" s="44"/>
      <c r="F2096" s="222" t="s">
        <v>2217</v>
      </c>
      <c r="G2096" s="44"/>
      <c r="H2096" s="44"/>
      <c r="I2096" s="223"/>
      <c r="J2096" s="44"/>
      <c r="K2096" s="44"/>
      <c r="L2096" s="48"/>
      <c r="M2096" s="224"/>
      <c r="N2096" s="225"/>
      <c r="O2096" s="88"/>
      <c r="P2096" s="88"/>
      <c r="Q2096" s="88"/>
      <c r="R2096" s="88"/>
      <c r="S2096" s="88"/>
      <c r="T2096" s="89"/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T2096" s="20" t="s">
        <v>171</v>
      </c>
      <c r="AU2096" s="20" t="s">
        <v>88</v>
      </c>
    </row>
    <row r="2097" s="2" customFormat="1" ht="24.15" customHeight="1">
      <c r="A2097" s="42"/>
      <c r="B2097" s="43"/>
      <c r="C2097" s="208" t="s">
        <v>2219</v>
      </c>
      <c r="D2097" s="208" t="s">
        <v>164</v>
      </c>
      <c r="E2097" s="209" t="s">
        <v>2220</v>
      </c>
      <c r="F2097" s="210" t="s">
        <v>2221</v>
      </c>
      <c r="G2097" s="211" t="s">
        <v>282</v>
      </c>
      <c r="H2097" s="212">
        <v>16.933</v>
      </c>
      <c r="I2097" s="213"/>
      <c r="J2097" s="214">
        <f>ROUND(I2097*H2097,2)</f>
        <v>0</v>
      </c>
      <c r="K2097" s="210" t="s">
        <v>168</v>
      </c>
      <c r="L2097" s="48"/>
      <c r="M2097" s="215" t="s">
        <v>32</v>
      </c>
      <c r="N2097" s="216" t="s">
        <v>49</v>
      </c>
      <c r="O2097" s="88"/>
      <c r="P2097" s="217">
        <f>O2097*H2097</f>
        <v>0</v>
      </c>
      <c r="Q2097" s="217">
        <v>0</v>
      </c>
      <c r="R2097" s="217">
        <f>Q2097*H2097</f>
        <v>0</v>
      </c>
      <c r="S2097" s="217">
        <v>0</v>
      </c>
      <c r="T2097" s="218">
        <f>S2097*H2097</f>
        <v>0</v>
      </c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R2097" s="219" t="s">
        <v>379</v>
      </c>
      <c r="AT2097" s="219" t="s">
        <v>164</v>
      </c>
      <c r="AU2097" s="219" t="s">
        <v>88</v>
      </c>
      <c r="AY2097" s="20" t="s">
        <v>161</v>
      </c>
      <c r="BE2097" s="220">
        <f>IF(N2097="základní",J2097,0)</f>
        <v>0</v>
      </c>
      <c r="BF2097" s="220">
        <f>IF(N2097="snížená",J2097,0)</f>
        <v>0</v>
      </c>
      <c r="BG2097" s="220">
        <f>IF(N2097="zákl. přenesená",J2097,0)</f>
        <v>0</v>
      </c>
      <c r="BH2097" s="220">
        <f>IF(N2097="sníž. přenesená",J2097,0)</f>
        <v>0</v>
      </c>
      <c r="BI2097" s="220">
        <f>IF(N2097="nulová",J2097,0)</f>
        <v>0</v>
      </c>
      <c r="BJ2097" s="20" t="s">
        <v>86</v>
      </c>
      <c r="BK2097" s="220">
        <f>ROUND(I2097*H2097,2)</f>
        <v>0</v>
      </c>
      <c r="BL2097" s="20" t="s">
        <v>379</v>
      </c>
      <c r="BM2097" s="219" t="s">
        <v>2222</v>
      </c>
    </row>
    <row r="2098" s="2" customFormat="1">
      <c r="A2098" s="42"/>
      <c r="B2098" s="43"/>
      <c r="C2098" s="44"/>
      <c r="D2098" s="221" t="s">
        <v>171</v>
      </c>
      <c r="E2098" s="44"/>
      <c r="F2098" s="222" t="s">
        <v>2223</v>
      </c>
      <c r="G2098" s="44"/>
      <c r="H2098" s="44"/>
      <c r="I2098" s="223"/>
      <c r="J2098" s="44"/>
      <c r="K2098" s="44"/>
      <c r="L2098" s="48"/>
      <c r="M2098" s="224"/>
      <c r="N2098" s="225"/>
      <c r="O2098" s="88"/>
      <c r="P2098" s="88"/>
      <c r="Q2098" s="88"/>
      <c r="R2098" s="88"/>
      <c r="S2098" s="88"/>
      <c r="T2098" s="89"/>
      <c r="U2098" s="42"/>
      <c r="V2098" s="42"/>
      <c r="W2098" s="42"/>
      <c r="X2098" s="42"/>
      <c r="Y2098" s="42"/>
      <c r="Z2098" s="42"/>
      <c r="AA2098" s="42"/>
      <c r="AB2098" s="42"/>
      <c r="AC2098" s="42"/>
      <c r="AD2098" s="42"/>
      <c r="AE2098" s="42"/>
      <c r="AT2098" s="20" t="s">
        <v>171</v>
      </c>
      <c r="AU2098" s="20" t="s">
        <v>88</v>
      </c>
    </row>
    <row r="2099" s="2" customFormat="1">
      <c r="A2099" s="42"/>
      <c r="B2099" s="43"/>
      <c r="C2099" s="44"/>
      <c r="D2099" s="226" t="s">
        <v>172</v>
      </c>
      <c r="E2099" s="44"/>
      <c r="F2099" s="227" t="s">
        <v>2224</v>
      </c>
      <c r="G2099" s="44"/>
      <c r="H2099" s="44"/>
      <c r="I2099" s="223"/>
      <c r="J2099" s="44"/>
      <c r="K2099" s="44"/>
      <c r="L2099" s="48"/>
      <c r="M2099" s="224"/>
      <c r="N2099" s="225"/>
      <c r="O2099" s="88"/>
      <c r="P2099" s="88"/>
      <c r="Q2099" s="88"/>
      <c r="R2099" s="88"/>
      <c r="S2099" s="88"/>
      <c r="T2099" s="89"/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T2099" s="20" t="s">
        <v>172</v>
      </c>
      <c r="AU2099" s="20" t="s">
        <v>88</v>
      </c>
    </row>
    <row r="2100" s="12" customFormat="1" ht="22.8" customHeight="1">
      <c r="A2100" s="12"/>
      <c r="B2100" s="192"/>
      <c r="C2100" s="193"/>
      <c r="D2100" s="194" t="s">
        <v>77</v>
      </c>
      <c r="E2100" s="206" t="s">
        <v>2225</v>
      </c>
      <c r="F2100" s="206" t="s">
        <v>2226</v>
      </c>
      <c r="G2100" s="193"/>
      <c r="H2100" s="193"/>
      <c r="I2100" s="196"/>
      <c r="J2100" s="207">
        <f>BK2100</f>
        <v>0</v>
      </c>
      <c r="K2100" s="193"/>
      <c r="L2100" s="198"/>
      <c r="M2100" s="199"/>
      <c r="N2100" s="200"/>
      <c r="O2100" s="200"/>
      <c r="P2100" s="201">
        <f>SUM(P2101:P2320)</f>
        <v>0</v>
      </c>
      <c r="Q2100" s="200"/>
      <c r="R2100" s="201">
        <f>SUM(R2101:R2320)</f>
        <v>7.4397916400000002</v>
      </c>
      <c r="S2100" s="200"/>
      <c r="T2100" s="202">
        <f>SUM(T2101:T2320)</f>
        <v>0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03" t="s">
        <v>88</v>
      </c>
      <c r="AT2100" s="204" t="s">
        <v>77</v>
      </c>
      <c r="AU2100" s="204" t="s">
        <v>86</v>
      </c>
      <c r="AY2100" s="203" t="s">
        <v>161</v>
      </c>
      <c r="BK2100" s="205">
        <f>SUM(BK2101:BK2320)</f>
        <v>0</v>
      </c>
    </row>
    <row r="2101" s="2" customFormat="1" ht="16.5" customHeight="1">
      <c r="A2101" s="42"/>
      <c r="B2101" s="43"/>
      <c r="C2101" s="208" t="s">
        <v>2227</v>
      </c>
      <c r="D2101" s="208" t="s">
        <v>164</v>
      </c>
      <c r="E2101" s="209" t="s">
        <v>2228</v>
      </c>
      <c r="F2101" s="210" t="s">
        <v>2229</v>
      </c>
      <c r="G2101" s="211" t="s">
        <v>311</v>
      </c>
      <c r="H2101" s="212">
        <v>193.12299999999999</v>
      </c>
      <c r="I2101" s="213"/>
      <c r="J2101" s="214">
        <f>ROUND(I2101*H2101,2)</f>
        <v>0</v>
      </c>
      <c r="K2101" s="210" t="s">
        <v>168</v>
      </c>
      <c r="L2101" s="48"/>
      <c r="M2101" s="215" t="s">
        <v>32</v>
      </c>
      <c r="N2101" s="216" t="s">
        <v>49</v>
      </c>
      <c r="O2101" s="88"/>
      <c r="P2101" s="217">
        <f>O2101*H2101</f>
        <v>0</v>
      </c>
      <c r="Q2101" s="217">
        <v>0</v>
      </c>
      <c r="R2101" s="217">
        <f>Q2101*H2101</f>
        <v>0</v>
      </c>
      <c r="S2101" s="217">
        <v>0</v>
      </c>
      <c r="T2101" s="218">
        <f>S2101*H2101</f>
        <v>0</v>
      </c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R2101" s="219" t="s">
        <v>379</v>
      </c>
      <c r="AT2101" s="219" t="s">
        <v>164</v>
      </c>
      <c r="AU2101" s="219" t="s">
        <v>88</v>
      </c>
      <c r="AY2101" s="20" t="s">
        <v>161</v>
      </c>
      <c r="BE2101" s="220">
        <f>IF(N2101="základní",J2101,0)</f>
        <v>0</v>
      </c>
      <c r="BF2101" s="220">
        <f>IF(N2101="snížená",J2101,0)</f>
        <v>0</v>
      </c>
      <c r="BG2101" s="220">
        <f>IF(N2101="zákl. přenesená",J2101,0)</f>
        <v>0</v>
      </c>
      <c r="BH2101" s="220">
        <f>IF(N2101="sníž. přenesená",J2101,0)</f>
        <v>0</v>
      </c>
      <c r="BI2101" s="220">
        <f>IF(N2101="nulová",J2101,0)</f>
        <v>0</v>
      </c>
      <c r="BJ2101" s="20" t="s">
        <v>86</v>
      </c>
      <c r="BK2101" s="220">
        <f>ROUND(I2101*H2101,2)</f>
        <v>0</v>
      </c>
      <c r="BL2101" s="20" t="s">
        <v>379</v>
      </c>
      <c r="BM2101" s="219" t="s">
        <v>2230</v>
      </c>
    </row>
    <row r="2102" s="2" customFormat="1">
      <c r="A2102" s="42"/>
      <c r="B2102" s="43"/>
      <c r="C2102" s="44"/>
      <c r="D2102" s="221" t="s">
        <v>171</v>
      </c>
      <c r="E2102" s="44"/>
      <c r="F2102" s="222" t="s">
        <v>2231</v>
      </c>
      <c r="G2102" s="44"/>
      <c r="H2102" s="44"/>
      <c r="I2102" s="223"/>
      <c r="J2102" s="44"/>
      <c r="K2102" s="44"/>
      <c r="L2102" s="48"/>
      <c r="M2102" s="224"/>
      <c r="N2102" s="225"/>
      <c r="O2102" s="88"/>
      <c r="P2102" s="88"/>
      <c r="Q2102" s="88"/>
      <c r="R2102" s="88"/>
      <c r="S2102" s="88"/>
      <c r="T2102" s="89"/>
      <c r="U2102" s="42"/>
      <c r="V2102" s="42"/>
      <c r="W2102" s="42"/>
      <c r="X2102" s="42"/>
      <c r="Y2102" s="42"/>
      <c r="Z2102" s="42"/>
      <c r="AA2102" s="42"/>
      <c r="AB2102" s="42"/>
      <c r="AC2102" s="42"/>
      <c r="AD2102" s="42"/>
      <c r="AE2102" s="42"/>
      <c r="AT2102" s="20" t="s">
        <v>171</v>
      </c>
      <c r="AU2102" s="20" t="s">
        <v>88</v>
      </c>
    </row>
    <row r="2103" s="2" customFormat="1">
      <c r="A2103" s="42"/>
      <c r="B2103" s="43"/>
      <c r="C2103" s="44"/>
      <c r="D2103" s="226" t="s">
        <v>172</v>
      </c>
      <c r="E2103" s="44"/>
      <c r="F2103" s="227" t="s">
        <v>2232</v>
      </c>
      <c r="G2103" s="44"/>
      <c r="H2103" s="44"/>
      <c r="I2103" s="223"/>
      <c r="J2103" s="44"/>
      <c r="K2103" s="44"/>
      <c r="L2103" s="48"/>
      <c r="M2103" s="224"/>
      <c r="N2103" s="225"/>
      <c r="O2103" s="88"/>
      <c r="P2103" s="88"/>
      <c r="Q2103" s="88"/>
      <c r="R2103" s="88"/>
      <c r="S2103" s="88"/>
      <c r="T2103" s="89"/>
      <c r="U2103" s="42"/>
      <c r="V2103" s="42"/>
      <c r="W2103" s="42"/>
      <c r="X2103" s="42"/>
      <c r="Y2103" s="42"/>
      <c r="Z2103" s="42"/>
      <c r="AA2103" s="42"/>
      <c r="AB2103" s="42"/>
      <c r="AC2103" s="42"/>
      <c r="AD2103" s="42"/>
      <c r="AE2103" s="42"/>
      <c r="AT2103" s="20" t="s">
        <v>172</v>
      </c>
      <c r="AU2103" s="20" t="s">
        <v>88</v>
      </c>
    </row>
    <row r="2104" s="13" customFormat="1">
      <c r="A2104" s="13"/>
      <c r="B2104" s="233"/>
      <c r="C2104" s="234"/>
      <c r="D2104" s="221" t="s">
        <v>247</v>
      </c>
      <c r="E2104" s="235" t="s">
        <v>32</v>
      </c>
      <c r="F2104" s="236" t="s">
        <v>2233</v>
      </c>
      <c r="G2104" s="234"/>
      <c r="H2104" s="235" t="s">
        <v>32</v>
      </c>
      <c r="I2104" s="237"/>
      <c r="J2104" s="234"/>
      <c r="K2104" s="234"/>
      <c r="L2104" s="238"/>
      <c r="M2104" s="239"/>
      <c r="N2104" s="240"/>
      <c r="O2104" s="240"/>
      <c r="P2104" s="240"/>
      <c r="Q2104" s="240"/>
      <c r="R2104" s="240"/>
      <c r="S2104" s="240"/>
      <c r="T2104" s="24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2" t="s">
        <v>247</v>
      </c>
      <c r="AU2104" s="242" t="s">
        <v>88</v>
      </c>
      <c r="AV2104" s="13" t="s">
        <v>86</v>
      </c>
      <c r="AW2104" s="13" t="s">
        <v>39</v>
      </c>
      <c r="AX2104" s="13" t="s">
        <v>78</v>
      </c>
      <c r="AY2104" s="242" t="s">
        <v>161</v>
      </c>
    </row>
    <row r="2105" s="14" customFormat="1">
      <c r="A2105" s="14"/>
      <c r="B2105" s="243"/>
      <c r="C2105" s="244"/>
      <c r="D2105" s="221" t="s">
        <v>247</v>
      </c>
      <c r="E2105" s="245" t="s">
        <v>32</v>
      </c>
      <c r="F2105" s="246" t="s">
        <v>573</v>
      </c>
      <c r="G2105" s="244"/>
      <c r="H2105" s="247">
        <v>7.4100000000000001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247</v>
      </c>
      <c r="AU2105" s="253" t="s">
        <v>88</v>
      </c>
      <c r="AV2105" s="14" t="s">
        <v>88</v>
      </c>
      <c r="AW2105" s="14" t="s">
        <v>39</v>
      </c>
      <c r="AX2105" s="14" t="s">
        <v>78</v>
      </c>
      <c r="AY2105" s="253" t="s">
        <v>161</v>
      </c>
    </row>
    <row r="2106" s="14" customFormat="1">
      <c r="A2106" s="14"/>
      <c r="B2106" s="243"/>
      <c r="C2106" s="244"/>
      <c r="D2106" s="221" t="s">
        <v>247</v>
      </c>
      <c r="E2106" s="245" t="s">
        <v>32</v>
      </c>
      <c r="F2106" s="246" t="s">
        <v>574</v>
      </c>
      <c r="G2106" s="244"/>
      <c r="H2106" s="247">
        <v>5.8899999999999997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247</v>
      </c>
      <c r="AU2106" s="253" t="s">
        <v>88</v>
      </c>
      <c r="AV2106" s="14" t="s">
        <v>88</v>
      </c>
      <c r="AW2106" s="14" t="s">
        <v>39</v>
      </c>
      <c r="AX2106" s="14" t="s">
        <v>78</v>
      </c>
      <c r="AY2106" s="253" t="s">
        <v>161</v>
      </c>
    </row>
    <row r="2107" s="14" customFormat="1">
      <c r="A2107" s="14"/>
      <c r="B2107" s="243"/>
      <c r="C2107" s="244"/>
      <c r="D2107" s="221" t="s">
        <v>247</v>
      </c>
      <c r="E2107" s="245" t="s">
        <v>32</v>
      </c>
      <c r="F2107" s="246" t="s">
        <v>575</v>
      </c>
      <c r="G2107" s="244"/>
      <c r="H2107" s="247">
        <v>4.1100000000000003</v>
      </c>
      <c r="I2107" s="248"/>
      <c r="J2107" s="244"/>
      <c r="K2107" s="244"/>
      <c r="L2107" s="249"/>
      <c r="M2107" s="250"/>
      <c r="N2107" s="251"/>
      <c r="O2107" s="251"/>
      <c r="P2107" s="251"/>
      <c r="Q2107" s="251"/>
      <c r="R2107" s="251"/>
      <c r="S2107" s="251"/>
      <c r="T2107" s="252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3" t="s">
        <v>247</v>
      </c>
      <c r="AU2107" s="253" t="s">
        <v>88</v>
      </c>
      <c r="AV2107" s="14" t="s">
        <v>88</v>
      </c>
      <c r="AW2107" s="14" t="s">
        <v>39</v>
      </c>
      <c r="AX2107" s="14" t="s">
        <v>78</v>
      </c>
      <c r="AY2107" s="253" t="s">
        <v>161</v>
      </c>
    </row>
    <row r="2108" s="14" customFormat="1">
      <c r="A2108" s="14"/>
      <c r="B2108" s="243"/>
      <c r="C2108" s="244"/>
      <c r="D2108" s="221" t="s">
        <v>247</v>
      </c>
      <c r="E2108" s="245" t="s">
        <v>32</v>
      </c>
      <c r="F2108" s="246" t="s">
        <v>576</v>
      </c>
      <c r="G2108" s="244"/>
      <c r="H2108" s="247">
        <v>2.98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247</v>
      </c>
      <c r="AU2108" s="253" t="s">
        <v>88</v>
      </c>
      <c r="AV2108" s="14" t="s">
        <v>88</v>
      </c>
      <c r="AW2108" s="14" t="s">
        <v>39</v>
      </c>
      <c r="AX2108" s="14" t="s">
        <v>78</v>
      </c>
      <c r="AY2108" s="253" t="s">
        <v>161</v>
      </c>
    </row>
    <row r="2109" s="14" customFormat="1">
      <c r="A2109" s="14"/>
      <c r="B2109" s="243"/>
      <c r="C2109" s="244"/>
      <c r="D2109" s="221" t="s">
        <v>247</v>
      </c>
      <c r="E2109" s="245" t="s">
        <v>32</v>
      </c>
      <c r="F2109" s="246" t="s">
        <v>578</v>
      </c>
      <c r="G2109" s="244"/>
      <c r="H2109" s="247">
        <v>15.41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3" t="s">
        <v>247</v>
      </c>
      <c r="AU2109" s="253" t="s">
        <v>88</v>
      </c>
      <c r="AV2109" s="14" t="s">
        <v>88</v>
      </c>
      <c r="AW2109" s="14" t="s">
        <v>39</v>
      </c>
      <c r="AX2109" s="14" t="s">
        <v>78</v>
      </c>
      <c r="AY2109" s="253" t="s">
        <v>161</v>
      </c>
    </row>
    <row r="2110" s="14" customFormat="1">
      <c r="A2110" s="14"/>
      <c r="B2110" s="243"/>
      <c r="C2110" s="244"/>
      <c r="D2110" s="221" t="s">
        <v>247</v>
      </c>
      <c r="E2110" s="245" t="s">
        <v>32</v>
      </c>
      <c r="F2110" s="246" t="s">
        <v>581</v>
      </c>
      <c r="G2110" s="244"/>
      <c r="H2110" s="247">
        <v>21.530000000000001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247</v>
      </c>
      <c r="AU2110" s="253" t="s">
        <v>88</v>
      </c>
      <c r="AV2110" s="14" t="s">
        <v>88</v>
      </c>
      <c r="AW2110" s="14" t="s">
        <v>39</v>
      </c>
      <c r="AX2110" s="14" t="s">
        <v>78</v>
      </c>
      <c r="AY2110" s="253" t="s">
        <v>161</v>
      </c>
    </row>
    <row r="2111" s="14" customFormat="1">
      <c r="A2111" s="14"/>
      <c r="B2111" s="243"/>
      <c r="C2111" s="244"/>
      <c r="D2111" s="221" t="s">
        <v>247</v>
      </c>
      <c r="E2111" s="245" t="s">
        <v>32</v>
      </c>
      <c r="F2111" s="246" t="s">
        <v>582</v>
      </c>
      <c r="G2111" s="244"/>
      <c r="H2111" s="247">
        <v>14.130000000000001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247</v>
      </c>
      <c r="AU2111" s="253" t="s">
        <v>88</v>
      </c>
      <c r="AV2111" s="14" t="s">
        <v>88</v>
      </c>
      <c r="AW2111" s="14" t="s">
        <v>39</v>
      </c>
      <c r="AX2111" s="14" t="s">
        <v>78</v>
      </c>
      <c r="AY2111" s="253" t="s">
        <v>161</v>
      </c>
    </row>
    <row r="2112" s="14" customFormat="1">
      <c r="A2112" s="14"/>
      <c r="B2112" s="243"/>
      <c r="C2112" s="244"/>
      <c r="D2112" s="221" t="s">
        <v>247</v>
      </c>
      <c r="E2112" s="245" t="s">
        <v>32</v>
      </c>
      <c r="F2112" s="246" t="s">
        <v>583</v>
      </c>
      <c r="G2112" s="244"/>
      <c r="H2112" s="247">
        <v>14.130000000000001</v>
      </c>
      <c r="I2112" s="248"/>
      <c r="J2112" s="244"/>
      <c r="K2112" s="244"/>
      <c r="L2112" s="249"/>
      <c r="M2112" s="250"/>
      <c r="N2112" s="251"/>
      <c r="O2112" s="251"/>
      <c r="P2112" s="251"/>
      <c r="Q2112" s="251"/>
      <c r="R2112" s="251"/>
      <c r="S2112" s="251"/>
      <c r="T2112" s="252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3" t="s">
        <v>247</v>
      </c>
      <c r="AU2112" s="253" t="s">
        <v>88</v>
      </c>
      <c r="AV2112" s="14" t="s">
        <v>88</v>
      </c>
      <c r="AW2112" s="14" t="s">
        <v>39</v>
      </c>
      <c r="AX2112" s="14" t="s">
        <v>78</v>
      </c>
      <c r="AY2112" s="253" t="s">
        <v>161</v>
      </c>
    </row>
    <row r="2113" s="14" customFormat="1">
      <c r="A2113" s="14"/>
      <c r="B2113" s="243"/>
      <c r="C2113" s="244"/>
      <c r="D2113" s="221" t="s">
        <v>247</v>
      </c>
      <c r="E2113" s="245" t="s">
        <v>32</v>
      </c>
      <c r="F2113" s="246" t="s">
        <v>586</v>
      </c>
      <c r="G2113" s="244"/>
      <c r="H2113" s="247">
        <v>14.83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247</v>
      </c>
      <c r="AU2113" s="253" t="s">
        <v>88</v>
      </c>
      <c r="AV2113" s="14" t="s">
        <v>88</v>
      </c>
      <c r="AW2113" s="14" t="s">
        <v>39</v>
      </c>
      <c r="AX2113" s="14" t="s">
        <v>78</v>
      </c>
      <c r="AY2113" s="253" t="s">
        <v>161</v>
      </c>
    </row>
    <row r="2114" s="14" customFormat="1">
      <c r="A2114" s="14"/>
      <c r="B2114" s="243"/>
      <c r="C2114" s="244"/>
      <c r="D2114" s="221" t="s">
        <v>247</v>
      </c>
      <c r="E2114" s="245" t="s">
        <v>32</v>
      </c>
      <c r="F2114" s="246" t="s">
        <v>587</v>
      </c>
      <c r="G2114" s="244"/>
      <c r="H2114" s="247">
        <v>3.1000000000000001</v>
      </c>
      <c r="I2114" s="248"/>
      <c r="J2114" s="244"/>
      <c r="K2114" s="244"/>
      <c r="L2114" s="249"/>
      <c r="M2114" s="250"/>
      <c r="N2114" s="251"/>
      <c r="O2114" s="251"/>
      <c r="P2114" s="251"/>
      <c r="Q2114" s="251"/>
      <c r="R2114" s="251"/>
      <c r="S2114" s="251"/>
      <c r="T2114" s="252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3" t="s">
        <v>247</v>
      </c>
      <c r="AU2114" s="253" t="s">
        <v>88</v>
      </c>
      <c r="AV2114" s="14" t="s">
        <v>88</v>
      </c>
      <c r="AW2114" s="14" t="s">
        <v>39</v>
      </c>
      <c r="AX2114" s="14" t="s">
        <v>78</v>
      </c>
      <c r="AY2114" s="253" t="s">
        <v>161</v>
      </c>
    </row>
    <row r="2115" s="14" customFormat="1">
      <c r="A2115" s="14"/>
      <c r="B2115" s="243"/>
      <c r="C2115" s="244"/>
      <c r="D2115" s="221" t="s">
        <v>247</v>
      </c>
      <c r="E2115" s="245" t="s">
        <v>32</v>
      </c>
      <c r="F2115" s="246" t="s">
        <v>591</v>
      </c>
      <c r="G2115" s="244"/>
      <c r="H2115" s="247">
        <v>5.0700000000000003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247</v>
      </c>
      <c r="AU2115" s="253" t="s">
        <v>88</v>
      </c>
      <c r="AV2115" s="14" t="s">
        <v>88</v>
      </c>
      <c r="AW2115" s="14" t="s">
        <v>39</v>
      </c>
      <c r="AX2115" s="14" t="s">
        <v>78</v>
      </c>
      <c r="AY2115" s="253" t="s">
        <v>161</v>
      </c>
    </row>
    <row r="2116" s="14" customFormat="1">
      <c r="A2116" s="14"/>
      <c r="B2116" s="243"/>
      <c r="C2116" s="244"/>
      <c r="D2116" s="221" t="s">
        <v>247</v>
      </c>
      <c r="E2116" s="245" t="s">
        <v>32</v>
      </c>
      <c r="F2116" s="246" t="s">
        <v>592</v>
      </c>
      <c r="G2116" s="244"/>
      <c r="H2116" s="247">
        <v>5.7199999999999998</v>
      </c>
      <c r="I2116" s="248"/>
      <c r="J2116" s="244"/>
      <c r="K2116" s="244"/>
      <c r="L2116" s="249"/>
      <c r="M2116" s="250"/>
      <c r="N2116" s="251"/>
      <c r="O2116" s="251"/>
      <c r="P2116" s="251"/>
      <c r="Q2116" s="251"/>
      <c r="R2116" s="251"/>
      <c r="S2116" s="251"/>
      <c r="T2116" s="25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3" t="s">
        <v>247</v>
      </c>
      <c r="AU2116" s="253" t="s">
        <v>88</v>
      </c>
      <c r="AV2116" s="14" t="s">
        <v>88</v>
      </c>
      <c r="AW2116" s="14" t="s">
        <v>39</v>
      </c>
      <c r="AX2116" s="14" t="s">
        <v>78</v>
      </c>
      <c r="AY2116" s="253" t="s">
        <v>161</v>
      </c>
    </row>
    <row r="2117" s="14" customFormat="1">
      <c r="A2117" s="14"/>
      <c r="B2117" s="243"/>
      <c r="C2117" s="244"/>
      <c r="D2117" s="221" t="s">
        <v>247</v>
      </c>
      <c r="E2117" s="245" t="s">
        <v>32</v>
      </c>
      <c r="F2117" s="246" t="s">
        <v>593</v>
      </c>
      <c r="G2117" s="244"/>
      <c r="H2117" s="247">
        <v>6.7800000000000002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247</v>
      </c>
      <c r="AU2117" s="253" t="s">
        <v>88</v>
      </c>
      <c r="AV2117" s="14" t="s">
        <v>88</v>
      </c>
      <c r="AW2117" s="14" t="s">
        <v>39</v>
      </c>
      <c r="AX2117" s="14" t="s">
        <v>78</v>
      </c>
      <c r="AY2117" s="253" t="s">
        <v>161</v>
      </c>
    </row>
    <row r="2118" s="14" customFormat="1">
      <c r="A2118" s="14"/>
      <c r="B2118" s="243"/>
      <c r="C2118" s="244"/>
      <c r="D2118" s="221" t="s">
        <v>247</v>
      </c>
      <c r="E2118" s="245" t="s">
        <v>32</v>
      </c>
      <c r="F2118" s="246" t="s">
        <v>596</v>
      </c>
      <c r="G2118" s="244"/>
      <c r="H2118" s="247">
        <v>5.5099999999999998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247</v>
      </c>
      <c r="AU2118" s="253" t="s">
        <v>88</v>
      </c>
      <c r="AV2118" s="14" t="s">
        <v>88</v>
      </c>
      <c r="AW2118" s="14" t="s">
        <v>39</v>
      </c>
      <c r="AX2118" s="14" t="s">
        <v>78</v>
      </c>
      <c r="AY2118" s="253" t="s">
        <v>161</v>
      </c>
    </row>
    <row r="2119" s="14" customFormat="1">
      <c r="A2119" s="14"/>
      <c r="B2119" s="243"/>
      <c r="C2119" s="244"/>
      <c r="D2119" s="221" t="s">
        <v>247</v>
      </c>
      <c r="E2119" s="245" t="s">
        <v>32</v>
      </c>
      <c r="F2119" s="246" t="s">
        <v>597</v>
      </c>
      <c r="G2119" s="244"/>
      <c r="H2119" s="247">
        <v>13.76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247</v>
      </c>
      <c r="AU2119" s="253" t="s">
        <v>88</v>
      </c>
      <c r="AV2119" s="14" t="s">
        <v>88</v>
      </c>
      <c r="AW2119" s="14" t="s">
        <v>39</v>
      </c>
      <c r="AX2119" s="14" t="s">
        <v>78</v>
      </c>
      <c r="AY2119" s="253" t="s">
        <v>161</v>
      </c>
    </row>
    <row r="2120" s="14" customFormat="1">
      <c r="A2120" s="14"/>
      <c r="B2120" s="243"/>
      <c r="C2120" s="244"/>
      <c r="D2120" s="221" t="s">
        <v>247</v>
      </c>
      <c r="E2120" s="245" t="s">
        <v>32</v>
      </c>
      <c r="F2120" s="246" t="s">
        <v>598</v>
      </c>
      <c r="G2120" s="244"/>
      <c r="H2120" s="247">
        <v>3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247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161</v>
      </c>
    </row>
    <row r="2121" s="14" customFormat="1">
      <c r="A2121" s="14"/>
      <c r="B2121" s="243"/>
      <c r="C2121" s="244"/>
      <c r="D2121" s="221" t="s">
        <v>247</v>
      </c>
      <c r="E2121" s="245" t="s">
        <v>32</v>
      </c>
      <c r="F2121" s="246" t="s">
        <v>599</v>
      </c>
      <c r="G2121" s="244"/>
      <c r="H2121" s="247">
        <v>7.7400000000000002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247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161</v>
      </c>
    </row>
    <row r="2122" s="14" customFormat="1">
      <c r="A2122" s="14"/>
      <c r="B2122" s="243"/>
      <c r="C2122" s="244"/>
      <c r="D2122" s="221" t="s">
        <v>247</v>
      </c>
      <c r="E2122" s="245" t="s">
        <v>32</v>
      </c>
      <c r="F2122" s="246" t="s">
        <v>601</v>
      </c>
      <c r="G2122" s="244"/>
      <c r="H2122" s="247">
        <v>14.66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247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161</v>
      </c>
    </row>
    <row r="2123" s="14" customFormat="1">
      <c r="A2123" s="14"/>
      <c r="B2123" s="243"/>
      <c r="C2123" s="244"/>
      <c r="D2123" s="221" t="s">
        <v>247</v>
      </c>
      <c r="E2123" s="245" t="s">
        <v>32</v>
      </c>
      <c r="F2123" s="246" t="s">
        <v>602</v>
      </c>
      <c r="G2123" s="244"/>
      <c r="H2123" s="247">
        <v>3.1000000000000001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247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161</v>
      </c>
    </row>
    <row r="2124" s="13" customFormat="1">
      <c r="A2124" s="13"/>
      <c r="B2124" s="233"/>
      <c r="C2124" s="234"/>
      <c r="D2124" s="221" t="s">
        <v>247</v>
      </c>
      <c r="E2124" s="235" t="s">
        <v>32</v>
      </c>
      <c r="F2124" s="236" t="s">
        <v>2234</v>
      </c>
      <c r="G2124" s="234"/>
      <c r="H2124" s="235" t="s">
        <v>32</v>
      </c>
      <c r="I2124" s="237"/>
      <c r="J2124" s="234"/>
      <c r="K2124" s="234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247</v>
      </c>
      <c r="AU2124" s="242" t="s">
        <v>88</v>
      </c>
      <c r="AV2124" s="13" t="s">
        <v>86</v>
      </c>
      <c r="AW2124" s="13" t="s">
        <v>39</v>
      </c>
      <c r="AX2124" s="13" t="s">
        <v>78</v>
      </c>
      <c r="AY2124" s="242" t="s">
        <v>161</v>
      </c>
    </row>
    <row r="2125" s="14" customFormat="1">
      <c r="A2125" s="14"/>
      <c r="B2125" s="243"/>
      <c r="C2125" s="244"/>
      <c r="D2125" s="221" t="s">
        <v>247</v>
      </c>
      <c r="E2125" s="245" t="s">
        <v>32</v>
      </c>
      <c r="F2125" s="246" t="s">
        <v>2235</v>
      </c>
      <c r="G2125" s="244"/>
      <c r="H2125" s="247">
        <v>24.263000000000002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247</v>
      </c>
      <c r="AU2125" s="253" t="s">
        <v>88</v>
      </c>
      <c r="AV2125" s="14" t="s">
        <v>88</v>
      </c>
      <c r="AW2125" s="14" t="s">
        <v>39</v>
      </c>
      <c r="AX2125" s="14" t="s">
        <v>78</v>
      </c>
      <c r="AY2125" s="253" t="s">
        <v>161</v>
      </c>
    </row>
    <row r="2126" s="15" customFormat="1">
      <c r="A2126" s="15"/>
      <c r="B2126" s="254"/>
      <c r="C2126" s="255"/>
      <c r="D2126" s="221" t="s">
        <v>247</v>
      </c>
      <c r="E2126" s="256" t="s">
        <v>32</v>
      </c>
      <c r="F2126" s="257" t="s">
        <v>273</v>
      </c>
      <c r="G2126" s="255"/>
      <c r="H2126" s="258">
        <v>193.12299999999999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4" t="s">
        <v>247</v>
      </c>
      <c r="AU2126" s="264" t="s">
        <v>88</v>
      </c>
      <c r="AV2126" s="15" t="s">
        <v>188</v>
      </c>
      <c r="AW2126" s="15" t="s">
        <v>39</v>
      </c>
      <c r="AX2126" s="15" t="s">
        <v>86</v>
      </c>
      <c r="AY2126" s="264" t="s">
        <v>161</v>
      </c>
    </row>
    <row r="2127" s="2" customFormat="1" ht="16.5" customHeight="1">
      <c r="A2127" s="42"/>
      <c r="B2127" s="43"/>
      <c r="C2127" s="208" t="s">
        <v>2236</v>
      </c>
      <c r="D2127" s="208" t="s">
        <v>164</v>
      </c>
      <c r="E2127" s="209" t="s">
        <v>2237</v>
      </c>
      <c r="F2127" s="210" t="s">
        <v>2238</v>
      </c>
      <c r="G2127" s="211" t="s">
        <v>311</v>
      </c>
      <c r="H2127" s="212">
        <v>203.52099999999999</v>
      </c>
      <c r="I2127" s="213"/>
      <c r="J2127" s="214">
        <f>ROUND(I2127*H2127,2)</f>
        <v>0</v>
      </c>
      <c r="K2127" s="210" t="s">
        <v>168</v>
      </c>
      <c r="L2127" s="48"/>
      <c r="M2127" s="215" t="s">
        <v>32</v>
      </c>
      <c r="N2127" s="216" t="s">
        <v>49</v>
      </c>
      <c r="O2127" s="88"/>
      <c r="P2127" s="217">
        <f>O2127*H2127</f>
        <v>0</v>
      </c>
      <c r="Q2127" s="217">
        <v>0.00029999999999999997</v>
      </c>
      <c r="R2127" s="217">
        <f>Q2127*H2127</f>
        <v>0.061056299999999994</v>
      </c>
      <c r="S2127" s="217">
        <v>0</v>
      </c>
      <c r="T2127" s="218">
        <f>S2127*H2127</f>
        <v>0</v>
      </c>
      <c r="U2127" s="42"/>
      <c r="V2127" s="42"/>
      <c r="W2127" s="42"/>
      <c r="X2127" s="42"/>
      <c r="Y2127" s="42"/>
      <c r="Z2127" s="42"/>
      <c r="AA2127" s="42"/>
      <c r="AB2127" s="42"/>
      <c r="AC2127" s="42"/>
      <c r="AD2127" s="42"/>
      <c r="AE2127" s="42"/>
      <c r="AR2127" s="219" t="s">
        <v>379</v>
      </c>
      <c r="AT2127" s="219" t="s">
        <v>164</v>
      </c>
      <c r="AU2127" s="219" t="s">
        <v>88</v>
      </c>
      <c r="AY2127" s="20" t="s">
        <v>161</v>
      </c>
      <c r="BE2127" s="220">
        <f>IF(N2127="základní",J2127,0)</f>
        <v>0</v>
      </c>
      <c r="BF2127" s="220">
        <f>IF(N2127="snížená",J2127,0)</f>
        <v>0</v>
      </c>
      <c r="BG2127" s="220">
        <f>IF(N2127="zákl. přenesená",J2127,0)</f>
        <v>0</v>
      </c>
      <c r="BH2127" s="220">
        <f>IF(N2127="sníž. přenesená",J2127,0)</f>
        <v>0</v>
      </c>
      <c r="BI2127" s="220">
        <f>IF(N2127="nulová",J2127,0)</f>
        <v>0</v>
      </c>
      <c r="BJ2127" s="20" t="s">
        <v>86</v>
      </c>
      <c r="BK2127" s="220">
        <f>ROUND(I2127*H2127,2)</f>
        <v>0</v>
      </c>
      <c r="BL2127" s="20" t="s">
        <v>379</v>
      </c>
      <c r="BM2127" s="219" t="s">
        <v>2239</v>
      </c>
    </row>
    <row r="2128" s="2" customFormat="1">
      <c r="A2128" s="42"/>
      <c r="B2128" s="43"/>
      <c r="C2128" s="44"/>
      <c r="D2128" s="221" t="s">
        <v>171</v>
      </c>
      <c r="E2128" s="44"/>
      <c r="F2128" s="222" t="s">
        <v>2240</v>
      </c>
      <c r="G2128" s="44"/>
      <c r="H2128" s="44"/>
      <c r="I2128" s="223"/>
      <c r="J2128" s="44"/>
      <c r="K2128" s="44"/>
      <c r="L2128" s="48"/>
      <c r="M2128" s="224"/>
      <c r="N2128" s="225"/>
      <c r="O2128" s="88"/>
      <c r="P2128" s="88"/>
      <c r="Q2128" s="88"/>
      <c r="R2128" s="88"/>
      <c r="S2128" s="88"/>
      <c r="T2128" s="89"/>
      <c r="U2128" s="42"/>
      <c r="V2128" s="42"/>
      <c r="W2128" s="42"/>
      <c r="X2128" s="42"/>
      <c r="Y2128" s="42"/>
      <c r="Z2128" s="42"/>
      <c r="AA2128" s="42"/>
      <c r="AB2128" s="42"/>
      <c r="AC2128" s="42"/>
      <c r="AD2128" s="42"/>
      <c r="AE2128" s="42"/>
      <c r="AT2128" s="20" t="s">
        <v>171</v>
      </c>
      <c r="AU2128" s="20" t="s">
        <v>88</v>
      </c>
    </row>
    <row r="2129" s="2" customFormat="1">
      <c r="A2129" s="42"/>
      <c r="B2129" s="43"/>
      <c r="C2129" s="44"/>
      <c r="D2129" s="226" t="s">
        <v>172</v>
      </c>
      <c r="E2129" s="44"/>
      <c r="F2129" s="227" t="s">
        <v>2241</v>
      </c>
      <c r="G2129" s="44"/>
      <c r="H2129" s="44"/>
      <c r="I2129" s="223"/>
      <c r="J2129" s="44"/>
      <c r="K2129" s="44"/>
      <c r="L2129" s="48"/>
      <c r="M2129" s="224"/>
      <c r="N2129" s="225"/>
      <c r="O2129" s="88"/>
      <c r="P2129" s="88"/>
      <c r="Q2129" s="88"/>
      <c r="R2129" s="88"/>
      <c r="S2129" s="88"/>
      <c r="T2129" s="89"/>
      <c r="U2129" s="42"/>
      <c r="V2129" s="42"/>
      <c r="W2129" s="42"/>
      <c r="X2129" s="42"/>
      <c r="Y2129" s="42"/>
      <c r="Z2129" s="42"/>
      <c r="AA2129" s="42"/>
      <c r="AB2129" s="42"/>
      <c r="AC2129" s="42"/>
      <c r="AD2129" s="42"/>
      <c r="AE2129" s="42"/>
      <c r="AT2129" s="20" t="s">
        <v>172</v>
      </c>
      <c r="AU2129" s="20" t="s">
        <v>88</v>
      </c>
    </row>
    <row r="2130" s="13" customFormat="1">
      <c r="A2130" s="13"/>
      <c r="B2130" s="233"/>
      <c r="C2130" s="234"/>
      <c r="D2130" s="221" t="s">
        <v>247</v>
      </c>
      <c r="E2130" s="235" t="s">
        <v>32</v>
      </c>
      <c r="F2130" s="236" t="s">
        <v>2233</v>
      </c>
      <c r="G2130" s="234"/>
      <c r="H2130" s="235" t="s">
        <v>32</v>
      </c>
      <c r="I2130" s="237"/>
      <c r="J2130" s="234"/>
      <c r="K2130" s="234"/>
      <c r="L2130" s="238"/>
      <c r="M2130" s="239"/>
      <c r="N2130" s="240"/>
      <c r="O2130" s="240"/>
      <c r="P2130" s="240"/>
      <c r="Q2130" s="240"/>
      <c r="R2130" s="240"/>
      <c r="S2130" s="240"/>
      <c r="T2130" s="24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2" t="s">
        <v>247</v>
      </c>
      <c r="AU2130" s="242" t="s">
        <v>88</v>
      </c>
      <c r="AV2130" s="13" t="s">
        <v>86</v>
      </c>
      <c r="AW2130" s="13" t="s">
        <v>39</v>
      </c>
      <c r="AX2130" s="13" t="s">
        <v>78</v>
      </c>
      <c r="AY2130" s="242" t="s">
        <v>161</v>
      </c>
    </row>
    <row r="2131" s="14" customFormat="1">
      <c r="A2131" s="14"/>
      <c r="B2131" s="243"/>
      <c r="C2131" s="244"/>
      <c r="D2131" s="221" t="s">
        <v>247</v>
      </c>
      <c r="E2131" s="245" t="s">
        <v>32</v>
      </c>
      <c r="F2131" s="246" t="s">
        <v>573</v>
      </c>
      <c r="G2131" s="244"/>
      <c r="H2131" s="247">
        <v>7.4100000000000001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247</v>
      </c>
      <c r="AU2131" s="253" t="s">
        <v>88</v>
      </c>
      <c r="AV2131" s="14" t="s">
        <v>88</v>
      </c>
      <c r="AW2131" s="14" t="s">
        <v>39</v>
      </c>
      <c r="AX2131" s="14" t="s">
        <v>78</v>
      </c>
      <c r="AY2131" s="253" t="s">
        <v>161</v>
      </c>
    </row>
    <row r="2132" s="14" customFormat="1">
      <c r="A2132" s="14"/>
      <c r="B2132" s="243"/>
      <c r="C2132" s="244"/>
      <c r="D2132" s="221" t="s">
        <v>247</v>
      </c>
      <c r="E2132" s="245" t="s">
        <v>32</v>
      </c>
      <c r="F2132" s="246" t="s">
        <v>574</v>
      </c>
      <c r="G2132" s="244"/>
      <c r="H2132" s="247">
        <v>5.8899999999999997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247</v>
      </c>
      <c r="AU2132" s="253" t="s">
        <v>88</v>
      </c>
      <c r="AV2132" s="14" t="s">
        <v>88</v>
      </c>
      <c r="AW2132" s="14" t="s">
        <v>39</v>
      </c>
      <c r="AX2132" s="14" t="s">
        <v>78</v>
      </c>
      <c r="AY2132" s="253" t="s">
        <v>161</v>
      </c>
    </row>
    <row r="2133" s="14" customFormat="1">
      <c r="A2133" s="14"/>
      <c r="B2133" s="243"/>
      <c r="C2133" s="244"/>
      <c r="D2133" s="221" t="s">
        <v>247</v>
      </c>
      <c r="E2133" s="245" t="s">
        <v>32</v>
      </c>
      <c r="F2133" s="246" t="s">
        <v>575</v>
      </c>
      <c r="G2133" s="244"/>
      <c r="H2133" s="247">
        <v>4.1100000000000003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247</v>
      </c>
      <c r="AU2133" s="253" t="s">
        <v>88</v>
      </c>
      <c r="AV2133" s="14" t="s">
        <v>88</v>
      </c>
      <c r="AW2133" s="14" t="s">
        <v>39</v>
      </c>
      <c r="AX2133" s="14" t="s">
        <v>78</v>
      </c>
      <c r="AY2133" s="253" t="s">
        <v>161</v>
      </c>
    </row>
    <row r="2134" s="14" customFormat="1">
      <c r="A2134" s="14"/>
      <c r="B2134" s="243"/>
      <c r="C2134" s="244"/>
      <c r="D2134" s="221" t="s">
        <v>247</v>
      </c>
      <c r="E2134" s="245" t="s">
        <v>32</v>
      </c>
      <c r="F2134" s="246" t="s">
        <v>576</v>
      </c>
      <c r="G2134" s="244"/>
      <c r="H2134" s="247">
        <v>2.98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247</v>
      </c>
      <c r="AU2134" s="253" t="s">
        <v>88</v>
      </c>
      <c r="AV2134" s="14" t="s">
        <v>88</v>
      </c>
      <c r="AW2134" s="14" t="s">
        <v>39</v>
      </c>
      <c r="AX2134" s="14" t="s">
        <v>78</v>
      </c>
      <c r="AY2134" s="253" t="s">
        <v>161</v>
      </c>
    </row>
    <row r="2135" s="14" customFormat="1">
      <c r="A2135" s="14"/>
      <c r="B2135" s="243"/>
      <c r="C2135" s="244"/>
      <c r="D2135" s="221" t="s">
        <v>247</v>
      </c>
      <c r="E2135" s="245" t="s">
        <v>32</v>
      </c>
      <c r="F2135" s="246" t="s">
        <v>578</v>
      </c>
      <c r="G2135" s="244"/>
      <c r="H2135" s="247">
        <v>15.41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247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161</v>
      </c>
    </row>
    <row r="2136" s="14" customFormat="1">
      <c r="A2136" s="14"/>
      <c r="B2136" s="243"/>
      <c r="C2136" s="244"/>
      <c r="D2136" s="221" t="s">
        <v>247</v>
      </c>
      <c r="E2136" s="245" t="s">
        <v>32</v>
      </c>
      <c r="F2136" s="246" t="s">
        <v>581</v>
      </c>
      <c r="G2136" s="244"/>
      <c r="H2136" s="247">
        <v>21.530000000000001</v>
      </c>
      <c r="I2136" s="248"/>
      <c r="J2136" s="244"/>
      <c r="K2136" s="244"/>
      <c r="L2136" s="249"/>
      <c r="M2136" s="250"/>
      <c r="N2136" s="251"/>
      <c r="O2136" s="251"/>
      <c r="P2136" s="251"/>
      <c r="Q2136" s="251"/>
      <c r="R2136" s="251"/>
      <c r="S2136" s="251"/>
      <c r="T2136" s="252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3" t="s">
        <v>247</v>
      </c>
      <c r="AU2136" s="253" t="s">
        <v>88</v>
      </c>
      <c r="AV2136" s="14" t="s">
        <v>88</v>
      </c>
      <c r="AW2136" s="14" t="s">
        <v>39</v>
      </c>
      <c r="AX2136" s="14" t="s">
        <v>78</v>
      </c>
      <c r="AY2136" s="253" t="s">
        <v>161</v>
      </c>
    </row>
    <row r="2137" s="14" customFormat="1">
      <c r="A2137" s="14"/>
      <c r="B2137" s="243"/>
      <c r="C2137" s="244"/>
      <c r="D2137" s="221" t="s">
        <v>247</v>
      </c>
      <c r="E2137" s="245" t="s">
        <v>32</v>
      </c>
      <c r="F2137" s="246" t="s">
        <v>582</v>
      </c>
      <c r="G2137" s="244"/>
      <c r="H2137" s="247">
        <v>14.130000000000001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247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161</v>
      </c>
    </row>
    <row r="2138" s="14" customFormat="1">
      <c r="A2138" s="14"/>
      <c r="B2138" s="243"/>
      <c r="C2138" s="244"/>
      <c r="D2138" s="221" t="s">
        <v>247</v>
      </c>
      <c r="E2138" s="245" t="s">
        <v>32</v>
      </c>
      <c r="F2138" s="246" t="s">
        <v>583</v>
      </c>
      <c r="G2138" s="244"/>
      <c r="H2138" s="247">
        <v>14.130000000000001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247</v>
      </c>
      <c r="AU2138" s="253" t="s">
        <v>88</v>
      </c>
      <c r="AV2138" s="14" t="s">
        <v>88</v>
      </c>
      <c r="AW2138" s="14" t="s">
        <v>39</v>
      </c>
      <c r="AX2138" s="14" t="s">
        <v>78</v>
      </c>
      <c r="AY2138" s="253" t="s">
        <v>161</v>
      </c>
    </row>
    <row r="2139" s="14" customFormat="1">
      <c r="A2139" s="14"/>
      <c r="B2139" s="243"/>
      <c r="C2139" s="244"/>
      <c r="D2139" s="221" t="s">
        <v>247</v>
      </c>
      <c r="E2139" s="245" t="s">
        <v>32</v>
      </c>
      <c r="F2139" s="246" t="s">
        <v>586</v>
      </c>
      <c r="G2139" s="244"/>
      <c r="H2139" s="247">
        <v>14.83</v>
      </c>
      <c r="I2139" s="248"/>
      <c r="J2139" s="244"/>
      <c r="K2139" s="244"/>
      <c r="L2139" s="249"/>
      <c r="M2139" s="250"/>
      <c r="N2139" s="251"/>
      <c r="O2139" s="251"/>
      <c r="P2139" s="251"/>
      <c r="Q2139" s="251"/>
      <c r="R2139" s="251"/>
      <c r="S2139" s="251"/>
      <c r="T2139" s="25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3" t="s">
        <v>247</v>
      </c>
      <c r="AU2139" s="253" t="s">
        <v>88</v>
      </c>
      <c r="AV2139" s="14" t="s">
        <v>88</v>
      </c>
      <c r="AW2139" s="14" t="s">
        <v>39</v>
      </c>
      <c r="AX2139" s="14" t="s">
        <v>78</v>
      </c>
      <c r="AY2139" s="253" t="s">
        <v>161</v>
      </c>
    </row>
    <row r="2140" s="14" customFormat="1">
      <c r="A2140" s="14"/>
      <c r="B2140" s="243"/>
      <c r="C2140" s="244"/>
      <c r="D2140" s="221" t="s">
        <v>247</v>
      </c>
      <c r="E2140" s="245" t="s">
        <v>32</v>
      </c>
      <c r="F2140" s="246" t="s">
        <v>587</v>
      </c>
      <c r="G2140" s="244"/>
      <c r="H2140" s="247">
        <v>3.1000000000000001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247</v>
      </c>
      <c r="AU2140" s="253" t="s">
        <v>88</v>
      </c>
      <c r="AV2140" s="14" t="s">
        <v>88</v>
      </c>
      <c r="AW2140" s="14" t="s">
        <v>39</v>
      </c>
      <c r="AX2140" s="14" t="s">
        <v>78</v>
      </c>
      <c r="AY2140" s="253" t="s">
        <v>161</v>
      </c>
    </row>
    <row r="2141" s="14" customFormat="1">
      <c r="A2141" s="14"/>
      <c r="B2141" s="243"/>
      <c r="C2141" s="244"/>
      <c r="D2141" s="221" t="s">
        <v>247</v>
      </c>
      <c r="E2141" s="245" t="s">
        <v>32</v>
      </c>
      <c r="F2141" s="246" t="s">
        <v>591</v>
      </c>
      <c r="G2141" s="244"/>
      <c r="H2141" s="247">
        <v>5.0700000000000003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3" t="s">
        <v>247</v>
      </c>
      <c r="AU2141" s="253" t="s">
        <v>88</v>
      </c>
      <c r="AV2141" s="14" t="s">
        <v>88</v>
      </c>
      <c r="AW2141" s="14" t="s">
        <v>39</v>
      </c>
      <c r="AX2141" s="14" t="s">
        <v>78</v>
      </c>
      <c r="AY2141" s="253" t="s">
        <v>161</v>
      </c>
    </row>
    <row r="2142" s="14" customFormat="1">
      <c r="A2142" s="14"/>
      <c r="B2142" s="243"/>
      <c r="C2142" s="244"/>
      <c r="D2142" s="221" t="s">
        <v>247</v>
      </c>
      <c r="E2142" s="245" t="s">
        <v>32</v>
      </c>
      <c r="F2142" s="246" t="s">
        <v>592</v>
      </c>
      <c r="G2142" s="244"/>
      <c r="H2142" s="247">
        <v>5.7199999999999998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247</v>
      </c>
      <c r="AU2142" s="253" t="s">
        <v>88</v>
      </c>
      <c r="AV2142" s="14" t="s">
        <v>88</v>
      </c>
      <c r="AW2142" s="14" t="s">
        <v>39</v>
      </c>
      <c r="AX2142" s="14" t="s">
        <v>78</v>
      </c>
      <c r="AY2142" s="253" t="s">
        <v>161</v>
      </c>
    </row>
    <row r="2143" s="14" customFormat="1">
      <c r="A2143" s="14"/>
      <c r="B2143" s="243"/>
      <c r="C2143" s="244"/>
      <c r="D2143" s="221" t="s">
        <v>247</v>
      </c>
      <c r="E2143" s="245" t="s">
        <v>32</v>
      </c>
      <c r="F2143" s="246" t="s">
        <v>593</v>
      </c>
      <c r="G2143" s="244"/>
      <c r="H2143" s="247">
        <v>6.7800000000000002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247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161</v>
      </c>
    </row>
    <row r="2144" s="14" customFormat="1">
      <c r="A2144" s="14"/>
      <c r="B2144" s="243"/>
      <c r="C2144" s="244"/>
      <c r="D2144" s="221" t="s">
        <v>247</v>
      </c>
      <c r="E2144" s="245" t="s">
        <v>32</v>
      </c>
      <c r="F2144" s="246" t="s">
        <v>596</v>
      </c>
      <c r="G2144" s="244"/>
      <c r="H2144" s="247">
        <v>5.5099999999999998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247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161</v>
      </c>
    </row>
    <row r="2145" s="14" customFormat="1">
      <c r="A2145" s="14"/>
      <c r="B2145" s="243"/>
      <c r="C2145" s="244"/>
      <c r="D2145" s="221" t="s">
        <v>247</v>
      </c>
      <c r="E2145" s="245" t="s">
        <v>32</v>
      </c>
      <c r="F2145" s="246" t="s">
        <v>597</v>
      </c>
      <c r="G2145" s="244"/>
      <c r="H2145" s="247">
        <v>13.76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247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161</v>
      </c>
    </row>
    <row r="2146" s="14" customFormat="1">
      <c r="A2146" s="14"/>
      <c r="B2146" s="243"/>
      <c r="C2146" s="244"/>
      <c r="D2146" s="221" t="s">
        <v>247</v>
      </c>
      <c r="E2146" s="245" t="s">
        <v>32</v>
      </c>
      <c r="F2146" s="246" t="s">
        <v>598</v>
      </c>
      <c r="G2146" s="244"/>
      <c r="H2146" s="247">
        <v>3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247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161</v>
      </c>
    </row>
    <row r="2147" s="14" customFormat="1">
      <c r="A2147" s="14"/>
      <c r="B2147" s="243"/>
      <c r="C2147" s="244"/>
      <c r="D2147" s="221" t="s">
        <v>247</v>
      </c>
      <c r="E2147" s="245" t="s">
        <v>32</v>
      </c>
      <c r="F2147" s="246" t="s">
        <v>599</v>
      </c>
      <c r="G2147" s="244"/>
      <c r="H2147" s="247">
        <v>7.7400000000000002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247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161</v>
      </c>
    </row>
    <row r="2148" s="14" customFormat="1">
      <c r="A2148" s="14"/>
      <c r="B2148" s="243"/>
      <c r="C2148" s="244"/>
      <c r="D2148" s="221" t="s">
        <v>247</v>
      </c>
      <c r="E2148" s="245" t="s">
        <v>32</v>
      </c>
      <c r="F2148" s="246" t="s">
        <v>601</v>
      </c>
      <c r="G2148" s="244"/>
      <c r="H2148" s="247">
        <v>14.66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247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161</v>
      </c>
    </row>
    <row r="2149" s="14" customFormat="1">
      <c r="A2149" s="14"/>
      <c r="B2149" s="243"/>
      <c r="C2149" s="244"/>
      <c r="D2149" s="221" t="s">
        <v>247</v>
      </c>
      <c r="E2149" s="245" t="s">
        <v>32</v>
      </c>
      <c r="F2149" s="246" t="s">
        <v>602</v>
      </c>
      <c r="G2149" s="244"/>
      <c r="H2149" s="247">
        <v>3.1000000000000001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247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161</v>
      </c>
    </row>
    <row r="2150" s="13" customFormat="1">
      <c r="A2150" s="13"/>
      <c r="B2150" s="233"/>
      <c r="C2150" s="234"/>
      <c r="D2150" s="221" t="s">
        <v>247</v>
      </c>
      <c r="E2150" s="235" t="s">
        <v>32</v>
      </c>
      <c r="F2150" s="236" t="s">
        <v>2242</v>
      </c>
      <c r="G2150" s="234"/>
      <c r="H2150" s="235" t="s">
        <v>32</v>
      </c>
      <c r="I2150" s="237"/>
      <c r="J2150" s="234"/>
      <c r="K2150" s="234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2" t="s">
        <v>247</v>
      </c>
      <c r="AU2150" s="242" t="s">
        <v>88</v>
      </c>
      <c r="AV2150" s="13" t="s">
        <v>86</v>
      </c>
      <c r="AW2150" s="13" t="s">
        <v>39</v>
      </c>
      <c r="AX2150" s="13" t="s">
        <v>78</v>
      </c>
      <c r="AY2150" s="242" t="s">
        <v>161</v>
      </c>
    </row>
    <row r="2151" s="14" customFormat="1">
      <c r="A2151" s="14"/>
      <c r="B2151" s="243"/>
      <c r="C2151" s="244"/>
      <c r="D2151" s="221" t="s">
        <v>247</v>
      </c>
      <c r="E2151" s="245" t="s">
        <v>32</v>
      </c>
      <c r="F2151" s="246" t="s">
        <v>2243</v>
      </c>
      <c r="G2151" s="244"/>
      <c r="H2151" s="247">
        <v>1.1160000000000001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247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161</v>
      </c>
    </row>
    <row r="2152" s="14" customFormat="1">
      <c r="A2152" s="14"/>
      <c r="B2152" s="243"/>
      <c r="C2152" s="244"/>
      <c r="D2152" s="221" t="s">
        <v>247</v>
      </c>
      <c r="E2152" s="245" t="s">
        <v>32</v>
      </c>
      <c r="F2152" s="246" t="s">
        <v>2244</v>
      </c>
      <c r="G2152" s="244"/>
      <c r="H2152" s="247">
        <v>0.96099999999999997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247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161</v>
      </c>
    </row>
    <row r="2153" s="14" customFormat="1">
      <c r="A2153" s="14"/>
      <c r="B2153" s="243"/>
      <c r="C2153" s="244"/>
      <c r="D2153" s="221" t="s">
        <v>247</v>
      </c>
      <c r="E2153" s="245" t="s">
        <v>32</v>
      </c>
      <c r="F2153" s="246" t="s">
        <v>2245</v>
      </c>
      <c r="G2153" s="244"/>
      <c r="H2153" s="247">
        <v>0.83299999999999996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247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161</v>
      </c>
    </row>
    <row r="2154" s="14" customFormat="1">
      <c r="A2154" s="14"/>
      <c r="B2154" s="243"/>
      <c r="C2154" s="244"/>
      <c r="D2154" s="221" t="s">
        <v>247</v>
      </c>
      <c r="E2154" s="245" t="s">
        <v>32</v>
      </c>
      <c r="F2154" s="246" t="s">
        <v>2246</v>
      </c>
      <c r="G2154" s="244"/>
      <c r="H2154" s="247">
        <v>2.0179999999999998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247</v>
      </c>
      <c r="AU2154" s="253" t="s">
        <v>88</v>
      </c>
      <c r="AV2154" s="14" t="s">
        <v>88</v>
      </c>
      <c r="AW2154" s="14" t="s">
        <v>39</v>
      </c>
      <c r="AX2154" s="14" t="s">
        <v>78</v>
      </c>
      <c r="AY2154" s="253" t="s">
        <v>161</v>
      </c>
    </row>
    <row r="2155" s="14" customFormat="1">
      <c r="A2155" s="14"/>
      <c r="B2155" s="243"/>
      <c r="C2155" s="244"/>
      <c r="D2155" s="221" t="s">
        <v>247</v>
      </c>
      <c r="E2155" s="245" t="s">
        <v>32</v>
      </c>
      <c r="F2155" s="246" t="s">
        <v>2247</v>
      </c>
      <c r="G2155" s="244"/>
      <c r="H2155" s="247">
        <v>3.2730000000000001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247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161</v>
      </c>
    </row>
    <row r="2156" s="14" customFormat="1">
      <c r="A2156" s="14"/>
      <c r="B2156" s="243"/>
      <c r="C2156" s="244"/>
      <c r="D2156" s="221" t="s">
        <v>247</v>
      </c>
      <c r="E2156" s="245" t="s">
        <v>32</v>
      </c>
      <c r="F2156" s="246" t="s">
        <v>2248</v>
      </c>
      <c r="G2156" s="244"/>
      <c r="H2156" s="247">
        <v>1.0469999999999999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247</v>
      </c>
      <c r="AU2156" s="253" t="s">
        <v>88</v>
      </c>
      <c r="AV2156" s="14" t="s">
        <v>88</v>
      </c>
      <c r="AW2156" s="14" t="s">
        <v>39</v>
      </c>
      <c r="AX2156" s="14" t="s">
        <v>78</v>
      </c>
      <c r="AY2156" s="253" t="s">
        <v>161</v>
      </c>
    </row>
    <row r="2157" s="14" customFormat="1">
      <c r="A2157" s="14"/>
      <c r="B2157" s="243"/>
      <c r="C2157" s="244"/>
      <c r="D2157" s="221" t="s">
        <v>247</v>
      </c>
      <c r="E2157" s="245" t="s">
        <v>32</v>
      </c>
      <c r="F2157" s="246" t="s">
        <v>2249</v>
      </c>
      <c r="G2157" s="244"/>
      <c r="H2157" s="247">
        <v>1.1499999999999999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247</v>
      </c>
      <c r="AU2157" s="253" t="s">
        <v>88</v>
      </c>
      <c r="AV2157" s="14" t="s">
        <v>88</v>
      </c>
      <c r="AW2157" s="14" t="s">
        <v>39</v>
      </c>
      <c r="AX2157" s="14" t="s">
        <v>78</v>
      </c>
      <c r="AY2157" s="253" t="s">
        <v>161</v>
      </c>
    </row>
    <row r="2158" s="13" customFormat="1">
      <c r="A2158" s="13"/>
      <c r="B2158" s="233"/>
      <c r="C2158" s="234"/>
      <c r="D2158" s="221" t="s">
        <v>247</v>
      </c>
      <c r="E2158" s="235" t="s">
        <v>32</v>
      </c>
      <c r="F2158" s="236" t="s">
        <v>2234</v>
      </c>
      <c r="G2158" s="234"/>
      <c r="H2158" s="235" t="s">
        <v>32</v>
      </c>
      <c r="I2158" s="237"/>
      <c r="J2158" s="234"/>
      <c r="K2158" s="234"/>
      <c r="L2158" s="238"/>
      <c r="M2158" s="239"/>
      <c r="N2158" s="240"/>
      <c r="O2158" s="240"/>
      <c r="P2158" s="240"/>
      <c r="Q2158" s="240"/>
      <c r="R2158" s="240"/>
      <c r="S2158" s="240"/>
      <c r="T2158" s="241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2" t="s">
        <v>247</v>
      </c>
      <c r="AU2158" s="242" t="s">
        <v>88</v>
      </c>
      <c r="AV2158" s="13" t="s">
        <v>86</v>
      </c>
      <c r="AW2158" s="13" t="s">
        <v>39</v>
      </c>
      <c r="AX2158" s="13" t="s">
        <v>78</v>
      </c>
      <c r="AY2158" s="242" t="s">
        <v>161</v>
      </c>
    </row>
    <row r="2159" s="14" customFormat="1">
      <c r="A2159" s="14"/>
      <c r="B2159" s="243"/>
      <c r="C2159" s="244"/>
      <c r="D2159" s="221" t="s">
        <v>247</v>
      </c>
      <c r="E2159" s="245" t="s">
        <v>32</v>
      </c>
      <c r="F2159" s="246" t="s">
        <v>2235</v>
      </c>
      <c r="G2159" s="244"/>
      <c r="H2159" s="247">
        <v>24.263000000000002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247</v>
      </c>
      <c r="AU2159" s="253" t="s">
        <v>88</v>
      </c>
      <c r="AV2159" s="14" t="s">
        <v>88</v>
      </c>
      <c r="AW2159" s="14" t="s">
        <v>39</v>
      </c>
      <c r="AX2159" s="14" t="s">
        <v>78</v>
      </c>
      <c r="AY2159" s="253" t="s">
        <v>161</v>
      </c>
    </row>
    <row r="2160" s="15" customFormat="1">
      <c r="A2160" s="15"/>
      <c r="B2160" s="254"/>
      <c r="C2160" s="255"/>
      <c r="D2160" s="221" t="s">
        <v>247</v>
      </c>
      <c r="E2160" s="256" t="s">
        <v>32</v>
      </c>
      <c r="F2160" s="257" t="s">
        <v>273</v>
      </c>
      <c r="G2160" s="255"/>
      <c r="H2160" s="258">
        <v>203.52100000000002</v>
      </c>
      <c r="I2160" s="259"/>
      <c r="J2160" s="255"/>
      <c r="K2160" s="255"/>
      <c r="L2160" s="260"/>
      <c r="M2160" s="261"/>
      <c r="N2160" s="262"/>
      <c r="O2160" s="262"/>
      <c r="P2160" s="262"/>
      <c r="Q2160" s="262"/>
      <c r="R2160" s="262"/>
      <c r="S2160" s="262"/>
      <c r="T2160" s="263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4" t="s">
        <v>247</v>
      </c>
      <c r="AU2160" s="264" t="s">
        <v>88</v>
      </c>
      <c r="AV2160" s="15" t="s">
        <v>188</v>
      </c>
      <c r="AW2160" s="15" t="s">
        <v>39</v>
      </c>
      <c r="AX2160" s="15" t="s">
        <v>86</v>
      </c>
      <c r="AY2160" s="264" t="s">
        <v>161</v>
      </c>
    </row>
    <row r="2161" s="2" customFormat="1" ht="24.15" customHeight="1">
      <c r="A2161" s="42"/>
      <c r="B2161" s="43"/>
      <c r="C2161" s="208" t="s">
        <v>2250</v>
      </c>
      <c r="D2161" s="208" t="s">
        <v>164</v>
      </c>
      <c r="E2161" s="209" t="s">
        <v>2251</v>
      </c>
      <c r="F2161" s="210" t="s">
        <v>2252</v>
      </c>
      <c r="G2161" s="211" t="s">
        <v>320</v>
      </c>
      <c r="H2161" s="212">
        <v>3.1000000000000001</v>
      </c>
      <c r="I2161" s="213"/>
      <c r="J2161" s="214">
        <f>ROUND(I2161*H2161,2)</f>
        <v>0</v>
      </c>
      <c r="K2161" s="210" t="s">
        <v>168</v>
      </c>
      <c r="L2161" s="48"/>
      <c r="M2161" s="215" t="s">
        <v>32</v>
      </c>
      <c r="N2161" s="216" t="s">
        <v>49</v>
      </c>
      <c r="O2161" s="88"/>
      <c r="P2161" s="217">
        <f>O2161*H2161</f>
        <v>0</v>
      </c>
      <c r="Q2161" s="217">
        <v>0</v>
      </c>
      <c r="R2161" s="217">
        <f>Q2161*H2161</f>
        <v>0</v>
      </c>
      <c r="S2161" s="217">
        <v>0</v>
      </c>
      <c r="T2161" s="218">
        <f>S2161*H2161</f>
        <v>0</v>
      </c>
      <c r="U2161" s="42"/>
      <c r="V2161" s="42"/>
      <c r="W2161" s="42"/>
      <c r="X2161" s="42"/>
      <c r="Y2161" s="42"/>
      <c r="Z2161" s="42"/>
      <c r="AA2161" s="42"/>
      <c r="AB2161" s="42"/>
      <c r="AC2161" s="42"/>
      <c r="AD2161" s="42"/>
      <c r="AE2161" s="42"/>
      <c r="AR2161" s="219" t="s">
        <v>379</v>
      </c>
      <c r="AT2161" s="219" t="s">
        <v>164</v>
      </c>
      <c r="AU2161" s="219" t="s">
        <v>88</v>
      </c>
      <c r="AY2161" s="20" t="s">
        <v>161</v>
      </c>
      <c r="BE2161" s="220">
        <f>IF(N2161="základní",J2161,0)</f>
        <v>0</v>
      </c>
      <c r="BF2161" s="220">
        <f>IF(N2161="snížená",J2161,0)</f>
        <v>0</v>
      </c>
      <c r="BG2161" s="220">
        <f>IF(N2161="zákl. přenesená",J2161,0)</f>
        <v>0</v>
      </c>
      <c r="BH2161" s="220">
        <f>IF(N2161="sníž. přenesená",J2161,0)</f>
        <v>0</v>
      </c>
      <c r="BI2161" s="220">
        <f>IF(N2161="nulová",J2161,0)</f>
        <v>0</v>
      </c>
      <c r="BJ2161" s="20" t="s">
        <v>86</v>
      </c>
      <c r="BK2161" s="220">
        <f>ROUND(I2161*H2161,2)</f>
        <v>0</v>
      </c>
      <c r="BL2161" s="20" t="s">
        <v>379</v>
      </c>
      <c r="BM2161" s="219" t="s">
        <v>2253</v>
      </c>
    </row>
    <row r="2162" s="2" customFormat="1">
      <c r="A2162" s="42"/>
      <c r="B2162" s="43"/>
      <c r="C2162" s="44"/>
      <c r="D2162" s="221" t="s">
        <v>171</v>
      </c>
      <c r="E2162" s="44"/>
      <c r="F2162" s="222" t="s">
        <v>2254</v>
      </c>
      <c r="G2162" s="44"/>
      <c r="H2162" s="44"/>
      <c r="I2162" s="223"/>
      <c r="J2162" s="44"/>
      <c r="K2162" s="44"/>
      <c r="L2162" s="48"/>
      <c r="M2162" s="224"/>
      <c r="N2162" s="225"/>
      <c r="O2162" s="88"/>
      <c r="P2162" s="88"/>
      <c r="Q2162" s="88"/>
      <c r="R2162" s="88"/>
      <c r="S2162" s="88"/>
      <c r="T2162" s="89"/>
      <c r="U2162" s="42"/>
      <c r="V2162" s="42"/>
      <c r="W2162" s="42"/>
      <c r="X2162" s="42"/>
      <c r="Y2162" s="42"/>
      <c r="Z2162" s="42"/>
      <c r="AA2162" s="42"/>
      <c r="AB2162" s="42"/>
      <c r="AC2162" s="42"/>
      <c r="AD2162" s="42"/>
      <c r="AE2162" s="42"/>
      <c r="AT2162" s="20" t="s">
        <v>171</v>
      </c>
      <c r="AU2162" s="20" t="s">
        <v>88</v>
      </c>
    </row>
    <row r="2163" s="2" customFormat="1">
      <c r="A2163" s="42"/>
      <c r="B2163" s="43"/>
      <c r="C2163" s="44"/>
      <c r="D2163" s="226" t="s">
        <v>172</v>
      </c>
      <c r="E2163" s="44"/>
      <c r="F2163" s="227" t="s">
        <v>2255</v>
      </c>
      <c r="G2163" s="44"/>
      <c r="H2163" s="44"/>
      <c r="I2163" s="223"/>
      <c r="J2163" s="44"/>
      <c r="K2163" s="44"/>
      <c r="L2163" s="48"/>
      <c r="M2163" s="224"/>
      <c r="N2163" s="225"/>
      <c r="O2163" s="88"/>
      <c r="P2163" s="88"/>
      <c r="Q2163" s="88"/>
      <c r="R2163" s="88"/>
      <c r="S2163" s="88"/>
      <c r="T2163" s="89"/>
      <c r="U2163" s="42"/>
      <c r="V2163" s="42"/>
      <c r="W2163" s="42"/>
      <c r="X2163" s="42"/>
      <c r="Y2163" s="42"/>
      <c r="Z2163" s="42"/>
      <c r="AA2163" s="42"/>
      <c r="AB2163" s="42"/>
      <c r="AC2163" s="42"/>
      <c r="AD2163" s="42"/>
      <c r="AE2163" s="42"/>
      <c r="AT2163" s="20" t="s">
        <v>172</v>
      </c>
      <c r="AU2163" s="20" t="s">
        <v>88</v>
      </c>
    </row>
    <row r="2164" s="13" customFormat="1">
      <c r="A2164" s="13"/>
      <c r="B2164" s="233"/>
      <c r="C2164" s="234"/>
      <c r="D2164" s="221" t="s">
        <v>247</v>
      </c>
      <c r="E2164" s="235" t="s">
        <v>32</v>
      </c>
      <c r="F2164" s="236" t="s">
        <v>494</v>
      </c>
      <c r="G2164" s="234"/>
      <c r="H2164" s="235" t="s">
        <v>32</v>
      </c>
      <c r="I2164" s="237"/>
      <c r="J2164" s="234"/>
      <c r="K2164" s="234"/>
      <c r="L2164" s="238"/>
      <c r="M2164" s="239"/>
      <c r="N2164" s="240"/>
      <c r="O2164" s="240"/>
      <c r="P2164" s="240"/>
      <c r="Q2164" s="240"/>
      <c r="R2164" s="240"/>
      <c r="S2164" s="240"/>
      <c r="T2164" s="241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2" t="s">
        <v>247</v>
      </c>
      <c r="AU2164" s="242" t="s">
        <v>88</v>
      </c>
      <c r="AV2164" s="13" t="s">
        <v>86</v>
      </c>
      <c r="AW2164" s="13" t="s">
        <v>39</v>
      </c>
      <c r="AX2164" s="13" t="s">
        <v>78</v>
      </c>
      <c r="AY2164" s="242" t="s">
        <v>161</v>
      </c>
    </row>
    <row r="2165" s="14" customFormat="1">
      <c r="A2165" s="14"/>
      <c r="B2165" s="243"/>
      <c r="C2165" s="244"/>
      <c r="D2165" s="221" t="s">
        <v>247</v>
      </c>
      <c r="E2165" s="245" t="s">
        <v>32</v>
      </c>
      <c r="F2165" s="246" t="s">
        <v>2256</v>
      </c>
      <c r="G2165" s="244"/>
      <c r="H2165" s="247">
        <v>3.1000000000000001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247</v>
      </c>
      <c r="AU2165" s="253" t="s">
        <v>88</v>
      </c>
      <c r="AV2165" s="14" t="s">
        <v>88</v>
      </c>
      <c r="AW2165" s="14" t="s">
        <v>39</v>
      </c>
      <c r="AX2165" s="14" t="s">
        <v>86</v>
      </c>
      <c r="AY2165" s="253" t="s">
        <v>161</v>
      </c>
    </row>
    <row r="2166" s="2" customFormat="1" ht="21.75" customHeight="1">
      <c r="A2166" s="42"/>
      <c r="B2166" s="43"/>
      <c r="C2166" s="265" t="s">
        <v>2257</v>
      </c>
      <c r="D2166" s="265" t="s">
        <v>303</v>
      </c>
      <c r="E2166" s="266" t="s">
        <v>2258</v>
      </c>
      <c r="F2166" s="267" t="s">
        <v>2259</v>
      </c>
      <c r="G2166" s="268" t="s">
        <v>320</v>
      </c>
      <c r="H2166" s="269">
        <v>3.4100000000000001</v>
      </c>
      <c r="I2166" s="270"/>
      <c r="J2166" s="271">
        <f>ROUND(I2166*H2166,2)</f>
        <v>0</v>
      </c>
      <c r="K2166" s="267" t="s">
        <v>168</v>
      </c>
      <c r="L2166" s="272"/>
      <c r="M2166" s="273" t="s">
        <v>32</v>
      </c>
      <c r="N2166" s="274" t="s">
        <v>49</v>
      </c>
      <c r="O2166" s="88"/>
      <c r="P2166" s="217">
        <f>O2166*H2166</f>
        <v>0</v>
      </c>
      <c r="Q2166" s="217">
        <v>0.00012999999999999999</v>
      </c>
      <c r="R2166" s="217">
        <f>Q2166*H2166</f>
        <v>0.00044329999999999999</v>
      </c>
      <c r="S2166" s="217">
        <v>0</v>
      </c>
      <c r="T2166" s="218">
        <f>S2166*H2166</f>
        <v>0</v>
      </c>
      <c r="U2166" s="42"/>
      <c r="V2166" s="42"/>
      <c r="W2166" s="42"/>
      <c r="X2166" s="42"/>
      <c r="Y2166" s="42"/>
      <c r="Z2166" s="42"/>
      <c r="AA2166" s="42"/>
      <c r="AB2166" s="42"/>
      <c r="AC2166" s="42"/>
      <c r="AD2166" s="42"/>
      <c r="AE2166" s="42"/>
      <c r="AR2166" s="219" t="s">
        <v>555</v>
      </c>
      <c r="AT2166" s="219" t="s">
        <v>303</v>
      </c>
      <c r="AU2166" s="219" t="s">
        <v>88</v>
      </c>
      <c r="AY2166" s="20" t="s">
        <v>161</v>
      </c>
      <c r="BE2166" s="220">
        <f>IF(N2166="základní",J2166,0)</f>
        <v>0</v>
      </c>
      <c r="BF2166" s="220">
        <f>IF(N2166="snížená",J2166,0)</f>
        <v>0</v>
      </c>
      <c r="BG2166" s="220">
        <f>IF(N2166="zákl. přenesená",J2166,0)</f>
        <v>0</v>
      </c>
      <c r="BH2166" s="220">
        <f>IF(N2166="sníž. přenesená",J2166,0)</f>
        <v>0</v>
      </c>
      <c r="BI2166" s="220">
        <f>IF(N2166="nulová",J2166,0)</f>
        <v>0</v>
      </c>
      <c r="BJ2166" s="20" t="s">
        <v>86</v>
      </c>
      <c r="BK2166" s="220">
        <f>ROUND(I2166*H2166,2)</f>
        <v>0</v>
      </c>
      <c r="BL2166" s="20" t="s">
        <v>379</v>
      </c>
      <c r="BM2166" s="219" t="s">
        <v>2260</v>
      </c>
    </row>
    <row r="2167" s="2" customFormat="1">
      <c r="A2167" s="42"/>
      <c r="B2167" s="43"/>
      <c r="C2167" s="44"/>
      <c r="D2167" s="221" t="s">
        <v>171</v>
      </c>
      <c r="E2167" s="44"/>
      <c r="F2167" s="222" t="s">
        <v>2259</v>
      </c>
      <c r="G2167" s="44"/>
      <c r="H2167" s="44"/>
      <c r="I2167" s="223"/>
      <c r="J2167" s="44"/>
      <c r="K2167" s="44"/>
      <c r="L2167" s="48"/>
      <c r="M2167" s="224"/>
      <c r="N2167" s="225"/>
      <c r="O2167" s="88"/>
      <c r="P2167" s="88"/>
      <c r="Q2167" s="88"/>
      <c r="R2167" s="88"/>
      <c r="S2167" s="88"/>
      <c r="T2167" s="89"/>
      <c r="U2167" s="42"/>
      <c r="V2167" s="42"/>
      <c r="W2167" s="42"/>
      <c r="X2167" s="42"/>
      <c r="Y2167" s="42"/>
      <c r="Z2167" s="42"/>
      <c r="AA2167" s="42"/>
      <c r="AB2167" s="42"/>
      <c r="AC2167" s="42"/>
      <c r="AD2167" s="42"/>
      <c r="AE2167" s="42"/>
      <c r="AT2167" s="20" t="s">
        <v>171</v>
      </c>
      <c r="AU2167" s="20" t="s">
        <v>88</v>
      </c>
    </row>
    <row r="2168" s="14" customFormat="1">
      <c r="A2168" s="14"/>
      <c r="B2168" s="243"/>
      <c r="C2168" s="244"/>
      <c r="D2168" s="221" t="s">
        <v>247</v>
      </c>
      <c r="E2168" s="244"/>
      <c r="F2168" s="246" t="s">
        <v>2261</v>
      </c>
      <c r="G2168" s="244"/>
      <c r="H2168" s="247">
        <v>3.4100000000000001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247</v>
      </c>
      <c r="AU2168" s="253" t="s">
        <v>88</v>
      </c>
      <c r="AV2168" s="14" t="s">
        <v>88</v>
      </c>
      <c r="AW2168" s="14" t="s">
        <v>4</v>
      </c>
      <c r="AX2168" s="14" t="s">
        <v>86</v>
      </c>
      <c r="AY2168" s="253" t="s">
        <v>161</v>
      </c>
    </row>
    <row r="2169" s="2" customFormat="1" ht="37.8" customHeight="1">
      <c r="A2169" s="42"/>
      <c r="B2169" s="43"/>
      <c r="C2169" s="208" t="s">
        <v>2262</v>
      </c>
      <c r="D2169" s="208" t="s">
        <v>164</v>
      </c>
      <c r="E2169" s="209" t="s">
        <v>2263</v>
      </c>
      <c r="F2169" s="210" t="s">
        <v>2264</v>
      </c>
      <c r="G2169" s="211" t="s">
        <v>320</v>
      </c>
      <c r="H2169" s="212">
        <v>42.042000000000002</v>
      </c>
      <c r="I2169" s="213"/>
      <c r="J2169" s="214">
        <f>ROUND(I2169*H2169,2)</f>
        <v>0</v>
      </c>
      <c r="K2169" s="210" t="s">
        <v>168</v>
      </c>
      <c r="L2169" s="48"/>
      <c r="M2169" s="215" t="s">
        <v>32</v>
      </c>
      <c r="N2169" s="216" t="s">
        <v>49</v>
      </c>
      <c r="O2169" s="88"/>
      <c r="P2169" s="217">
        <f>O2169*H2169</f>
        <v>0</v>
      </c>
      <c r="Q2169" s="217">
        <v>0.0018</v>
      </c>
      <c r="R2169" s="217">
        <f>Q2169*H2169</f>
        <v>0.075675599999999996</v>
      </c>
      <c r="S2169" s="217">
        <v>0</v>
      </c>
      <c r="T2169" s="218">
        <f>S2169*H2169</f>
        <v>0</v>
      </c>
      <c r="U2169" s="42"/>
      <c r="V2169" s="42"/>
      <c r="W2169" s="42"/>
      <c r="X2169" s="42"/>
      <c r="Y2169" s="42"/>
      <c r="Z2169" s="42"/>
      <c r="AA2169" s="42"/>
      <c r="AB2169" s="42"/>
      <c r="AC2169" s="42"/>
      <c r="AD2169" s="42"/>
      <c r="AE2169" s="42"/>
      <c r="AR2169" s="219" t="s">
        <v>379</v>
      </c>
      <c r="AT2169" s="219" t="s">
        <v>164</v>
      </c>
      <c r="AU2169" s="219" t="s">
        <v>88</v>
      </c>
      <c r="AY2169" s="20" t="s">
        <v>161</v>
      </c>
      <c r="BE2169" s="220">
        <f>IF(N2169="základní",J2169,0)</f>
        <v>0</v>
      </c>
      <c r="BF2169" s="220">
        <f>IF(N2169="snížená",J2169,0)</f>
        <v>0</v>
      </c>
      <c r="BG2169" s="220">
        <f>IF(N2169="zákl. přenesená",J2169,0)</f>
        <v>0</v>
      </c>
      <c r="BH2169" s="220">
        <f>IF(N2169="sníž. přenesená",J2169,0)</f>
        <v>0</v>
      </c>
      <c r="BI2169" s="220">
        <f>IF(N2169="nulová",J2169,0)</f>
        <v>0</v>
      </c>
      <c r="BJ2169" s="20" t="s">
        <v>86</v>
      </c>
      <c r="BK2169" s="220">
        <f>ROUND(I2169*H2169,2)</f>
        <v>0</v>
      </c>
      <c r="BL2169" s="20" t="s">
        <v>379</v>
      </c>
      <c r="BM2169" s="219" t="s">
        <v>2265</v>
      </c>
    </row>
    <row r="2170" s="2" customFormat="1">
      <c r="A2170" s="42"/>
      <c r="B2170" s="43"/>
      <c r="C2170" s="44"/>
      <c r="D2170" s="221" t="s">
        <v>171</v>
      </c>
      <c r="E2170" s="44"/>
      <c r="F2170" s="222" t="s">
        <v>2266</v>
      </c>
      <c r="G2170" s="44"/>
      <c r="H2170" s="44"/>
      <c r="I2170" s="223"/>
      <c r="J2170" s="44"/>
      <c r="K2170" s="44"/>
      <c r="L2170" s="48"/>
      <c r="M2170" s="224"/>
      <c r="N2170" s="225"/>
      <c r="O2170" s="88"/>
      <c r="P2170" s="88"/>
      <c r="Q2170" s="88"/>
      <c r="R2170" s="88"/>
      <c r="S2170" s="88"/>
      <c r="T2170" s="89"/>
      <c r="U2170" s="42"/>
      <c r="V2170" s="42"/>
      <c r="W2170" s="42"/>
      <c r="X2170" s="42"/>
      <c r="Y2170" s="42"/>
      <c r="Z2170" s="42"/>
      <c r="AA2170" s="42"/>
      <c r="AB2170" s="42"/>
      <c r="AC2170" s="42"/>
      <c r="AD2170" s="42"/>
      <c r="AE2170" s="42"/>
      <c r="AT2170" s="20" t="s">
        <v>171</v>
      </c>
      <c r="AU2170" s="20" t="s">
        <v>88</v>
      </c>
    </row>
    <row r="2171" s="2" customFormat="1">
      <c r="A2171" s="42"/>
      <c r="B2171" s="43"/>
      <c r="C2171" s="44"/>
      <c r="D2171" s="226" t="s">
        <v>172</v>
      </c>
      <c r="E2171" s="44"/>
      <c r="F2171" s="227" t="s">
        <v>2267</v>
      </c>
      <c r="G2171" s="44"/>
      <c r="H2171" s="44"/>
      <c r="I2171" s="223"/>
      <c r="J2171" s="44"/>
      <c r="K2171" s="44"/>
      <c r="L2171" s="48"/>
      <c r="M2171" s="224"/>
      <c r="N2171" s="225"/>
      <c r="O2171" s="88"/>
      <c r="P2171" s="88"/>
      <c r="Q2171" s="88"/>
      <c r="R2171" s="88"/>
      <c r="S2171" s="88"/>
      <c r="T2171" s="89"/>
      <c r="U2171" s="42"/>
      <c r="V2171" s="42"/>
      <c r="W2171" s="42"/>
      <c r="X2171" s="42"/>
      <c r="Y2171" s="42"/>
      <c r="Z2171" s="42"/>
      <c r="AA2171" s="42"/>
      <c r="AB2171" s="42"/>
      <c r="AC2171" s="42"/>
      <c r="AD2171" s="42"/>
      <c r="AE2171" s="42"/>
      <c r="AT2171" s="20" t="s">
        <v>172</v>
      </c>
      <c r="AU2171" s="20" t="s">
        <v>88</v>
      </c>
    </row>
    <row r="2172" s="13" customFormat="1">
      <c r="A2172" s="13"/>
      <c r="B2172" s="233"/>
      <c r="C2172" s="234"/>
      <c r="D2172" s="221" t="s">
        <v>247</v>
      </c>
      <c r="E2172" s="235" t="s">
        <v>32</v>
      </c>
      <c r="F2172" s="236" t="s">
        <v>2268</v>
      </c>
      <c r="G2172" s="234"/>
      <c r="H2172" s="235" t="s">
        <v>32</v>
      </c>
      <c r="I2172" s="237"/>
      <c r="J2172" s="234"/>
      <c r="K2172" s="234"/>
      <c r="L2172" s="238"/>
      <c r="M2172" s="239"/>
      <c r="N2172" s="240"/>
      <c r="O2172" s="240"/>
      <c r="P2172" s="240"/>
      <c r="Q2172" s="240"/>
      <c r="R2172" s="240"/>
      <c r="S2172" s="240"/>
      <c r="T2172" s="241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2" t="s">
        <v>247</v>
      </c>
      <c r="AU2172" s="242" t="s">
        <v>88</v>
      </c>
      <c r="AV2172" s="13" t="s">
        <v>86</v>
      </c>
      <c r="AW2172" s="13" t="s">
        <v>39</v>
      </c>
      <c r="AX2172" s="13" t="s">
        <v>78</v>
      </c>
      <c r="AY2172" s="242" t="s">
        <v>161</v>
      </c>
    </row>
    <row r="2173" s="14" customFormat="1">
      <c r="A2173" s="14"/>
      <c r="B2173" s="243"/>
      <c r="C2173" s="244"/>
      <c r="D2173" s="221" t="s">
        <v>247</v>
      </c>
      <c r="E2173" s="245" t="s">
        <v>32</v>
      </c>
      <c r="F2173" s="246" t="s">
        <v>2269</v>
      </c>
      <c r="G2173" s="244"/>
      <c r="H2173" s="247">
        <v>22.399999999999999</v>
      </c>
      <c r="I2173" s="248"/>
      <c r="J2173" s="244"/>
      <c r="K2173" s="244"/>
      <c r="L2173" s="249"/>
      <c r="M2173" s="250"/>
      <c r="N2173" s="251"/>
      <c r="O2173" s="251"/>
      <c r="P2173" s="251"/>
      <c r="Q2173" s="251"/>
      <c r="R2173" s="251"/>
      <c r="S2173" s="251"/>
      <c r="T2173" s="252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3" t="s">
        <v>247</v>
      </c>
      <c r="AU2173" s="253" t="s">
        <v>88</v>
      </c>
      <c r="AV2173" s="14" t="s">
        <v>88</v>
      </c>
      <c r="AW2173" s="14" t="s">
        <v>39</v>
      </c>
      <c r="AX2173" s="14" t="s">
        <v>78</v>
      </c>
      <c r="AY2173" s="253" t="s">
        <v>161</v>
      </c>
    </row>
    <row r="2174" s="13" customFormat="1">
      <c r="A2174" s="13"/>
      <c r="B2174" s="233"/>
      <c r="C2174" s="234"/>
      <c r="D2174" s="221" t="s">
        <v>247</v>
      </c>
      <c r="E2174" s="235" t="s">
        <v>32</v>
      </c>
      <c r="F2174" s="236" t="s">
        <v>2270</v>
      </c>
      <c r="G2174" s="234"/>
      <c r="H2174" s="235" t="s">
        <v>32</v>
      </c>
      <c r="I2174" s="237"/>
      <c r="J2174" s="234"/>
      <c r="K2174" s="234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2" t="s">
        <v>247</v>
      </c>
      <c r="AU2174" s="242" t="s">
        <v>88</v>
      </c>
      <c r="AV2174" s="13" t="s">
        <v>86</v>
      </c>
      <c r="AW2174" s="13" t="s">
        <v>39</v>
      </c>
      <c r="AX2174" s="13" t="s">
        <v>78</v>
      </c>
      <c r="AY2174" s="242" t="s">
        <v>161</v>
      </c>
    </row>
    <row r="2175" s="14" customFormat="1">
      <c r="A2175" s="14"/>
      <c r="B2175" s="243"/>
      <c r="C2175" s="244"/>
      <c r="D2175" s="221" t="s">
        <v>247</v>
      </c>
      <c r="E2175" s="245" t="s">
        <v>32</v>
      </c>
      <c r="F2175" s="246" t="s">
        <v>2271</v>
      </c>
      <c r="G2175" s="244"/>
      <c r="H2175" s="247">
        <v>19.641999999999999</v>
      </c>
      <c r="I2175" s="248"/>
      <c r="J2175" s="244"/>
      <c r="K2175" s="244"/>
      <c r="L2175" s="249"/>
      <c r="M2175" s="250"/>
      <c r="N2175" s="251"/>
      <c r="O2175" s="251"/>
      <c r="P2175" s="251"/>
      <c r="Q2175" s="251"/>
      <c r="R2175" s="251"/>
      <c r="S2175" s="251"/>
      <c r="T2175" s="252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3" t="s">
        <v>247</v>
      </c>
      <c r="AU2175" s="253" t="s">
        <v>88</v>
      </c>
      <c r="AV2175" s="14" t="s">
        <v>88</v>
      </c>
      <c r="AW2175" s="14" t="s">
        <v>39</v>
      </c>
      <c r="AX2175" s="14" t="s">
        <v>78</v>
      </c>
      <c r="AY2175" s="253" t="s">
        <v>161</v>
      </c>
    </row>
    <row r="2176" s="15" customFormat="1">
      <c r="A2176" s="15"/>
      <c r="B2176" s="254"/>
      <c r="C2176" s="255"/>
      <c r="D2176" s="221" t="s">
        <v>247</v>
      </c>
      <c r="E2176" s="256" t="s">
        <v>32</v>
      </c>
      <c r="F2176" s="257" t="s">
        <v>273</v>
      </c>
      <c r="G2176" s="255"/>
      <c r="H2176" s="258">
        <v>42.042000000000002</v>
      </c>
      <c r="I2176" s="259"/>
      <c r="J2176" s="255"/>
      <c r="K2176" s="255"/>
      <c r="L2176" s="260"/>
      <c r="M2176" s="261"/>
      <c r="N2176" s="262"/>
      <c r="O2176" s="262"/>
      <c r="P2176" s="262"/>
      <c r="Q2176" s="262"/>
      <c r="R2176" s="262"/>
      <c r="S2176" s="262"/>
      <c r="T2176" s="263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4" t="s">
        <v>247</v>
      </c>
      <c r="AU2176" s="264" t="s">
        <v>88</v>
      </c>
      <c r="AV2176" s="15" t="s">
        <v>188</v>
      </c>
      <c r="AW2176" s="15" t="s">
        <v>39</v>
      </c>
      <c r="AX2176" s="15" t="s">
        <v>86</v>
      </c>
      <c r="AY2176" s="264" t="s">
        <v>161</v>
      </c>
    </row>
    <row r="2177" s="2" customFormat="1" ht="24.15" customHeight="1">
      <c r="A2177" s="42"/>
      <c r="B2177" s="43"/>
      <c r="C2177" s="265" t="s">
        <v>2272</v>
      </c>
      <c r="D2177" s="265" t="s">
        <v>303</v>
      </c>
      <c r="E2177" s="266" t="s">
        <v>2273</v>
      </c>
      <c r="F2177" s="267" t="s">
        <v>2274</v>
      </c>
      <c r="G2177" s="268" t="s">
        <v>311</v>
      </c>
      <c r="H2177" s="269">
        <v>26.689</v>
      </c>
      <c r="I2177" s="270"/>
      <c r="J2177" s="271">
        <f>ROUND(I2177*H2177,2)</f>
        <v>0</v>
      </c>
      <c r="K2177" s="267" t="s">
        <v>168</v>
      </c>
      <c r="L2177" s="272"/>
      <c r="M2177" s="273" t="s">
        <v>32</v>
      </c>
      <c r="N2177" s="274" t="s">
        <v>49</v>
      </c>
      <c r="O2177" s="88"/>
      <c r="P2177" s="217">
        <f>O2177*H2177</f>
        <v>0</v>
      </c>
      <c r="Q2177" s="217">
        <v>0.021999999999999999</v>
      </c>
      <c r="R2177" s="217">
        <f>Q2177*H2177</f>
        <v>0.58715799999999996</v>
      </c>
      <c r="S2177" s="217">
        <v>0</v>
      </c>
      <c r="T2177" s="218">
        <f>S2177*H2177</f>
        <v>0</v>
      </c>
      <c r="U2177" s="42"/>
      <c r="V2177" s="42"/>
      <c r="W2177" s="42"/>
      <c r="X2177" s="42"/>
      <c r="Y2177" s="42"/>
      <c r="Z2177" s="42"/>
      <c r="AA2177" s="42"/>
      <c r="AB2177" s="42"/>
      <c r="AC2177" s="42"/>
      <c r="AD2177" s="42"/>
      <c r="AE2177" s="42"/>
      <c r="AR2177" s="219" t="s">
        <v>555</v>
      </c>
      <c r="AT2177" s="219" t="s">
        <v>303</v>
      </c>
      <c r="AU2177" s="219" t="s">
        <v>88</v>
      </c>
      <c r="AY2177" s="20" t="s">
        <v>161</v>
      </c>
      <c r="BE2177" s="220">
        <f>IF(N2177="základní",J2177,0)</f>
        <v>0</v>
      </c>
      <c r="BF2177" s="220">
        <f>IF(N2177="snížená",J2177,0)</f>
        <v>0</v>
      </c>
      <c r="BG2177" s="220">
        <f>IF(N2177="zákl. přenesená",J2177,0)</f>
        <v>0</v>
      </c>
      <c r="BH2177" s="220">
        <f>IF(N2177="sníž. přenesená",J2177,0)</f>
        <v>0</v>
      </c>
      <c r="BI2177" s="220">
        <f>IF(N2177="nulová",J2177,0)</f>
        <v>0</v>
      </c>
      <c r="BJ2177" s="20" t="s">
        <v>86</v>
      </c>
      <c r="BK2177" s="220">
        <f>ROUND(I2177*H2177,2)</f>
        <v>0</v>
      </c>
      <c r="BL2177" s="20" t="s">
        <v>379</v>
      </c>
      <c r="BM2177" s="219" t="s">
        <v>2275</v>
      </c>
    </row>
    <row r="2178" s="2" customFormat="1">
      <c r="A2178" s="42"/>
      <c r="B2178" s="43"/>
      <c r="C2178" s="44"/>
      <c r="D2178" s="221" t="s">
        <v>171</v>
      </c>
      <c r="E2178" s="44"/>
      <c r="F2178" s="222" t="s">
        <v>2274</v>
      </c>
      <c r="G2178" s="44"/>
      <c r="H2178" s="44"/>
      <c r="I2178" s="223"/>
      <c r="J2178" s="44"/>
      <c r="K2178" s="44"/>
      <c r="L2178" s="48"/>
      <c r="M2178" s="224"/>
      <c r="N2178" s="225"/>
      <c r="O2178" s="88"/>
      <c r="P2178" s="88"/>
      <c r="Q2178" s="88"/>
      <c r="R2178" s="88"/>
      <c r="S2178" s="88"/>
      <c r="T2178" s="89"/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T2178" s="20" t="s">
        <v>171</v>
      </c>
      <c r="AU2178" s="20" t="s">
        <v>88</v>
      </c>
    </row>
    <row r="2179" s="14" customFormat="1">
      <c r="A2179" s="14"/>
      <c r="B2179" s="243"/>
      <c r="C2179" s="244"/>
      <c r="D2179" s="221" t="s">
        <v>247</v>
      </c>
      <c r="E2179" s="244"/>
      <c r="F2179" s="246" t="s">
        <v>2276</v>
      </c>
      <c r="G2179" s="244"/>
      <c r="H2179" s="247">
        <v>26.689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3" t="s">
        <v>247</v>
      </c>
      <c r="AU2179" s="253" t="s">
        <v>88</v>
      </c>
      <c r="AV2179" s="14" t="s">
        <v>88</v>
      </c>
      <c r="AW2179" s="14" t="s">
        <v>4</v>
      </c>
      <c r="AX2179" s="14" t="s">
        <v>86</v>
      </c>
      <c r="AY2179" s="253" t="s">
        <v>161</v>
      </c>
    </row>
    <row r="2180" s="2" customFormat="1" ht="24.15" customHeight="1">
      <c r="A2180" s="42"/>
      <c r="B2180" s="43"/>
      <c r="C2180" s="265" t="s">
        <v>2277</v>
      </c>
      <c r="D2180" s="265" t="s">
        <v>303</v>
      </c>
      <c r="E2180" s="266" t="s">
        <v>2278</v>
      </c>
      <c r="F2180" s="267" t="s">
        <v>2279</v>
      </c>
      <c r="G2180" s="268" t="s">
        <v>320</v>
      </c>
      <c r="H2180" s="269">
        <v>42.042000000000002</v>
      </c>
      <c r="I2180" s="270"/>
      <c r="J2180" s="271">
        <f>ROUND(I2180*H2180,2)</f>
        <v>0</v>
      </c>
      <c r="K2180" s="267" t="s">
        <v>168</v>
      </c>
      <c r="L2180" s="272"/>
      <c r="M2180" s="273" t="s">
        <v>32</v>
      </c>
      <c r="N2180" s="274" t="s">
        <v>49</v>
      </c>
      <c r="O2180" s="88"/>
      <c r="P2180" s="217">
        <f>O2180*H2180</f>
        <v>0</v>
      </c>
      <c r="Q2180" s="217">
        <v>0.00036000000000000002</v>
      </c>
      <c r="R2180" s="217">
        <f>Q2180*H2180</f>
        <v>0.015135120000000002</v>
      </c>
      <c r="S2180" s="217">
        <v>0</v>
      </c>
      <c r="T2180" s="218">
        <f>S2180*H2180</f>
        <v>0</v>
      </c>
      <c r="U2180" s="42"/>
      <c r="V2180" s="42"/>
      <c r="W2180" s="42"/>
      <c r="X2180" s="42"/>
      <c r="Y2180" s="42"/>
      <c r="Z2180" s="42"/>
      <c r="AA2180" s="42"/>
      <c r="AB2180" s="42"/>
      <c r="AC2180" s="42"/>
      <c r="AD2180" s="42"/>
      <c r="AE2180" s="42"/>
      <c r="AR2180" s="219" t="s">
        <v>555</v>
      </c>
      <c r="AT2180" s="219" t="s">
        <v>303</v>
      </c>
      <c r="AU2180" s="219" t="s">
        <v>88</v>
      </c>
      <c r="AY2180" s="20" t="s">
        <v>161</v>
      </c>
      <c r="BE2180" s="220">
        <f>IF(N2180="základní",J2180,0)</f>
        <v>0</v>
      </c>
      <c r="BF2180" s="220">
        <f>IF(N2180="snížená",J2180,0)</f>
        <v>0</v>
      </c>
      <c r="BG2180" s="220">
        <f>IF(N2180="zákl. přenesená",J2180,0)</f>
        <v>0</v>
      </c>
      <c r="BH2180" s="220">
        <f>IF(N2180="sníž. přenesená",J2180,0)</f>
        <v>0</v>
      </c>
      <c r="BI2180" s="220">
        <f>IF(N2180="nulová",J2180,0)</f>
        <v>0</v>
      </c>
      <c r="BJ2180" s="20" t="s">
        <v>86</v>
      </c>
      <c r="BK2180" s="220">
        <f>ROUND(I2180*H2180,2)</f>
        <v>0</v>
      </c>
      <c r="BL2180" s="20" t="s">
        <v>379</v>
      </c>
      <c r="BM2180" s="219" t="s">
        <v>2280</v>
      </c>
    </row>
    <row r="2181" s="2" customFormat="1">
      <c r="A2181" s="42"/>
      <c r="B2181" s="43"/>
      <c r="C2181" s="44"/>
      <c r="D2181" s="221" t="s">
        <v>171</v>
      </c>
      <c r="E2181" s="44"/>
      <c r="F2181" s="222" t="s">
        <v>2279</v>
      </c>
      <c r="G2181" s="44"/>
      <c r="H2181" s="44"/>
      <c r="I2181" s="223"/>
      <c r="J2181" s="44"/>
      <c r="K2181" s="44"/>
      <c r="L2181" s="48"/>
      <c r="M2181" s="224"/>
      <c r="N2181" s="225"/>
      <c r="O2181" s="88"/>
      <c r="P2181" s="88"/>
      <c r="Q2181" s="88"/>
      <c r="R2181" s="88"/>
      <c r="S2181" s="88"/>
      <c r="T2181" s="89"/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T2181" s="20" t="s">
        <v>171</v>
      </c>
      <c r="AU2181" s="20" t="s">
        <v>88</v>
      </c>
    </row>
    <row r="2182" s="13" customFormat="1">
      <c r="A2182" s="13"/>
      <c r="B2182" s="233"/>
      <c r="C2182" s="234"/>
      <c r="D2182" s="221" t="s">
        <v>247</v>
      </c>
      <c r="E2182" s="235" t="s">
        <v>32</v>
      </c>
      <c r="F2182" s="236" t="s">
        <v>2268</v>
      </c>
      <c r="G2182" s="234"/>
      <c r="H2182" s="235" t="s">
        <v>32</v>
      </c>
      <c r="I2182" s="237"/>
      <c r="J2182" s="234"/>
      <c r="K2182" s="234"/>
      <c r="L2182" s="238"/>
      <c r="M2182" s="239"/>
      <c r="N2182" s="240"/>
      <c r="O2182" s="240"/>
      <c r="P2182" s="240"/>
      <c r="Q2182" s="240"/>
      <c r="R2182" s="240"/>
      <c r="S2182" s="240"/>
      <c r="T2182" s="241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2" t="s">
        <v>247</v>
      </c>
      <c r="AU2182" s="242" t="s">
        <v>88</v>
      </c>
      <c r="AV2182" s="13" t="s">
        <v>86</v>
      </c>
      <c r="AW2182" s="13" t="s">
        <v>39</v>
      </c>
      <c r="AX2182" s="13" t="s">
        <v>78</v>
      </c>
      <c r="AY2182" s="242" t="s">
        <v>161</v>
      </c>
    </row>
    <row r="2183" s="14" customFormat="1">
      <c r="A2183" s="14"/>
      <c r="B2183" s="243"/>
      <c r="C2183" s="244"/>
      <c r="D2183" s="221" t="s">
        <v>247</v>
      </c>
      <c r="E2183" s="245" t="s">
        <v>32</v>
      </c>
      <c r="F2183" s="246" t="s">
        <v>2269</v>
      </c>
      <c r="G2183" s="244"/>
      <c r="H2183" s="247">
        <v>22.399999999999999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3" t="s">
        <v>247</v>
      </c>
      <c r="AU2183" s="253" t="s">
        <v>88</v>
      </c>
      <c r="AV2183" s="14" t="s">
        <v>88</v>
      </c>
      <c r="AW2183" s="14" t="s">
        <v>39</v>
      </c>
      <c r="AX2183" s="14" t="s">
        <v>78</v>
      </c>
      <c r="AY2183" s="253" t="s">
        <v>161</v>
      </c>
    </row>
    <row r="2184" s="13" customFormat="1">
      <c r="A2184" s="13"/>
      <c r="B2184" s="233"/>
      <c r="C2184" s="234"/>
      <c r="D2184" s="221" t="s">
        <v>247</v>
      </c>
      <c r="E2184" s="235" t="s">
        <v>32</v>
      </c>
      <c r="F2184" s="236" t="s">
        <v>2270</v>
      </c>
      <c r="G2184" s="234"/>
      <c r="H2184" s="235" t="s">
        <v>32</v>
      </c>
      <c r="I2184" s="237"/>
      <c r="J2184" s="234"/>
      <c r="K2184" s="234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247</v>
      </c>
      <c r="AU2184" s="242" t="s">
        <v>88</v>
      </c>
      <c r="AV2184" s="13" t="s">
        <v>86</v>
      </c>
      <c r="AW2184" s="13" t="s">
        <v>39</v>
      </c>
      <c r="AX2184" s="13" t="s">
        <v>78</v>
      </c>
      <c r="AY2184" s="242" t="s">
        <v>161</v>
      </c>
    </row>
    <row r="2185" s="14" customFormat="1">
      <c r="A2185" s="14"/>
      <c r="B2185" s="243"/>
      <c r="C2185" s="244"/>
      <c r="D2185" s="221" t="s">
        <v>247</v>
      </c>
      <c r="E2185" s="245" t="s">
        <v>32</v>
      </c>
      <c r="F2185" s="246" t="s">
        <v>2271</v>
      </c>
      <c r="G2185" s="244"/>
      <c r="H2185" s="247">
        <v>19.641999999999999</v>
      </c>
      <c r="I2185" s="248"/>
      <c r="J2185" s="244"/>
      <c r="K2185" s="244"/>
      <c r="L2185" s="249"/>
      <c r="M2185" s="250"/>
      <c r="N2185" s="251"/>
      <c r="O2185" s="251"/>
      <c r="P2185" s="251"/>
      <c r="Q2185" s="251"/>
      <c r="R2185" s="251"/>
      <c r="S2185" s="251"/>
      <c r="T2185" s="25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3" t="s">
        <v>247</v>
      </c>
      <c r="AU2185" s="253" t="s">
        <v>88</v>
      </c>
      <c r="AV2185" s="14" t="s">
        <v>88</v>
      </c>
      <c r="AW2185" s="14" t="s">
        <v>39</v>
      </c>
      <c r="AX2185" s="14" t="s">
        <v>78</v>
      </c>
      <c r="AY2185" s="253" t="s">
        <v>161</v>
      </c>
    </row>
    <row r="2186" s="15" customFormat="1">
      <c r="A2186" s="15"/>
      <c r="B2186" s="254"/>
      <c r="C2186" s="255"/>
      <c r="D2186" s="221" t="s">
        <v>247</v>
      </c>
      <c r="E2186" s="256" t="s">
        <v>32</v>
      </c>
      <c r="F2186" s="257" t="s">
        <v>273</v>
      </c>
      <c r="G2186" s="255"/>
      <c r="H2186" s="258">
        <v>42.042000000000002</v>
      </c>
      <c r="I2186" s="259"/>
      <c r="J2186" s="255"/>
      <c r="K2186" s="255"/>
      <c r="L2186" s="260"/>
      <c r="M2186" s="261"/>
      <c r="N2186" s="262"/>
      <c r="O2186" s="262"/>
      <c r="P2186" s="262"/>
      <c r="Q2186" s="262"/>
      <c r="R2186" s="262"/>
      <c r="S2186" s="262"/>
      <c r="T2186" s="263"/>
      <c r="U2186" s="15"/>
      <c r="V2186" s="15"/>
      <c r="W2186" s="15"/>
      <c r="X2186" s="15"/>
      <c r="Y2186" s="15"/>
      <c r="Z2186" s="15"/>
      <c r="AA2186" s="15"/>
      <c r="AB2186" s="15"/>
      <c r="AC2186" s="15"/>
      <c r="AD2186" s="15"/>
      <c r="AE2186" s="15"/>
      <c r="AT2186" s="264" t="s">
        <v>247</v>
      </c>
      <c r="AU2186" s="264" t="s">
        <v>88</v>
      </c>
      <c r="AV2186" s="15" t="s">
        <v>188</v>
      </c>
      <c r="AW2186" s="15" t="s">
        <v>39</v>
      </c>
      <c r="AX2186" s="15" t="s">
        <v>86</v>
      </c>
      <c r="AY2186" s="264" t="s">
        <v>161</v>
      </c>
    </row>
    <row r="2187" s="2" customFormat="1" ht="37.8" customHeight="1">
      <c r="A2187" s="42"/>
      <c r="B2187" s="43"/>
      <c r="C2187" s="208" t="s">
        <v>2281</v>
      </c>
      <c r="D2187" s="208" t="s">
        <v>164</v>
      </c>
      <c r="E2187" s="209" t="s">
        <v>2282</v>
      </c>
      <c r="F2187" s="210" t="s">
        <v>2283</v>
      </c>
      <c r="G2187" s="211" t="s">
        <v>320</v>
      </c>
      <c r="H2187" s="212">
        <v>42.042000000000002</v>
      </c>
      <c r="I2187" s="213"/>
      <c r="J2187" s="214">
        <f>ROUND(I2187*H2187,2)</f>
        <v>0</v>
      </c>
      <c r="K2187" s="210" t="s">
        <v>168</v>
      </c>
      <c r="L2187" s="48"/>
      <c r="M2187" s="215" t="s">
        <v>32</v>
      </c>
      <c r="N2187" s="216" t="s">
        <v>49</v>
      </c>
      <c r="O2187" s="88"/>
      <c r="P2187" s="217">
        <f>O2187*H2187</f>
        <v>0</v>
      </c>
      <c r="Q2187" s="217">
        <v>0.0010200000000000001</v>
      </c>
      <c r="R2187" s="217">
        <f>Q2187*H2187</f>
        <v>0.042882840000000005</v>
      </c>
      <c r="S2187" s="217">
        <v>0</v>
      </c>
      <c r="T2187" s="218">
        <f>S2187*H2187</f>
        <v>0</v>
      </c>
      <c r="U2187" s="42"/>
      <c r="V2187" s="42"/>
      <c r="W2187" s="42"/>
      <c r="X2187" s="42"/>
      <c r="Y2187" s="42"/>
      <c r="Z2187" s="42"/>
      <c r="AA2187" s="42"/>
      <c r="AB2187" s="42"/>
      <c r="AC2187" s="42"/>
      <c r="AD2187" s="42"/>
      <c r="AE2187" s="42"/>
      <c r="AR2187" s="219" t="s">
        <v>379</v>
      </c>
      <c r="AT2187" s="219" t="s">
        <v>164</v>
      </c>
      <c r="AU2187" s="219" t="s">
        <v>88</v>
      </c>
      <c r="AY2187" s="20" t="s">
        <v>161</v>
      </c>
      <c r="BE2187" s="220">
        <f>IF(N2187="základní",J2187,0)</f>
        <v>0</v>
      </c>
      <c r="BF2187" s="220">
        <f>IF(N2187="snížená",J2187,0)</f>
        <v>0</v>
      </c>
      <c r="BG2187" s="220">
        <f>IF(N2187="zákl. přenesená",J2187,0)</f>
        <v>0</v>
      </c>
      <c r="BH2187" s="220">
        <f>IF(N2187="sníž. přenesená",J2187,0)</f>
        <v>0</v>
      </c>
      <c r="BI2187" s="220">
        <f>IF(N2187="nulová",J2187,0)</f>
        <v>0</v>
      </c>
      <c r="BJ2187" s="20" t="s">
        <v>86</v>
      </c>
      <c r="BK2187" s="220">
        <f>ROUND(I2187*H2187,2)</f>
        <v>0</v>
      </c>
      <c r="BL2187" s="20" t="s">
        <v>379</v>
      </c>
      <c r="BM2187" s="219" t="s">
        <v>2284</v>
      </c>
    </row>
    <row r="2188" s="2" customFormat="1">
      <c r="A2188" s="42"/>
      <c r="B2188" s="43"/>
      <c r="C2188" s="44"/>
      <c r="D2188" s="221" t="s">
        <v>171</v>
      </c>
      <c r="E2188" s="44"/>
      <c r="F2188" s="222" t="s">
        <v>2285</v>
      </c>
      <c r="G2188" s="44"/>
      <c r="H2188" s="44"/>
      <c r="I2188" s="223"/>
      <c r="J2188" s="44"/>
      <c r="K2188" s="44"/>
      <c r="L2188" s="48"/>
      <c r="M2188" s="224"/>
      <c r="N2188" s="225"/>
      <c r="O2188" s="88"/>
      <c r="P2188" s="88"/>
      <c r="Q2188" s="88"/>
      <c r="R2188" s="88"/>
      <c r="S2188" s="88"/>
      <c r="T2188" s="89"/>
      <c r="U2188" s="42"/>
      <c r="V2188" s="42"/>
      <c r="W2188" s="42"/>
      <c r="X2188" s="42"/>
      <c r="Y2188" s="42"/>
      <c r="Z2188" s="42"/>
      <c r="AA2188" s="42"/>
      <c r="AB2188" s="42"/>
      <c r="AC2188" s="42"/>
      <c r="AD2188" s="42"/>
      <c r="AE2188" s="42"/>
      <c r="AT2188" s="20" t="s">
        <v>171</v>
      </c>
      <c r="AU2188" s="20" t="s">
        <v>88</v>
      </c>
    </row>
    <row r="2189" s="2" customFormat="1">
      <c r="A2189" s="42"/>
      <c r="B2189" s="43"/>
      <c r="C2189" s="44"/>
      <c r="D2189" s="226" t="s">
        <v>172</v>
      </c>
      <c r="E2189" s="44"/>
      <c r="F2189" s="227" t="s">
        <v>2286</v>
      </c>
      <c r="G2189" s="44"/>
      <c r="H2189" s="44"/>
      <c r="I2189" s="223"/>
      <c r="J2189" s="44"/>
      <c r="K2189" s="44"/>
      <c r="L2189" s="48"/>
      <c r="M2189" s="224"/>
      <c r="N2189" s="225"/>
      <c r="O2189" s="88"/>
      <c r="P2189" s="88"/>
      <c r="Q2189" s="88"/>
      <c r="R2189" s="88"/>
      <c r="S2189" s="88"/>
      <c r="T2189" s="89"/>
      <c r="U2189" s="42"/>
      <c r="V2189" s="42"/>
      <c r="W2189" s="42"/>
      <c r="X2189" s="42"/>
      <c r="Y2189" s="42"/>
      <c r="Z2189" s="42"/>
      <c r="AA2189" s="42"/>
      <c r="AB2189" s="42"/>
      <c r="AC2189" s="42"/>
      <c r="AD2189" s="42"/>
      <c r="AE2189" s="42"/>
      <c r="AT2189" s="20" t="s">
        <v>172</v>
      </c>
      <c r="AU2189" s="20" t="s">
        <v>88</v>
      </c>
    </row>
    <row r="2190" s="13" customFormat="1">
      <c r="A2190" s="13"/>
      <c r="B2190" s="233"/>
      <c r="C2190" s="234"/>
      <c r="D2190" s="221" t="s">
        <v>247</v>
      </c>
      <c r="E2190" s="235" t="s">
        <v>32</v>
      </c>
      <c r="F2190" s="236" t="s">
        <v>2268</v>
      </c>
      <c r="G2190" s="234"/>
      <c r="H2190" s="235" t="s">
        <v>32</v>
      </c>
      <c r="I2190" s="237"/>
      <c r="J2190" s="234"/>
      <c r="K2190" s="234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2" t="s">
        <v>247</v>
      </c>
      <c r="AU2190" s="242" t="s">
        <v>88</v>
      </c>
      <c r="AV2190" s="13" t="s">
        <v>86</v>
      </c>
      <c r="AW2190" s="13" t="s">
        <v>39</v>
      </c>
      <c r="AX2190" s="13" t="s">
        <v>78</v>
      </c>
      <c r="AY2190" s="242" t="s">
        <v>161</v>
      </c>
    </row>
    <row r="2191" s="14" customFormat="1">
      <c r="A2191" s="14"/>
      <c r="B2191" s="243"/>
      <c r="C2191" s="244"/>
      <c r="D2191" s="221" t="s">
        <v>247</v>
      </c>
      <c r="E2191" s="245" t="s">
        <v>32</v>
      </c>
      <c r="F2191" s="246" t="s">
        <v>2269</v>
      </c>
      <c r="G2191" s="244"/>
      <c r="H2191" s="247">
        <v>22.399999999999999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3" t="s">
        <v>247</v>
      </c>
      <c r="AU2191" s="253" t="s">
        <v>88</v>
      </c>
      <c r="AV2191" s="14" t="s">
        <v>88</v>
      </c>
      <c r="AW2191" s="14" t="s">
        <v>39</v>
      </c>
      <c r="AX2191" s="14" t="s">
        <v>78</v>
      </c>
      <c r="AY2191" s="253" t="s">
        <v>161</v>
      </c>
    </row>
    <row r="2192" s="13" customFormat="1">
      <c r="A2192" s="13"/>
      <c r="B2192" s="233"/>
      <c r="C2192" s="234"/>
      <c r="D2192" s="221" t="s">
        <v>247</v>
      </c>
      <c r="E2192" s="235" t="s">
        <v>32</v>
      </c>
      <c r="F2192" s="236" t="s">
        <v>2270</v>
      </c>
      <c r="G2192" s="234"/>
      <c r="H2192" s="235" t="s">
        <v>32</v>
      </c>
      <c r="I2192" s="237"/>
      <c r="J2192" s="234"/>
      <c r="K2192" s="234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2" t="s">
        <v>247</v>
      </c>
      <c r="AU2192" s="242" t="s">
        <v>88</v>
      </c>
      <c r="AV2192" s="13" t="s">
        <v>86</v>
      </c>
      <c r="AW2192" s="13" t="s">
        <v>39</v>
      </c>
      <c r="AX2192" s="13" t="s">
        <v>78</v>
      </c>
      <c r="AY2192" s="242" t="s">
        <v>161</v>
      </c>
    </row>
    <row r="2193" s="14" customFormat="1">
      <c r="A2193" s="14"/>
      <c r="B2193" s="243"/>
      <c r="C2193" s="244"/>
      <c r="D2193" s="221" t="s">
        <v>247</v>
      </c>
      <c r="E2193" s="245" t="s">
        <v>32</v>
      </c>
      <c r="F2193" s="246" t="s">
        <v>2271</v>
      </c>
      <c r="G2193" s="244"/>
      <c r="H2193" s="247">
        <v>19.641999999999999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247</v>
      </c>
      <c r="AU2193" s="253" t="s">
        <v>88</v>
      </c>
      <c r="AV2193" s="14" t="s">
        <v>88</v>
      </c>
      <c r="AW2193" s="14" t="s">
        <v>39</v>
      </c>
      <c r="AX2193" s="14" t="s">
        <v>78</v>
      </c>
      <c r="AY2193" s="253" t="s">
        <v>161</v>
      </c>
    </row>
    <row r="2194" s="15" customFormat="1">
      <c r="A2194" s="15"/>
      <c r="B2194" s="254"/>
      <c r="C2194" s="255"/>
      <c r="D2194" s="221" t="s">
        <v>247</v>
      </c>
      <c r="E2194" s="256" t="s">
        <v>32</v>
      </c>
      <c r="F2194" s="257" t="s">
        <v>273</v>
      </c>
      <c r="G2194" s="255"/>
      <c r="H2194" s="258">
        <v>42.042000000000002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4" t="s">
        <v>247</v>
      </c>
      <c r="AU2194" s="264" t="s">
        <v>88</v>
      </c>
      <c r="AV2194" s="15" t="s">
        <v>188</v>
      </c>
      <c r="AW2194" s="15" t="s">
        <v>39</v>
      </c>
      <c r="AX2194" s="15" t="s">
        <v>86</v>
      </c>
      <c r="AY2194" s="264" t="s">
        <v>161</v>
      </c>
    </row>
    <row r="2195" s="2" customFormat="1" ht="24.15" customHeight="1">
      <c r="A2195" s="42"/>
      <c r="B2195" s="43"/>
      <c r="C2195" s="265" t="s">
        <v>2287</v>
      </c>
      <c r="D2195" s="265" t="s">
        <v>303</v>
      </c>
      <c r="E2195" s="266" t="s">
        <v>2273</v>
      </c>
      <c r="F2195" s="267" t="s">
        <v>2274</v>
      </c>
      <c r="G2195" s="268" t="s">
        <v>311</v>
      </c>
      <c r="H2195" s="269">
        <v>7.798</v>
      </c>
      <c r="I2195" s="270"/>
      <c r="J2195" s="271">
        <f>ROUND(I2195*H2195,2)</f>
        <v>0</v>
      </c>
      <c r="K2195" s="267" t="s">
        <v>168</v>
      </c>
      <c r="L2195" s="272"/>
      <c r="M2195" s="273" t="s">
        <v>32</v>
      </c>
      <c r="N2195" s="274" t="s">
        <v>49</v>
      </c>
      <c r="O2195" s="88"/>
      <c r="P2195" s="217">
        <f>O2195*H2195</f>
        <v>0</v>
      </c>
      <c r="Q2195" s="217">
        <v>0.021999999999999999</v>
      </c>
      <c r="R2195" s="217">
        <f>Q2195*H2195</f>
        <v>0.17155599999999999</v>
      </c>
      <c r="S2195" s="217">
        <v>0</v>
      </c>
      <c r="T2195" s="218">
        <f>S2195*H2195</f>
        <v>0</v>
      </c>
      <c r="U2195" s="42"/>
      <c r="V2195" s="42"/>
      <c r="W2195" s="42"/>
      <c r="X2195" s="42"/>
      <c r="Y2195" s="42"/>
      <c r="Z2195" s="42"/>
      <c r="AA2195" s="42"/>
      <c r="AB2195" s="42"/>
      <c r="AC2195" s="42"/>
      <c r="AD2195" s="42"/>
      <c r="AE2195" s="42"/>
      <c r="AR2195" s="219" t="s">
        <v>555</v>
      </c>
      <c r="AT2195" s="219" t="s">
        <v>303</v>
      </c>
      <c r="AU2195" s="219" t="s">
        <v>88</v>
      </c>
      <c r="AY2195" s="20" t="s">
        <v>161</v>
      </c>
      <c r="BE2195" s="220">
        <f>IF(N2195="základní",J2195,0)</f>
        <v>0</v>
      </c>
      <c r="BF2195" s="220">
        <f>IF(N2195="snížená",J2195,0)</f>
        <v>0</v>
      </c>
      <c r="BG2195" s="220">
        <f>IF(N2195="zákl. přenesená",J2195,0)</f>
        <v>0</v>
      </c>
      <c r="BH2195" s="220">
        <f>IF(N2195="sníž. přenesená",J2195,0)</f>
        <v>0</v>
      </c>
      <c r="BI2195" s="220">
        <f>IF(N2195="nulová",J2195,0)</f>
        <v>0</v>
      </c>
      <c r="BJ2195" s="20" t="s">
        <v>86</v>
      </c>
      <c r="BK2195" s="220">
        <f>ROUND(I2195*H2195,2)</f>
        <v>0</v>
      </c>
      <c r="BL2195" s="20" t="s">
        <v>379</v>
      </c>
      <c r="BM2195" s="219" t="s">
        <v>2288</v>
      </c>
    </row>
    <row r="2196" s="2" customFormat="1">
      <c r="A2196" s="42"/>
      <c r="B2196" s="43"/>
      <c r="C2196" s="44"/>
      <c r="D2196" s="221" t="s">
        <v>171</v>
      </c>
      <c r="E2196" s="44"/>
      <c r="F2196" s="222" t="s">
        <v>2274</v>
      </c>
      <c r="G2196" s="44"/>
      <c r="H2196" s="44"/>
      <c r="I2196" s="223"/>
      <c r="J2196" s="44"/>
      <c r="K2196" s="44"/>
      <c r="L2196" s="48"/>
      <c r="M2196" s="224"/>
      <c r="N2196" s="225"/>
      <c r="O2196" s="88"/>
      <c r="P2196" s="88"/>
      <c r="Q2196" s="88"/>
      <c r="R2196" s="88"/>
      <c r="S2196" s="88"/>
      <c r="T2196" s="89"/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T2196" s="20" t="s">
        <v>171</v>
      </c>
      <c r="AU2196" s="20" t="s">
        <v>88</v>
      </c>
    </row>
    <row r="2197" s="14" customFormat="1">
      <c r="A2197" s="14"/>
      <c r="B2197" s="243"/>
      <c r="C2197" s="244"/>
      <c r="D2197" s="221" t="s">
        <v>247</v>
      </c>
      <c r="E2197" s="244"/>
      <c r="F2197" s="246" t="s">
        <v>2289</v>
      </c>
      <c r="G2197" s="244"/>
      <c r="H2197" s="247">
        <v>7.798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3" t="s">
        <v>247</v>
      </c>
      <c r="AU2197" s="253" t="s">
        <v>88</v>
      </c>
      <c r="AV2197" s="14" t="s">
        <v>88</v>
      </c>
      <c r="AW2197" s="14" t="s">
        <v>4</v>
      </c>
      <c r="AX2197" s="14" t="s">
        <v>86</v>
      </c>
      <c r="AY2197" s="253" t="s">
        <v>161</v>
      </c>
    </row>
    <row r="2198" s="2" customFormat="1" ht="37.8" customHeight="1">
      <c r="A2198" s="42"/>
      <c r="B2198" s="43"/>
      <c r="C2198" s="208" t="s">
        <v>2290</v>
      </c>
      <c r="D2198" s="208" t="s">
        <v>164</v>
      </c>
      <c r="E2198" s="209" t="s">
        <v>2291</v>
      </c>
      <c r="F2198" s="210" t="s">
        <v>2292</v>
      </c>
      <c r="G2198" s="211" t="s">
        <v>320</v>
      </c>
      <c r="H2198" s="212">
        <v>16.280000000000001</v>
      </c>
      <c r="I2198" s="213"/>
      <c r="J2198" s="214">
        <f>ROUND(I2198*H2198,2)</f>
        <v>0</v>
      </c>
      <c r="K2198" s="210" t="s">
        <v>168</v>
      </c>
      <c r="L2198" s="48"/>
      <c r="M2198" s="215" t="s">
        <v>32</v>
      </c>
      <c r="N2198" s="216" t="s">
        <v>49</v>
      </c>
      <c r="O2198" s="88"/>
      <c r="P2198" s="217">
        <f>O2198*H2198</f>
        <v>0</v>
      </c>
      <c r="Q2198" s="217">
        <v>0.00058</v>
      </c>
      <c r="R2198" s="217">
        <f>Q2198*H2198</f>
        <v>0.0094424000000000001</v>
      </c>
      <c r="S2198" s="217">
        <v>0</v>
      </c>
      <c r="T2198" s="218">
        <f>S2198*H2198</f>
        <v>0</v>
      </c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R2198" s="219" t="s">
        <v>379</v>
      </c>
      <c r="AT2198" s="219" t="s">
        <v>164</v>
      </c>
      <c r="AU2198" s="219" t="s">
        <v>88</v>
      </c>
      <c r="AY2198" s="20" t="s">
        <v>161</v>
      </c>
      <c r="BE2198" s="220">
        <f>IF(N2198="základní",J2198,0)</f>
        <v>0</v>
      </c>
      <c r="BF2198" s="220">
        <f>IF(N2198="snížená",J2198,0)</f>
        <v>0</v>
      </c>
      <c r="BG2198" s="220">
        <f>IF(N2198="zákl. přenesená",J2198,0)</f>
        <v>0</v>
      </c>
      <c r="BH2198" s="220">
        <f>IF(N2198="sníž. přenesená",J2198,0)</f>
        <v>0</v>
      </c>
      <c r="BI2198" s="220">
        <f>IF(N2198="nulová",J2198,0)</f>
        <v>0</v>
      </c>
      <c r="BJ2198" s="20" t="s">
        <v>86</v>
      </c>
      <c r="BK2198" s="220">
        <f>ROUND(I2198*H2198,2)</f>
        <v>0</v>
      </c>
      <c r="BL2198" s="20" t="s">
        <v>379</v>
      </c>
      <c r="BM2198" s="219" t="s">
        <v>2293</v>
      </c>
    </row>
    <row r="2199" s="2" customFormat="1">
      <c r="A2199" s="42"/>
      <c r="B2199" s="43"/>
      <c r="C2199" s="44"/>
      <c r="D2199" s="221" t="s">
        <v>171</v>
      </c>
      <c r="E2199" s="44"/>
      <c r="F2199" s="222" t="s">
        <v>2294</v>
      </c>
      <c r="G2199" s="44"/>
      <c r="H2199" s="44"/>
      <c r="I2199" s="223"/>
      <c r="J2199" s="44"/>
      <c r="K2199" s="44"/>
      <c r="L2199" s="48"/>
      <c r="M2199" s="224"/>
      <c r="N2199" s="225"/>
      <c r="O2199" s="88"/>
      <c r="P2199" s="88"/>
      <c r="Q2199" s="88"/>
      <c r="R2199" s="88"/>
      <c r="S2199" s="88"/>
      <c r="T2199" s="89"/>
      <c r="U2199" s="42"/>
      <c r="V2199" s="42"/>
      <c r="W2199" s="42"/>
      <c r="X2199" s="42"/>
      <c r="Y2199" s="42"/>
      <c r="Z2199" s="42"/>
      <c r="AA2199" s="42"/>
      <c r="AB2199" s="42"/>
      <c r="AC2199" s="42"/>
      <c r="AD2199" s="42"/>
      <c r="AE2199" s="42"/>
      <c r="AT2199" s="20" t="s">
        <v>171</v>
      </c>
      <c r="AU2199" s="20" t="s">
        <v>88</v>
      </c>
    </row>
    <row r="2200" s="2" customFormat="1">
      <c r="A2200" s="42"/>
      <c r="B2200" s="43"/>
      <c r="C2200" s="44"/>
      <c r="D2200" s="226" t="s">
        <v>172</v>
      </c>
      <c r="E2200" s="44"/>
      <c r="F2200" s="227" t="s">
        <v>2295</v>
      </c>
      <c r="G2200" s="44"/>
      <c r="H2200" s="44"/>
      <c r="I2200" s="223"/>
      <c r="J2200" s="44"/>
      <c r="K2200" s="44"/>
      <c r="L2200" s="48"/>
      <c r="M2200" s="224"/>
      <c r="N2200" s="225"/>
      <c r="O2200" s="88"/>
      <c r="P2200" s="88"/>
      <c r="Q2200" s="88"/>
      <c r="R2200" s="88"/>
      <c r="S2200" s="88"/>
      <c r="T2200" s="89"/>
      <c r="U2200" s="42"/>
      <c r="V2200" s="42"/>
      <c r="W2200" s="42"/>
      <c r="X2200" s="42"/>
      <c r="Y2200" s="42"/>
      <c r="Z2200" s="42"/>
      <c r="AA2200" s="42"/>
      <c r="AB2200" s="42"/>
      <c r="AC2200" s="42"/>
      <c r="AD2200" s="42"/>
      <c r="AE2200" s="42"/>
      <c r="AT2200" s="20" t="s">
        <v>172</v>
      </c>
      <c r="AU2200" s="20" t="s">
        <v>88</v>
      </c>
    </row>
    <row r="2201" s="13" customFormat="1">
      <c r="A2201" s="13"/>
      <c r="B2201" s="233"/>
      <c r="C2201" s="234"/>
      <c r="D2201" s="221" t="s">
        <v>247</v>
      </c>
      <c r="E2201" s="235" t="s">
        <v>32</v>
      </c>
      <c r="F2201" s="236" t="s">
        <v>2268</v>
      </c>
      <c r="G2201" s="234"/>
      <c r="H2201" s="235" t="s">
        <v>32</v>
      </c>
      <c r="I2201" s="237"/>
      <c r="J2201" s="234"/>
      <c r="K2201" s="234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247</v>
      </c>
      <c r="AU2201" s="242" t="s">
        <v>88</v>
      </c>
      <c r="AV2201" s="13" t="s">
        <v>86</v>
      </c>
      <c r="AW2201" s="13" t="s">
        <v>39</v>
      </c>
      <c r="AX2201" s="13" t="s">
        <v>78</v>
      </c>
      <c r="AY2201" s="242" t="s">
        <v>161</v>
      </c>
    </row>
    <row r="2202" s="14" customFormat="1">
      <c r="A2202" s="14"/>
      <c r="B2202" s="243"/>
      <c r="C2202" s="244"/>
      <c r="D2202" s="221" t="s">
        <v>247</v>
      </c>
      <c r="E2202" s="245" t="s">
        <v>32</v>
      </c>
      <c r="F2202" s="246" t="s">
        <v>2296</v>
      </c>
      <c r="G2202" s="244"/>
      <c r="H2202" s="247">
        <v>4.96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247</v>
      </c>
      <c r="AU2202" s="253" t="s">
        <v>88</v>
      </c>
      <c r="AV2202" s="14" t="s">
        <v>88</v>
      </c>
      <c r="AW2202" s="14" t="s">
        <v>39</v>
      </c>
      <c r="AX2202" s="14" t="s">
        <v>78</v>
      </c>
      <c r="AY2202" s="253" t="s">
        <v>161</v>
      </c>
    </row>
    <row r="2203" s="13" customFormat="1">
      <c r="A2203" s="13"/>
      <c r="B2203" s="233"/>
      <c r="C2203" s="234"/>
      <c r="D2203" s="221" t="s">
        <v>247</v>
      </c>
      <c r="E2203" s="235" t="s">
        <v>32</v>
      </c>
      <c r="F2203" s="236" t="s">
        <v>2270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247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161</v>
      </c>
    </row>
    <row r="2204" s="14" customFormat="1">
      <c r="A2204" s="14"/>
      <c r="B2204" s="243"/>
      <c r="C2204" s="244"/>
      <c r="D2204" s="221" t="s">
        <v>247</v>
      </c>
      <c r="E2204" s="245" t="s">
        <v>32</v>
      </c>
      <c r="F2204" s="246" t="s">
        <v>2297</v>
      </c>
      <c r="G2204" s="244"/>
      <c r="H2204" s="247">
        <v>2.1699999999999999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247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161</v>
      </c>
    </row>
    <row r="2205" s="13" customFormat="1">
      <c r="A2205" s="13"/>
      <c r="B2205" s="233"/>
      <c r="C2205" s="234"/>
      <c r="D2205" s="221" t="s">
        <v>247</v>
      </c>
      <c r="E2205" s="235" t="s">
        <v>32</v>
      </c>
      <c r="F2205" s="236" t="s">
        <v>2298</v>
      </c>
      <c r="G2205" s="234"/>
      <c r="H2205" s="235" t="s">
        <v>32</v>
      </c>
      <c r="I2205" s="237"/>
      <c r="J2205" s="234"/>
      <c r="K2205" s="234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2" t="s">
        <v>247</v>
      </c>
      <c r="AU2205" s="242" t="s">
        <v>88</v>
      </c>
      <c r="AV2205" s="13" t="s">
        <v>86</v>
      </c>
      <c r="AW2205" s="13" t="s">
        <v>39</v>
      </c>
      <c r="AX2205" s="13" t="s">
        <v>78</v>
      </c>
      <c r="AY2205" s="242" t="s">
        <v>161</v>
      </c>
    </row>
    <row r="2206" s="14" customFormat="1">
      <c r="A2206" s="14"/>
      <c r="B2206" s="243"/>
      <c r="C2206" s="244"/>
      <c r="D2206" s="221" t="s">
        <v>247</v>
      </c>
      <c r="E2206" s="245" t="s">
        <v>32</v>
      </c>
      <c r="F2206" s="246" t="s">
        <v>2299</v>
      </c>
      <c r="G2206" s="244"/>
      <c r="H2206" s="247">
        <v>9.1500000000000004</v>
      </c>
      <c r="I2206" s="248"/>
      <c r="J2206" s="244"/>
      <c r="K2206" s="244"/>
      <c r="L2206" s="249"/>
      <c r="M2206" s="250"/>
      <c r="N2206" s="251"/>
      <c r="O2206" s="251"/>
      <c r="P2206" s="251"/>
      <c r="Q2206" s="251"/>
      <c r="R2206" s="251"/>
      <c r="S2206" s="251"/>
      <c r="T2206" s="25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3" t="s">
        <v>247</v>
      </c>
      <c r="AU2206" s="253" t="s">
        <v>88</v>
      </c>
      <c r="AV2206" s="14" t="s">
        <v>88</v>
      </c>
      <c r="AW2206" s="14" t="s">
        <v>39</v>
      </c>
      <c r="AX2206" s="14" t="s">
        <v>78</v>
      </c>
      <c r="AY2206" s="253" t="s">
        <v>161</v>
      </c>
    </row>
    <row r="2207" s="15" customFormat="1">
      <c r="A2207" s="15"/>
      <c r="B2207" s="254"/>
      <c r="C2207" s="255"/>
      <c r="D2207" s="221" t="s">
        <v>247</v>
      </c>
      <c r="E2207" s="256" t="s">
        <v>32</v>
      </c>
      <c r="F2207" s="257" t="s">
        <v>273</v>
      </c>
      <c r="G2207" s="255"/>
      <c r="H2207" s="258">
        <v>16.280000000000001</v>
      </c>
      <c r="I2207" s="259"/>
      <c r="J2207" s="255"/>
      <c r="K2207" s="255"/>
      <c r="L2207" s="260"/>
      <c r="M2207" s="261"/>
      <c r="N2207" s="262"/>
      <c r="O2207" s="262"/>
      <c r="P2207" s="262"/>
      <c r="Q2207" s="262"/>
      <c r="R2207" s="262"/>
      <c r="S2207" s="262"/>
      <c r="T2207" s="263"/>
      <c r="U2207" s="15"/>
      <c r="V2207" s="15"/>
      <c r="W2207" s="15"/>
      <c r="X2207" s="15"/>
      <c r="Y2207" s="15"/>
      <c r="Z2207" s="15"/>
      <c r="AA2207" s="15"/>
      <c r="AB2207" s="15"/>
      <c r="AC2207" s="15"/>
      <c r="AD2207" s="15"/>
      <c r="AE2207" s="15"/>
      <c r="AT2207" s="264" t="s">
        <v>247</v>
      </c>
      <c r="AU2207" s="264" t="s">
        <v>88</v>
      </c>
      <c r="AV2207" s="15" t="s">
        <v>188</v>
      </c>
      <c r="AW2207" s="15" t="s">
        <v>39</v>
      </c>
      <c r="AX2207" s="15" t="s">
        <v>86</v>
      </c>
      <c r="AY2207" s="264" t="s">
        <v>161</v>
      </c>
    </row>
    <row r="2208" s="2" customFormat="1" ht="24.15" customHeight="1">
      <c r="A2208" s="42"/>
      <c r="B2208" s="43"/>
      <c r="C2208" s="265" t="s">
        <v>2300</v>
      </c>
      <c r="D2208" s="265" t="s">
        <v>303</v>
      </c>
      <c r="E2208" s="266" t="s">
        <v>2273</v>
      </c>
      <c r="F2208" s="267" t="s">
        <v>2274</v>
      </c>
      <c r="G2208" s="268" t="s">
        <v>311</v>
      </c>
      <c r="H2208" s="269">
        <v>1.7909999999999999</v>
      </c>
      <c r="I2208" s="270"/>
      <c r="J2208" s="271">
        <f>ROUND(I2208*H2208,2)</f>
        <v>0</v>
      </c>
      <c r="K2208" s="267" t="s">
        <v>168</v>
      </c>
      <c r="L2208" s="272"/>
      <c r="M2208" s="273" t="s">
        <v>32</v>
      </c>
      <c r="N2208" s="274" t="s">
        <v>49</v>
      </c>
      <c r="O2208" s="88"/>
      <c r="P2208" s="217">
        <f>O2208*H2208</f>
        <v>0</v>
      </c>
      <c r="Q2208" s="217">
        <v>0.021999999999999999</v>
      </c>
      <c r="R2208" s="217">
        <f>Q2208*H2208</f>
        <v>0.039402</v>
      </c>
      <c r="S2208" s="217">
        <v>0</v>
      </c>
      <c r="T2208" s="218">
        <f>S2208*H2208</f>
        <v>0</v>
      </c>
      <c r="U2208" s="42"/>
      <c r="V2208" s="42"/>
      <c r="W2208" s="42"/>
      <c r="X2208" s="42"/>
      <c r="Y2208" s="42"/>
      <c r="Z2208" s="42"/>
      <c r="AA2208" s="42"/>
      <c r="AB2208" s="42"/>
      <c r="AC2208" s="42"/>
      <c r="AD2208" s="42"/>
      <c r="AE2208" s="42"/>
      <c r="AR2208" s="219" t="s">
        <v>555</v>
      </c>
      <c r="AT2208" s="219" t="s">
        <v>303</v>
      </c>
      <c r="AU2208" s="219" t="s">
        <v>88</v>
      </c>
      <c r="AY2208" s="20" t="s">
        <v>161</v>
      </c>
      <c r="BE2208" s="220">
        <f>IF(N2208="základní",J2208,0)</f>
        <v>0</v>
      </c>
      <c r="BF2208" s="220">
        <f>IF(N2208="snížená",J2208,0)</f>
        <v>0</v>
      </c>
      <c r="BG2208" s="220">
        <f>IF(N2208="zákl. přenesená",J2208,0)</f>
        <v>0</v>
      </c>
      <c r="BH2208" s="220">
        <f>IF(N2208="sníž. přenesená",J2208,0)</f>
        <v>0</v>
      </c>
      <c r="BI2208" s="220">
        <f>IF(N2208="nulová",J2208,0)</f>
        <v>0</v>
      </c>
      <c r="BJ2208" s="20" t="s">
        <v>86</v>
      </c>
      <c r="BK2208" s="220">
        <f>ROUND(I2208*H2208,2)</f>
        <v>0</v>
      </c>
      <c r="BL2208" s="20" t="s">
        <v>379</v>
      </c>
      <c r="BM2208" s="219" t="s">
        <v>2301</v>
      </c>
    </row>
    <row r="2209" s="2" customFormat="1">
      <c r="A2209" s="42"/>
      <c r="B2209" s="43"/>
      <c r="C2209" s="44"/>
      <c r="D2209" s="221" t="s">
        <v>171</v>
      </c>
      <c r="E2209" s="44"/>
      <c r="F2209" s="222" t="s">
        <v>2274</v>
      </c>
      <c r="G2209" s="44"/>
      <c r="H2209" s="44"/>
      <c r="I2209" s="223"/>
      <c r="J2209" s="44"/>
      <c r="K2209" s="44"/>
      <c r="L2209" s="48"/>
      <c r="M2209" s="224"/>
      <c r="N2209" s="225"/>
      <c r="O2209" s="88"/>
      <c r="P2209" s="88"/>
      <c r="Q2209" s="88"/>
      <c r="R2209" s="88"/>
      <c r="S2209" s="88"/>
      <c r="T2209" s="89"/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T2209" s="20" t="s">
        <v>171</v>
      </c>
      <c r="AU2209" s="20" t="s">
        <v>88</v>
      </c>
    </row>
    <row r="2210" s="14" customFormat="1">
      <c r="A2210" s="14"/>
      <c r="B2210" s="243"/>
      <c r="C2210" s="244"/>
      <c r="D2210" s="221" t="s">
        <v>247</v>
      </c>
      <c r="E2210" s="244"/>
      <c r="F2210" s="246" t="s">
        <v>2302</v>
      </c>
      <c r="G2210" s="244"/>
      <c r="H2210" s="247">
        <v>1.7909999999999999</v>
      </c>
      <c r="I2210" s="248"/>
      <c r="J2210" s="244"/>
      <c r="K2210" s="244"/>
      <c r="L2210" s="249"/>
      <c r="M2210" s="250"/>
      <c r="N2210" s="251"/>
      <c r="O2210" s="251"/>
      <c r="P2210" s="251"/>
      <c r="Q2210" s="251"/>
      <c r="R2210" s="251"/>
      <c r="S2210" s="251"/>
      <c r="T2210" s="25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3" t="s">
        <v>247</v>
      </c>
      <c r="AU2210" s="253" t="s">
        <v>88</v>
      </c>
      <c r="AV2210" s="14" t="s">
        <v>88</v>
      </c>
      <c r="AW2210" s="14" t="s">
        <v>4</v>
      </c>
      <c r="AX2210" s="14" t="s">
        <v>86</v>
      </c>
      <c r="AY2210" s="253" t="s">
        <v>161</v>
      </c>
    </row>
    <row r="2211" s="2" customFormat="1" ht="33" customHeight="1">
      <c r="A2211" s="42"/>
      <c r="B2211" s="43"/>
      <c r="C2211" s="208" t="s">
        <v>2303</v>
      </c>
      <c r="D2211" s="208" t="s">
        <v>164</v>
      </c>
      <c r="E2211" s="209" t="s">
        <v>2304</v>
      </c>
      <c r="F2211" s="210" t="s">
        <v>2305</v>
      </c>
      <c r="G2211" s="211" t="s">
        <v>311</v>
      </c>
      <c r="H2211" s="212">
        <v>203.52099999999999</v>
      </c>
      <c r="I2211" s="213"/>
      <c r="J2211" s="214">
        <f>ROUND(I2211*H2211,2)</f>
        <v>0</v>
      </c>
      <c r="K2211" s="210" t="s">
        <v>168</v>
      </c>
      <c r="L2211" s="48"/>
      <c r="M2211" s="215" t="s">
        <v>32</v>
      </c>
      <c r="N2211" s="216" t="s">
        <v>49</v>
      </c>
      <c r="O2211" s="88"/>
      <c r="P2211" s="217">
        <f>O2211*H2211</f>
        <v>0</v>
      </c>
      <c r="Q2211" s="217">
        <v>0.0053800000000000002</v>
      </c>
      <c r="R2211" s="217">
        <f>Q2211*H2211</f>
        <v>1.0949429799999999</v>
      </c>
      <c r="S2211" s="217">
        <v>0</v>
      </c>
      <c r="T2211" s="218">
        <f>S2211*H2211</f>
        <v>0</v>
      </c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R2211" s="219" t="s">
        <v>379</v>
      </c>
      <c r="AT2211" s="219" t="s">
        <v>164</v>
      </c>
      <c r="AU2211" s="219" t="s">
        <v>88</v>
      </c>
      <c r="AY2211" s="20" t="s">
        <v>161</v>
      </c>
      <c r="BE2211" s="220">
        <f>IF(N2211="základní",J2211,0)</f>
        <v>0</v>
      </c>
      <c r="BF2211" s="220">
        <f>IF(N2211="snížená",J2211,0)</f>
        <v>0</v>
      </c>
      <c r="BG2211" s="220">
        <f>IF(N2211="zákl. přenesená",J2211,0)</f>
        <v>0</v>
      </c>
      <c r="BH2211" s="220">
        <f>IF(N2211="sníž. přenesená",J2211,0)</f>
        <v>0</v>
      </c>
      <c r="BI2211" s="220">
        <f>IF(N2211="nulová",J2211,0)</f>
        <v>0</v>
      </c>
      <c r="BJ2211" s="20" t="s">
        <v>86</v>
      </c>
      <c r="BK2211" s="220">
        <f>ROUND(I2211*H2211,2)</f>
        <v>0</v>
      </c>
      <c r="BL2211" s="20" t="s">
        <v>379</v>
      </c>
      <c r="BM2211" s="219" t="s">
        <v>2306</v>
      </c>
    </row>
    <row r="2212" s="2" customFormat="1">
      <c r="A2212" s="42"/>
      <c r="B2212" s="43"/>
      <c r="C2212" s="44"/>
      <c r="D2212" s="221" t="s">
        <v>171</v>
      </c>
      <c r="E2212" s="44"/>
      <c r="F2212" s="222" t="s">
        <v>2307</v>
      </c>
      <c r="G2212" s="44"/>
      <c r="H2212" s="44"/>
      <c r="I2212" s="223"/>
      <c r="J2212" s="44"/>
      <c r="K2212" s="44"/>
      <c r="L2212" s="48"/>
      <c r="M2212" s="224"/>
      <c r="N2212" s="225"/>
      <c r="O2212" s="88"/>
      <c r="P2212" s="88"/>
      <c r="Q2212" s="88"/>
      <c r="R2212" s="88"/>
      <c r="S2212" s="88"/>
      <c r="T2212" s="89"/>
      <c r="U2212" s="42"/>
      <c r="V2212" s="42"/>
      <c r="W2212" s="42"/>
      <c r="X2212" s="42"/>
      <c r="Y2212" s="42"/>
      <c r="Z2212" s="42"/>
      <c r="AA2212" s="42"/>
      <c r="AB2212" s="42"/>
      <c r="AC2212" s="42"/>
      <c r="AD2212" s="42"/>
      <c r="AE2212" s="42"/>
      <c r="AT2212" s="20" t="s">
        <v>171</v>
      </c>
      <c r="AU2212" s="20" t="s">
        <v>88</v>
      </c>
    </row>
    <row r="2213" s="2" customFormat="1">
      <c r="A2213" s="42"/>
      <c r="B2213" s="43"/>
      <c r="C2213" s="44"/>
      <c r="D2213" s="226" t="s">
        <v>172</v>
      </c>
      <c r="E2213" s="44"/>
      <c r="F2213" s="227" t="s">
        <v>2308</v>
      </c>
      <c r="G2213" s="44"/>
      <c r="H2213" s="44"/>
      <c r="I2213" s="223"/>
      <c r="J2213" s="44"/>
      <c r="K2213" s="44"/>
      <c r="L2213" s="48"/>
      <c r="M2213" s="224"/>
      <c r="N2213" s="225"/>
      <c r="O2213" s="88"/>
      <c r="P2213" s="88"/>
      <c r="Q2213" s="88"/>
      <c r="R2213" s="88"/>
      <c r="S2213" s="88"/>
      <c r="T2213" s="89"/>
      <c r="U2213" s="42"/>
      <c r="V2213" s="42"/>
      <c r="W2213" s="42"/>
      <c r="X2213" s="42"/>
      <c r="Y2213" s="42"/>
      <c r="Z2213" s="42"/>
      <c r="AA2213" s="42"/>
      <c r="AB2213" s="42"/>
      <c r="AC2213" s="42"/>
      <c r="AD2213" s="42"/>
      <c r="AE2213" s="42"/>
      <c r="AT2213" s="20" t="s">
        <v>172</v>
      </c>
      <c r="AU2213" s="20" t="s">
        <v>88</v>
      </c>
    </row>
    <row r="2214" s="13" customFormat="1">
      <c r="A2214" s="13"/>
      <c r="B2214" s="233"/>
      <c r="C2214" s="234"/>
      <c r="D2214" s="221" t="s">
        <v>247</v>
      </c>
      <c r="E2214" s="235" t="s">
        <v>32</v>
      </c>
      <c r="F2214" s="236" t="s">
        <v>2233</v>
      </c>
      <c r="G2214" s="234"/>
      <c r="H2214" s="235" t="s">
        <v>32</v>
      </c>
      <c r="I2214" s="237"/>
      <c r="J2214" s="234"/>
      <c r="K2214" s="234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2" t="s">
        <v>247</v>
      </c>
      <c r="AU2214" s="242" t="s">
        <v>88</v>
      </c>
      <c r="AV2214" s="13" t="s">
        <v>86</v>
      </c>
      <c r="AW2214" s="13" t="s">
        <v>39</v>
      </c>
      <c r="AX2214" s="13" t="s">
        <v>78</v>
      </c>
      <c r="AY2214" s="242" t="s">
        <v>161</v>
      </c>
    </row>
    <row r="2215" s="14" customFormat="1">
      <c r="A2215" s="14"/>
      <c r="B2215" s="243"/>
      <c r="C2215" s="244"/>
      <c r="D2215" s="221" t="s">
        <v>247</v>
      </c>
      <c r="E2215" s="245" t="s">
        <v>32</v>
      </c>
      <c r="F2215" s="246" t="s">
        <v>573</v>
      </c>
      <c r="G2215" s="244"/>
      <c r="H2215" s="247">
        <v>7.4100000000000001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247</v>
      </c>
      <c r="AU2215" s="253" t="s">
        <v>88</v>
      </c>
      <c r="AV2215" s="14" t="s">
        <v>88</v>
      </c>
      <c r="AW2215" s="14" t="s">
        <v>39</v>
      </c>
      <c r="AX2215" s="14" t="s">
        <v>78</v>
      </c>
      <c r="AY2215" s="253" t="s">
        <v>161</v>
      </c>
    </row>
    <row r="2216" s="14" customFormat="1">
      <c r="A2216" s="14"/>
      <c r="B2216" s="243"/>
      <c r="C2216" s="244"/>
      <c r="D2216" s="221" t="s">
        <v>247</v>
      </c>
      <c r="E2216" s="245" t="s">
        <v>32</v>
      </c>
      <c r="F2216" s="246" t="s">
        <v>574</v>
      </c>
      <c r="G2216" s="244"/>
      <c r="H2216" s="247">
        <v>5.8899999999999997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247</v>
      </c>
      <c r="AU2216" s="253" t="s">
        <v>88</v>
      </c>
      <c r="AV2216" s="14" t="s">
        <v>88</v>
      </c>
      <c r="AW2216" s="14" t="s">
        <v>39</v>
      </c>
      <c r="AX2216" s="14" t="s">
        <v>78</v>
      </c>
      <c r="AY2216" s="253" t="s">
        <v>161</v>
      </c>
    </row>
    <row r="2217" s="14" customFormat="1">
      <c r="A2217" s="14"/>
      <c r="B2217" s="243"/>
      <c r="C2217" s="244"/>
      <c r="D2217" s="221" t="s">
        <v>247</v>
      </c>
      <c r="E2217" s="245" t="s">
        <v>32</v>
      </c>
      <c r="F2217" s="246" t="s">
        <v>575</v>
      </c>
      <c r="G2217" s="244"/>
      <c r="H2217" s="247">
        <v>4.1100000000000003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247</v>
      </c>
      <c r="AU2217" s="253" t="s">
        <v>88</v>
      </c>
      <c r="AV2217" s="14" t="s">
        <v>88</v>
      </c>
      <c r="AW2217" s="14" t="s">
        <v>39</v>
      </c>
      <c r="AX2217" s="14" t="s">
        <v>78</v>
      </c>
      <c r="AY2217" s="253" t="s">
        <v>161</v>
      </c>
    </row>
    <row r="2218" s="14" customFormat="1">
      <c r="A2218" s="14"/>
      <c r="B2218" s="243"/>
      <c r="C2218" s="244"/>
      <c r="D2218" s="221" t="s">
        <v>247</v>
      </c>
      <c r="E2218" s="245" t="s">
        <v>32</v>
      </c>
      <c r="F2218" s="246" t="s">
        <v>576</v>
      </c>
      <c r="G2218" s="244"/>
      <c r="H2218" s="247">
        <v>2.98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247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161</v>
      </c>
    </row>
    <row r="2219" s="14" customFormat="1">
      <c r="A2219" s="14"/>
      <c r="B2219" s="243"/>
      <c r="C2219" s="244"/>
      <c r="D2219" s="221" t="s">
        <v>247</v>
      </c>
      <c r="E2219" s="245" t="s">
        <v>32</v>
      </c>
      <c r="F2219" s="246" t="s">
        <v>578</v>
      </c>
      <c r="G2219" s="244"/>
      <c r="H2219" s="247">
        <v>15.41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247</v>
      </c>
      <c r="AU2219" s="253" t="s">
        <v>88</v>
      </c>
      <c r="AV2219" s="14" t="s">
        <v>88</v>
      </c>
      <c r="AW2219" s="14" t="s">
        <v>39</v>
      </c>
      <c r="AX2219" s="14" t="s">
        <v>78</v>
      </c>
      <c r="AY2219" s="253" t="s">
        <v>161</v>
      </c>
    </row>
    <row r="2220" s="14" customFormat="1">
      <c r="A2220" s="14"/>
      <c r="B2220" s="243"/>
      <c r="C2220" s="244"/>
      <c r="D2220" s="221" t="s">
        <v>247</v>
      </c>
      <c r="E2220" s="245" t="s">
        <v>32</v>
      </c>
      <c r="F2220" s="246" t="s">
        <v>581</v>
      </c>
      <c r="G2220" s="244"/>
      <c r="H2220" s="247">
        <v>21.530000000000001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247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161</v>
      </c>
    </row>
    <row r="2221" s="14" customFormat="1">
      <c r="A2221" s="14"/>
      <c r="B2221" s="243"/>
      <c r="C2221" s="244"/>
      <c r="D2221" s="221" t="s">
        <v>247</v>
      </c>
      <c r="E2221" s="245" t="s">
        <v>32</v>
      </c>
      <c r="F2221" s="246" t="s">
        <v>582</v>
      </c>
      <c r="G2221" s="244"/>
      <c r="H2221" s="247">
        <v>14.130000000000001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247</v>
      </c>
      <c r="AU2221" s="253" t="s">
        <v>88</v>
      </c>
      <c r="AV2221" s="14" t="s">
        <v>88</v>
      </c>
      <c r="AW2221" s="14" t="s">
        <v>39</v>
      </c>
      <c r="AX2221" s="14" t="s">
        <v>78</v>
      </c>
      <c r="AY2221" s="253" t="s">
        <v>161</v>
      </c>
    </row>
    <row r="2222" s="14" customFormat="1">
      <c r="A2222" s="14"/>
      <c r="B2222" s="243"/>
      <c r="C2222" s="244"/>
      <c r="D2222" s="221" t="s">
        <v>247</v>
      </c>
      <c r="E2222" s="245" t="s">
        <v>32</v>
      </c>
      <c r="F2222" s="246" t="s">
        <v>583</v>
      </c>
      <c r="G2222" s="244"/>
      <c r="H2222" s="247">
        <v>14.130000000000001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247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161</v>
      </c>
    </row>
    <row r="2223" s="14" customFormat="1">
      <c r="A2223" s="14"/>
      <c r="B2223" s="243"/>
      <c r="C2223" s="244"/>
      <c r="D2223" s="221" t="s">
        <v>247</v>
      </c>
      <c r="E2223" s="245" t="s">
        <v>32</v>
      </c>
      <c r="F2223" s="246" t="s">
        <v>586</v>
      </c>
      <c r="G2223" s="244"/>
      <c r="H2223" s="247">
        <v>14.83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247</v>
      </c>
      <c r="AU2223" s="253" t="s">
        <v>88</v>
      </c>
      <c r="AV2223" s="14" t="s">
        <v>88</v>
      </c>
      <c r="AW2223" s="14" t="s">
        <v>39</v>
      </c>
      <c r="AX2223" s="14" t="s">
        <v>78</v>
      </c>
      <c r="AY2223" s="253" t="s">
        <v>161</v>
      </c>
    </row>
    <row r="2224" s="14" customFormat="1">
      <c r="A2224" s="14"/>
      <c r="B2224" s="243"/>
      <c r="C2224" s="244"/>
      <c r="D2224" s="221" t="s">
        <v>247</v>
      </c>
      <c r="E2224" s="245" t="s">
        <v>32</v>
      </c>
      <c r="F2224" s="246" t="s">
        <v>587</v>
      </c>
      <c r="G2224" s="244"/>
      <c r="H2224" s="247">
        <v>3.1000000000000001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247</v>
      </c>
      <c r="AU2224" s="253" t="s">
        <v>88</v>
      </c>
      <c r="AV2224" s="14" t="s">
        <v>88</v>
      </c>
      <c r="AW2224" s="14" t="s">
        <v>39</v>
      </c>
      <c r="AX2224" s="14" t="s">
        <v>78</v>
      </c>
      <c r="AY2224" s="253" t="s">
        <v>161</v>
      </c>
    </row>
    <row r="2225" s="14" customFormat="1">
      <c r="A2225" s="14"/>
      <c r="B2225" s="243"/>
      <c r="C2225" s="244"/>
      <c r="D2225" s="221" t="s">
        <v>247</v>
      </c>
      <c r="E2225" s="245" t="s">
        <v>32</v>
      </c>
      <c r="F2225" s="246" t="s">
        <v>591</v>
      </c>
      <c r="G2225" s="244"/>
      <c r="H2225" s="247">
        <v>5.0700000000000003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247</v>
      </c>
      <c r="AU2225" s="253" t="s">
        <v>88</v>
      </c>
      <c r="AV2225" s="14" t="s">
        <v>88</v>
      </c>
      <c r="AW2225" s="14" t="s">
        <v>39</v>
      </c>
      <c r="AX2225" s="14" t="s">
        <v>78</v>
      </c>
      <c r="AY2225" s="253" t="s">
        <v>161</v>
      </c>
    </row>
    <row r="2226" s="14" customFormat="1">
      <c r="A2226" s="14"/>
      <c r="B2226" s="243"/>
      <c r="C2226" s="244"/>
      <c r="D2226" s="221" t="s">
        <v>247</v>
      </c>
      <c r="E2226" s="245" t="s">
        <v>32</v>
      </c>
      <c r="F2226" s="246" t="s">
        <v>592</v>
      </c>
      <c r="G2226" s="244"/>
      <c r="H2226" s="247">
        <v>5.7199999999999998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247</v>
      </c>
      <c r="AU2226" s="253" t="s">
        <v>88</v>
      </c>
      <c r="AV2226" s="14" t="s">
        <v>88</v>
      </c>
      <c r="AW2226" s="14" t="s">
        <v>39</v>
      </c>
      <c r="AX2226" s="14" t="s">
        <v>78</v>
      </c>
      <c r="AY2226" s="253" t="s">
        <v>161</v>
      </c>
    </row>
    <row r="2227" s="14" customFormat="1">
      <c r="A2227" s="14"/>
      <c r="B2227" s="243"/>
      <c r="C2227" s="244"/>
      <c r="D2227" s="221" t="s">
        <v>247</v>
      </c>
      <c r="E2227" s="245" t="s">
        <v>32</v>
      </c>
      <c r="F2227" s="246" t="s">
        <v>593</v>
      </c>
      <c r="G2227" s="244"/>
      <c r="H2227" s="247">
        <v>6.7800000000000002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247</v>
      </c>
      <c r="AU2227" s="253" t="s">
        <v>88</v>
      </c>
      <c r="AV2227" s="14" t="s">
        <v>88</v>
      </c>
      <c r="AW2227" s="14" t="s">
        <v>39</v>
      </c>
      <c r="AX2227" s="14" t="s">
        <v>78</v>
      </c>
      <c r="AY2227" s="253" t="s">
        <v>161</v>
      </c>
    </row>
    <row r="2228" s="14" customFormat="1">
      <c r="A2228" s="14"/>
      <c r="B2228" s="243"/>
      <c r="C2228" s="244"/>
      <c r="D2228" s="221" t="s">
        <v>247</v>
      </c>
      <c r="E2228" s="245" t="s">
        <v>32</v>
      </c>
      <c r="F2228" s="246" t="s">
        <v>596</v>
      </c>
      <c r="G2228" s="244"/>
      <c r="H2228" s="247">
        <v>5.5099999999999998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247</v>
      </c>
      <c r="AU2228" s="253" t="s">
        <v>88</v>
      </c>
      <c r="AV2228" s="14" t="s">
        <v>88</v>
      </c>
      <c r="AW2228" s="14" t="s">
        <v>39</v>
      </c>
      <c r="AX2228" s="14" t="s">
        <v>78</v>
      </c>
      <c r="AY2228" s="253" t="s">
        <v>161</v>
      </c>
    </row>
    <row r="2229" s="14" customFormat="1">
      <c r="A2229" s="14"/>
      <c r="B2229" s="243"/>
      <c r="C2229" s="244"/>
      <c r="D2229" s="221" t="s">
        <v>247</v>
      </c>
      <c r="E2229" s="245" t="s">
        <v>32</v>
      </c>
      <c r="F2229" s="246" t="s">
        <v>597</v>
      </c>
      <c r="G2229" s="244"/>
      <c r="H2229" s="247">
        <v>13.76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247</v>
      </c>
      <c r="AU2229" s="253" t="s">
        <v>88</v>
      </c>
      <c r="AV2229" s="14" t="s">
        <v>88</v>
      </c>
      <c r="AW2229" s="14" t="s">
        <v>39</v>
      </c>
      <c r="AX2229" s="14" t="s">
        <v>78</v>
      </c>
      <c r="AY2229" s="253" t="s">
        <v>161</v>
      </c>
    </row>
    <row r="2230" s="14" customFormat="1">
      <c r="A2230" s="14"/>
      <c r="B2230" s="243"/>
      <c r="C2230" s="244"/>
      <c r="D2230" s="221" t="s">
        <v>247</v>
      </c>
      <c r="E2230" s="245" t="s">
        <v>32</v>
      </c>
      <c r="F2230" s="246" t="s">
        <v>598</v>
      </c>
      <c r="G2230" s="244"/>
      <c r="H2230" s="247">
        <v>3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247</v>
      </c>
      <c r="AU2230" s="253" t="s">
        <v>88</v>
      </c>
      <c r="AV2230" s="14" t="s">
        <v>88</v>
      </c>
      <c r="AW2230" s="14" t="s">
        <v>39</v>
      </c>
      <c r="AX2230" s="14" t="s">
        <v>78</v>
      </c>
      <c r="AY2230" s="253" t="s">
        <v>161</v>
      </c>
    </row>
    <row r="2231" s="14" customFormat="1">
      <c r="A2231" s="14"/>
      <c r="B2231" s="243"/>
      <c r="C2231" s="244"/>
      <c r="D2231" s="221" t="s">
        <v>247</v>
      </c>
      <c r="E2231" s="245" t="s">
        <v>32</v>
      </c>
      <c r="F2231" s="246" t="s">
        <v>599</v>
      </c>
      <c r="G2231" s="244"/>
      <c r="H2231" s="247">
        <v>7.7400000000000002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247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161</v>
      </c>
    </row>
    <row r="2232" s="14" customFormat="1">
      <c r="A2232" s="14"/>
      <c r="B2232" s="243"/>
      <c r="C2232" s="244"/>
      <c r="D2232" s="221" t="s">
        <v>247</v>
      </c>
      <c r="E2232" s="245" t="s">
        <v>32</v>
      </c>
      <c r="F2232" s="246" t="s">
        <v>601</v>
      </c>
      <c r="G2232" s="244"/>
      <c r="H2232" s="247">
        <v>14.66</v>
      </c>
      <c r="I2232" s="248"/>
      <c r="J2232" s="244"/>
      <c r="K2232" s="244"/>
      <c r="L2232" s="249"/>
      <c r="M2232" s="250"/>
      <c r="N2232" s="251"/>
      <c r="O2232" s="251"/>
      <c r="P2232" s="251"/>
      <c r="Q2232" s="251"/>
      <c r="R2232" s="251"/>
      <c r="S2232" s="251"/>
      <c r="T2232" s="252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3" t="s">
        <v>247</v>
      </c>
      <c r="AU2232" s="253" t="s">
        <v>88</v>
      </c>
      <c r="AV2232" s="14" t="s">
        <v>88</v>
      </c>
      <c r="AW2232" s="14" t="s">
        <v>39</v>
      </c>
      <c r="AX2232" s="14" t="s">
        <v>78</v>
      </c>
      <c r="AY2232" s="253" t="s">
        <v>161</v>
      </c>
    </row>
    <row r="2233" s="14" customFormat="1">
      <c r="A2233" s="14"/>
      <c r="B2233" s="243"/>
      <c r="C2233" s="244"/>
      <c r="D2233" s="221" t="s">
        <v>247</v>
      </c>
      <c r="E2233" s="245" t="s">
        <v>32</v>
      </c>
      <c r="F2233" s="246" t="s">
        <v>602</v>
      </c>
      <c r="G2233" s="244"/>
      <c r="H2233" s="247">
        <v>3.1000000000000001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247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161</v>
      </c>
    </row>
    <row r="2234" s="13" customFormat="1">
      <c r="A2234" s="13"/>
      <c r="B2234" s="233"/>
      <c r="C2234" s="234"/>
      <c r="D2234" s="221" t="s">
        <v>247</v>
      </c>
      <c r="E2234" s="235" t="s">
        <v>32</v>
      </c>
      <c r="F2234" s="236" t="s">
        <v>2242</v>
      </c>
      <c r="G2234" s="234"/>
      <c r="H2234" s="235" t="s">
        <v>32</v>
      </c>
      <c r="I2234" s="237"/>
      <c r="J2234" s="234"/>
      <c r="K2234" s="234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247</v>
      </c>
      <c r="AU2234" s="242" t="s">
        <v>88</v>
      </c>
      <c r="AV2234" s="13" t="s">
        <v>86</v>
      </c>
      <c r="AW2234" s="13" t="s">
        <v>39</v>
      </c>
      <c r="AX2234" s="13" t="s">
        <v>78</v>
      </c>
      <c r="AY2234" s="242" t="s">
        <v>161</v>
      </c>
    </row>
    <row r="2235" s="14" customFormat="1">
      <c r="A2235" s="14"/>
      <c r="B2235" s="243"/>
      <c r="C2235" s="244"/>
      <c r="D2235" s="221" t="s">
        <v>247</v>
      </c>
      <c r="E2235" s="245" t="s">
        <v>32</v>
      </c>
      <c r="F2235" s="246" t="s">
        <v>2243</v>
      </c>
      <c r="G2235" s="244"/>
      <c r="H2235" s="247">
        <v>1.1160000000000001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247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161</v>
      </c>
    </row>
    <row r="2236" s="14" customFormat="1">
      <c r="A2236" s="14"/>
      <c r="B2236" s="243"/>
      <c r="C2236" s="244"/>
      <c r="D2236" s="221" t="s">
        <v>247</v>
      </c>
      <c r="E2236" s="245" t="s">
        <v>32</v>
      </c>
      <c r="F2236" s="246" t="s">
        <v>2244</v>
      </c>
      <c r="G2236" s="244"/>
      <c r="H2236" s="247">
        <v>0.96099999999999997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247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161</v>
      </c>
    </row>
    <row r="2237" s="14" customFormat="1">
      <c r="A2237" s="14"/>
      <c r="B2237" s="243"/>
      <c r="C2237" s="244"/>
      <c r="D2237" s="221" t="s">
        <v>247</v>
      </c>
      <c r="E2237" s="245" t="s">
        <v>32</v>
      </c>
      <c r="F2237" s="246" t="s">
        <v>2245</v>
      </c>
      <c r="G2237" s="244"/>
      <c r="H2237" s="247">
        <v>0.83299999999999996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247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161</v>
      </c>
    </row>
    <row r="2238" s="14" customFormat="1">
      <c r="A2238" s="14"/>
      <c r="B2238" s="243"/>
      <c r="C2238" s="244"/>
      <c r="D2238" s="221" t="s">
        <v>247</v>
      </c>
      <c r="E2238" s="245" t="s">
        <v>32</v>
      </c>
      <c r="F2238" s="246" t="s">
        <v>2246</v>
      </c>
      <c r="G2238" s="244"/>
      <c r="H2238" s="247">
        <v>2.0179999999999998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247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161</v>
      </c>
    </row>
    <row r="2239" s="14" customFormat="1">
      <c r="A2239" s="14"/>
      <c r="B2239" s="243"/>
      <c r="C2239" s="244"/>
      <c r="D2239" s="221" t="s">
        <v>247</v>
      </c>
      <c r="E2239" s="245" t="s">
        <v>32</v>
      </c>
      <c r="F2239" s="246" t="s">
        <v>2247</v>
      </c>
      <c r="G2239" s="244"/>
      <c r="H2239" s="247">
        <v>3.2730000000000001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247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161</v>
      </c>
    </row>
    <row r="2240" s="14" customFormat="1">
      <c r="A2240" s="14"/>
      <c r="B2240" s="243"/>
      <c r="C2240" s="244"/>
      <c r="D2240" s="221" t="s">
        <v>247</v>
      </c>
      <c r="E2240" s="245" t="s">
        <v>32</v>
      </c>
      <c r="F2240" s="246" t="s">
        <v>2248</v>
      </c>
      <c r="G2240" s="244"/>
      <c r="H2240" s="247">
        <v>1.0469999999999999</v>
      </c>
      <c r="I2240" s="248"/>
      <c r="J2240" s="244"/>
      <c r="K2240" s="244"/>
      <c r="L2240" s="249"/>
      <c r="M2240" s="250"/>
      <c r="N2240" s="251"/>
      <c r="O2240" s="251"/>
      <c r="P2240" s="251"/>
      <c r="Q2240" s="251"/>
      <c r="R2240" s="251"/>
      <c r="S2240" s="251"/>
      <c r="T2240" s="252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3" t="s">
        <v>247</v>
      </c>
      <c r="AU2240" s="253" t="s">
        <v>88</v>
      </c>
      <c r="AV2240" s="14" t="s">
        <v>88</v>
      </c>
      <c r="AW2240" s="14" t="s">
        <v>39</v>
      </c>
      <c r="AX2240" s="14" t="s">
        <v>78</v>
      </c>
      <c r="AY2240" s="253" t="s">
        <v>161</v>
      </c>
    </row>
    <row r="2241" s="14" customFormat="1">
      <c r="A2241" s="14"/>
      <c r="B2241" s="243"/>
      <c r="C2241" s="244"/>
      <c r="D2241" s="221" t="s">
        <v>247</v>
      </c>
      <c r="E2241" s="245" t="s">
        <v>32</v>
      </c>
      <c r="F2241" s="246" t="s">
        <v>2249</v>
      </c>
      <c r="G2241" s="244"/>
      <c r="H2241" s="247">
        <v>1.1499999999999999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247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161</v>
      </c>
    </row>
    <row r="2242" s="13" customFormat="1">
      <c r="A2242" s="13"/>
      <c r="B2242" s="233"/>
      <c r="C2242" s="234"/>
      <c r="D2242" s="221" t="s">
        <v>247</v>
      </c>
      <c r="E2242" s="235" t="s">
        <v>32</v>
      </c>
      <c r="F2242" s="236" t="s">
        <v>2234</v>
      </c>
      <c r="G2242" s="234"/>
      <c r="H2242" s="235" t="s">
        <v>32</v>
      </c>
      <c r="I2242" s="237"/>
      <c r="J2242" s="234"/>
      <c r="K2242" s="234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247</v>
      </c>
      <c r="AU2242" s="242" t="s">
        <v>88</v>
      </c>
      <c r="AV2242" s="13" t="s">
        <v>86</v>
      </c>
      <c r="AW2242" s="13" t="s">
        <v>39</v>
      </c>
      <c r="AX2242" s="13" t="s">
        <v>78</v>
      </c>
      <c r="AY2242" s="242" t="s">
        <v>161</v>
      </c>
    </row>
    <row r="2243" s="14" customFormat="1">
      <c r="A2243" s="14"/>
      <c r="B2243" s="243"/>
      <c r="C2243" s="244"/>
      <c r="D2243" s="221" t="s">
        <v>247</v>
      </c>
      <c r="E2243" s="245" t="s">
        <v>32</v>
      </c>
      <c r="F2243" s="246" t="s">
        <v>2235</v>
      </c>
      <c r="G2243" s="244"/>
      <c r="H2243" s="247">
        <v>24.263000000000002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247</v>
      </c>
      <c r="AU2243" s="253" t="s">
        <v>88</v>
      </c>
      <c r="AV2243" s="14" t="s">
        <v>88</v>
      </c>
      <c r="AW2243" s="14" t="s">
        <v>39</v>
      </c>
      <c r="AX2243" s="14" t="s">
        <v>78</v>
      </c>
      <c r="AY2243" s="253" t="s">
        <v>161</v>
      </c>
    </row>
    <row r="2244" s="15" customFormat="1">
      <c r="A2244" s="15"/>
      <c r="B2244" s="254"/>
      <c r="C2244" s="255"/>
      <c r="D2244" s="221" t="s">
        <v>247</v>
      </c>
      <c r="E2244" s="256" t="s">
        <v>32</v>
      </c>
      <c r="F2244" s="257" t="s">
        <v>273</v>
      </c>
      <c r="G2244" s="255"/>
      <c r="H2244" s="258">
        <v>203.52100000000002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247</v>
      </c>
      <c r="AU2244" s="264" t="s">
        <v>88</v>
      </c>
      <c r="AV2244" s="15" t="s">
        <v>188</v>
      </c>
      <c r="AW2244" s="15" t="s">
        <v>39</v>
      </c>
      <c r="AX2244" s="15" t="s">
        <v>86</v>
      </c>
      <c r="AY2244" s="264" t="s">
        <v>161</v>
      </c>
    </row>
    <row r="2245" s="2" customFormat="1" ht="24.15" customHeight="1">
      <c r="A2245" s="42"/>
      <c r="B2245" s="43"/>
      <c r="C2245" s="265" t="s">
        <v>2309</v>
      </c>
      <c r="D2245" s="265" t="s">
        <v>303</v>
      </c>
      <c r="E2245" s="266" t="s">
        <v>2273</v>
      </c>
      <c r="F2245" s="267" t="s">
        <v>2274</v>
      </c>
      <c r="G2245" s="268" t="s">
        <v>311</v>
      </c>
      <c r="H2245" s="269">
        <v>223.87299999999999</v>
      </c>
      <c r="I2245" s="270"/>
      <c r="J2245" s="271">
        <f>ROUND(I2245*H2245,2)</f>
        <v>0</v>
      </c>
      <c r="K2245" s="267" t="s">
        <v>168</v>
      </c>
      <c r="L2245" s="272"/>
      <c r="M2245" s="273" t="s">
        <v>32</v>
      </c>
      <c r="N2245" s="274" t="s">
        <v>49</v>
      </c>
      <c r="O2245" s="88"/>
      <c r="P2245" s="217">
        <f>O2245*H2245</f>
        <v>0</v>
      </c>
      <c r="Q2245" s="217">
        <v>0.021999999999999999</v>
      </c>
      <c r="R2245" s="217">
        <f>Q2245*H2245</f>
        <v>4.9252059999999993</v>
      </c>
      <c r="S2245" s="217">
        <v>0</v>
      </c>
      <c r="T2245" s="218">
        <f>S2245*H2245</f>
        <v>0</v>
      </c>
      <c r="U2245" s="42"/>
      <c r="V2245" s="42"/>
      <c r="W2245" s="42"/>
      <c r="X2245" s="42"/>
      <c r="Y2245" s="42"/>
      <c r="Z2245" s="42"/>
      <c r="AA2245" s="42"/>
      <c r="AB2245" s="42"/>
      <c r="AC2245" s="42"/>
      <c r="AD2245" s="42"/>
      <c r="AE2245" s="42"/>
      <c r="AR2245" s="219" t="s">
        <v>555</v>
      </c>
      <c r="AT2245" s="219" t="s">
        <v>303</v>
      </c>
      <c r="AU2245" s="219" t="s">
        <v>88</v>
      </c>
      <c r="AY2245" s="20" t="s">
        <v>161</v>
      </c>
      <c r="BE2245" s="220">
        <f>IF(N2245="základní",J2245,0)</f>
        <v>0</v>
      </c>
      <c r="BF2245" s="220">
        <f>IF(N2245="snížená",J2245,0)</f>
        <v>0</v>
      </c>
      <c r="BG2245" s="220">
        <f>IF(N2245="zákl. přenesená",J2245,0)</f>
        <v>0</v>
      </c>
      <c r="BH2245" s="220">
        <f>IF(N2245="sníž. přenesená",J2245,0)</f>
        <v>0</v>
      </c>
      <c r="BI2245" s="220">
        <f>IF(N2245="nulová",J2245,0)</f>
        <v>0</v>
      </c>
      <c r="BJ2245" s="20" t="s">
        <v>86</v>
      </c>
      <c r="BK2245" s="220">
        <f>ROUND(I2245*H2245,2)</f>
        <v>0</v>
      </c>
      <c r="BL2245" s="20" t="s">
        <v>379</v>
      </c>
      <c r="BM2245" s="219" t="s">
        <v>2310</v>
      </c>
    </row>
    <row r="2246" s="2" customFormat="1">
      <c r="A2246" s="42"/>
      <c r="B2246" s="43"/>
      <c r="C2246" s="44"/>
      <c r="D2246" s="221" t="s">
        <v>171</v>
      </c>
      <c r="E2246" s="44"/>
      <c r="F2246" s="222" t="s">
        <v>2274</v>
      </c>
      <c r="G2246" s="44"/>
      <c r="H2246" s="44"/>
      <c r="I2246" s="223"/>
      <c r="J2246" s="44"/>
      <c r="K2246" s="44"/>
      <c r="L2246" s="48"/>
      <c r="M2246" s="224"/>
      <c r="N2246" s="225"/>
      <c r="O2246" s="88"/>
      <c r="P2246" s="88"/>
      <c r="Q2246" s="88"/>
      <c r="R2246" s="88"/>
      <c r="S2246" s="88"/>
      <c r="T2246" s="89"/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T2246" s="20" t="s">
        <v>171</v>
      </c>
      <c r="AU2246" s="20" t="s">
        <v>88</v>
      </c>
    </row>
    <row r="2247" s="14" customFormat="1">
      <c r="A2247" s="14"/>
      <c r="B2247" s="243"/>
      <c r="C2247" s="244"/>
      <c r="D2247" s="221" t="s">
        <v>247</v>
      </c>
      <c r="E2247" s="244"/>
      <c r="F2247" s="246" t="s">
        <v>2311</v>
      </c>
      <c r="G2247" s="244"/>
      <c r="H2247" s="247">
        <v>223.87299999999999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247</v>
      </c>
      <c r="AU2247" s="253" t="s">
        <v>88</v>
      </c>
      <c r="AV2247" s="14" t="s">
        <v>88</v>
      </c>
      <c r="AW2247" s="14" t="s">
        <v>4</v>
      </c>
      <c r="AX2247" s="14" t="s">
        <v>86</v>
      </c>
      <c r="AY2247" s="253" t="s">
        <v>161</v>
      </c>
    </row>
    <row r="2248" s="2" customFormat="1" ht="33" customHeight="1">
      <c r="A2248" s="42"/>
      <c r="B2248" s="43"/>
      <c r="C2248" s="208" t="s">
        <v>2312</v>
      </c>
      <c r="D2248" s="208" t="s">
        <v>164</v>
      </c>
      <c r="E2248" s="209" t="s">
        <v>2313</v>
      </c>
      <c r="F2248" s="210" t="s">
        <v>2314</v>
      </c>
      <c r="G2248" s="211" t="s">
        <v>311</v>
      </c>
      <c r="H2248" s="212">
        <v>16.289999999999999</v>
      </c>
      <c r="I2248" s="213"/>
      <c r="J2248" s="214">
        <f>ROUND(I2248*H2248,2)</f>
        <v>0</v>
      </c>
      <c r="K2248" s="210" t="s">
        <v>168</v>
      </c>
      <c r="L2248" s="48"/>
      <c r="M2248" s="215" t="s">
        <v>32</v>
      </c>
      <c r="N2248" s="216" t="s">
        <v>49</v>
      </c>
      <c r="O2248" s="88"/>
      <c r="P2248" s="217">
        <f>O2248*H2248</f>
        <v>0</v>
      </c>
      <c r="Q2248" s="217">
        <v>0</v>
      </c>
      <c r="R2248" s="217">
        <f>Q2248*H2248</f>
        <v>0</v>
      </c>
      <c r="S2248" s="217">
        <v>0</v>
      </c>
      <c r="T2248" s="218">
        <f>S2248*H2248</f>
        <v>0</v>
      </c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R2248" s="219" t="s">
        <v>379</v>
      </c>
      <c r="AT2248" s="219" t="s">
        <v>164</v>
      </c>
      <c r="AU2248" s="219" t="s">
        <v>88</v>
      </c>
      <c r="AY2248" s="20" t="s">
        <v>161</v>
      </c>
      <c r="BE2248" s="220">
        <f>IF(N2248="základní",J2248,0)</f>
        <v>0</v>
      </c>
      <c r="BF2248" s="220">
        <f>IF(N2248="snížená",J2248,0)</f>
        <v>0</v>
      </c>
      <c r="BG2248" s="220">
        <f>IF(N2248="zákl. přenesená",J2248,0)</f>
        <v>0</v>
      </c>
      <c r="BH2248" s="220">
        <f>IF(N2248="sníž. přenesená",J2248,0)</f>
        <v>0</v>
      </c>
      <c r="BI2248" s="220">
        <f>IF(N2248="nulová",J2248,0)</f>
        <v>0</v>
      </c>
      <c r="BJ2248" s="20" t="s">
        <v>86</v>
      </c>
      <c r="BK2248" s="220">
        <f>ROUND(I2248*H2248,2)</f>
        <v>0</v>
      </c>
      <c r="BL2248" s="20" t="s">
        <v>379</v>
      </c>
      <c r="BM2248" s="219" t="s">
        <v>2315</v>
      </c>
    </row>
    <row r="2249" s="2" customFormat="1">
      <c r="A2249" s="42"/>
      <c r="B2249" s="43"/>
      <c r="C2249" s="44"/>
      <c r="D2249" s="221" t="s">
        <v>171</v>
      </c>
      <c r="E2249" s="44"/>
      <c r="F2249" s="222" t="s">
        <v>2316</v>
      </c>
      <c r="G2249" s="44"/>
      <c r="H2249" s="44"/>
      <c r="I2249" s="223"/>
      <c r="J2249" s="44"/>
      <c r="K2249" s="44"/>
      <c r="L2249" s="48"/>
      <c r="M2249" s="224"/>
      <c r="N2249" s="225"/>
      <c r="O2249" s="88"/>
      <c r="P2249" s="88"/>
      <c r="Q2249" s="88"/>
      <c r="R2249" s="88"/>
      <c r="S2249" s="88"/>
      <c r="T2249" s="89"/>
      <c r="U2249" s="42"/>
      <c r="V2249" s="42"/>
      <c r="W2249" s="42"/>
      <c r="X2249" s="42"/>
      <c r="Y2249" s="42"/>
      <c r="Z2249" s="42"/>
      <c r="AA2249" s="42"/>
      <c r="AB2249" s="42"/>
      <c r="AC2249" s="42"/>
      <c r="AD2249" s="42"/>
      <c r="AE2249" s="42"/>
      <c r="AT2249" s="20" t="s">
        <v>171</v>
      </c>
      <c r="AU2249" s="20" t="s">
        <v>88</v>
      </c>
    </row>
    <row r="2250" s="2" customFormat="1">
      <c r="A2250" s="42"/>
      <c r="B2250" s="43"/>
      <c r="C2250" s="44"/>
      <c r="D2250" s="226" t="s">
        <v>172</v>
      </c>
      <c r="E2250" s="44"/>
      <c r="F2250" s="227" t="s">
        <v>2317</v>
      </c>
      <c r="G2250" s="44"/>
      <c r="H2250" s="44"/>
      <c r="I2250" s="223"/>
      <c r="J2250" s="44"/>
      <c r="K2250" s="44"/>
      <c r="L2250" s="48"/>
      <c r="M2250" s="224"/>
      <c r="N2250" s="225"/>
      <c r="O2250" s="88"/>
      <c r="P2250" s="88"/>
      <c r="Q2250" s="88"/>
      <c r="R2250" s="88"/>
      <c r="S2250" s="88"/>
      <c r="T2250" s="89"/>
      <c r="U2250" s="42"/>
      <c r="V2250" s="42"/>
      <c r="W2250" s="42"/>
      <c r="X2250" s="42"/>
      <c r="Y2250" s="42"/>
      <c r="Z2250" s="42"/>
      <c r="AA2250" s="42"/>
      <c r="AB2250" s="42"/>
      <c r="AC2250" s="42"/>
      <c r="AD2250" s="42"/>
      <c r="AE2250" s="42"/>
      <c r="AT2250" s="20" t="s">
        <v>172</v>
      </c>
      <c r="AU2250" s="20" t="s">
        <v>88</v>
      </c>
    </row>
    <row r="2251" s="14" customFormat="1">
      <c r="A2251" s="14"/>
      <c r="B2251" s="243"/>
      <c r="C2251" s="244"/>
      <c r="D2251" s="221" t="s">
        <v>247</v>
      </c>
      <c r="E2251" s="245" t="s">
        <v>32</v>
      </c>
      <c r="F2251" s="246" t="s">
        <v>575</v>
      </c>
      <c r="G2251" s="244"/>
      <c r="H2251" s="247">
        <v>4.1100000000000003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247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161</v>
      </c>
    </row>
    <row r="2252" s="14" customFormat="1">
      <c r="A2252" s="14"/>
      <c r="B2252" s="243"/>
      <c r="C2252" s="244"/>
      <c r="D2252" s="221" t="s">
        <v>247</v>
      </c>
      <c r="E2252" s="245" t="s">
        <v>32</v>
      </c>
      <c r="F2252" s="246" t="s">
        <v>576</v>
      </c>
      <c r="G2252" s="244"/>
      <c r="H2252" s="247">
        <v>2.98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247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161</v>
      </c>
    </row>
    <row r="2253" s="14" customFormat="1">
      <c r="A2253" s="14"/>
      <c r="B2253" s="243"/>
      <c r="C2253" s="244"/>
      <c r="D2253" s="221" t="s">
        <v>247</v>
      </c>
      <c r="E2253" s="245" t="s">
        <v>32</v>
      </c>
      <c r="F2253" s="246" t="s">
        <v>587</v>
      </c>
      <c r="G2253" s="244"/>
      <c r="H2253" s="247">
        <v>3.1000000000000001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247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161</v>
      </c>
    </row>
    <row r="2254" s="14" customFormat="1">
      <c r="A2254" s="14"/>
      <c r="B2254" s="243"/>
      <c r="C2254" s="244"/>
      <c r="D2254" s="221" t="s">
        <v>247</v>
      </c>
      <c r="E2254" s="245" t="s">
        <v>32</v>
      </c>
      <c r="F2254" s="246" t="s">
        <v>598</v>
      </c>
      <c r="G2254" s="244"/>
      <c r="H2254" s="247">
        <v>3</v>
      </c>
      <c r="I2254" s="248"/>
      <c r="J2254" s="244"/>
      <c r="K2254" s="244"/>
      <c r="L2254" s="249"/>
      <c r="M2254" s="250"/>
      <c r="N2254" s="251"/>
      <c r="O2254" s="251"/>
      <c r="P2254" s="251"/>
      <c r="Q2254" s="251"/>
      <c r="R2254" s="251"/>
      <c r="S2254" s="251"/>
      <c r="T2254" s="25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3" t="s">
        <v>247</v>
      </c>
      <c r="AU2254" s="253" t="s">
        <v>88</v>
      </c>
      <c r="AV2254" s="14" t="s">
        <v>88</v>
      </c>
      <c r="AW2254" s="14" t="s">
        <v>39</v>
      </c>
      <c r="AX2254" s="14" t="s">
        <v>78</v>
      </c>
      <c r="AY2254" s="253" t="s">
        <v>161</v>
      </c>
    </row>
    <row r="2255" s="14" customFormat="1">
      <c r="A2255" s="14"/>
      <c r="B2255" s="243"/>
      <c r="C2255" s="244"/>
      <c r="D2255" s="221" t="s">
        <v>247</v>
      </c>
      <c r="E2255" s="245" t="s">
        <v>32</v>
      </c>
      <c r="F2255" s="246" t="s">
        <v>602</v>
      </c>
      <c r="G2255" s="244"/>
      <c r="H2255" s="247">
        <v>3.1000000000000001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3" t="s">
        <v>247</v>
      </c>
      <c r="AU2255" s="253" t="s">
        <v>88</v>
      </c>
      <c r="AV2255" s="14" t="s">
        <v>88</v>
      </c>
      <c r="AW2255" s="14" t="s">
        <v>39</v>
      </c>
      <c r="AX2255" s="14" t="s">
        <v>78</v>
      </c>
      <c r="AY2255" s="253" t="s">
        <v>161</v>
      </c>
    </row>
    <row r="2256" s="15" customFormat="1">
      <c r="A2256" s="15"/>
      <c r="B2256" s="254"/>
      <c r="C2256" s="255"/>
      <c r="D2256" s="221" t="s">
        <v>247</v>
      </c>
      <c r="E2256" s="256" t="s">
        <v>32</v>
      </c>
      <c r="F2256" s="257" t="s">
        <v>273</v>
      </c>
      <c r="G2256" s="255"/>
      <c r="H2256" s="258">
        <v>16.289999999999999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4" t="s">
        <v>247</v>
      </c>
      <c r="AU2256" s="264" t="s">
        <v>88</v>
      </c>
      <c r="AV2256" s="15" t="s">
        <v>188</v>
      </c>
      <c r="AW2256" s="15" t="s">
        <v>39</v>
      </c>
      <c r="AX2256" s="15" t="s">
        <v>86</v>
      </c>
      <c r="AY2256" s="264" t="s">
        <v>161</v>
      </c>
    </row>
    <row r="2257" s="2" customFormat="1" ht="24.15" customHeight="1">
      <c r="A2257" s="42"/>
      <c r="B2257" s="43"/>
      <c r="C2257" s="208" t="s">
        <v>2318</v>
      </c>
      <c r="D2257" s="208" t="s">
        <v>164</v>
      </c>
      <c r="E2257" s="209" t="s">
        <v>2319</v>
      </c>
      <c r="F2257" s="210" t="s">
        <v>2320</v>
      </c>
      <c r="G2257" s="211" t="s">
        <v>311</v>
      </c>
      <c r="H2257" s="212">
        <v>116.22</v>
      </c>
      <c r="I2257" s="213"/>
      <c r="J2257" s="214">
        <f>ROUND(I2257*H2257,2)</f>
        <v>0</v>
      </c>
      <c r="K2257" s="210" t="s">
        <v>168</v>
      </c>
      <c r="L2257" s="48"/>
      <c r="M2257" s="215" t="s">
        <v>32</v>
      </c>
      <c r="N2257" s="216" t="s">
        <v>49</v>
      </c>
      <c r="O2257" s="88"/>
      <c r="P2257" s="217">
        <f>O2257*H2257</f>
        <v>0</v>
      </c>
      <c r="Q2257" s="217">
        <v>0.0015</v>
      </c>
      <c r="R2257" s="217">
        <f>Q2257*H2257</f>
        <v>0.17433000000000001</v>
      </c>
      <c r="S2257" s="217">
        <v>0</v>
      </c>
      <c r="T2257" s="218">
        <f>S2257*H2257</f>
        <v>0</v>
      </c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R2257" s="219" t="s">
        <v>379</v>
      </c>
      <c r="AT2257" s="219" t="s">
        <v>164</v>
      </c>
      <c r="AU2257" s="219" t="s">
        <v>88</v>
      </c>
      <c r="AY2257" s="20" t="s">
        <v>161</v>
      </c>
      <c r="BE2257" s="220">
        <f>IF(N2257="základní",J2257,0)</f>
        <v>0</v>
      </c>
      <c r="BF2257" s="220">
        <f>IF(N2257="snížená",J2257,0)</f>
        <v>0</v>
      </c>
      <c r="BG2257" s="220">
        <f>IF(N2257="zákl. přenesená",J2257,0)</f>
        <v>0</v>
      </c>
      <c r="BH2257" s="220">
        <f>IF(N2257="sníž. přenesená",J2257,0)</f>
        <v>0</v>
      </c>
      <c r="BI2257" s="220">
        <f>IF(N2257="nulová",J2257,0)</f>
        <v>0</v>
      </c>
      <c r="BJ2257" s="20" t="s">
        <v>86</v>
      </c>
      <c r="BK2257" s="220">
        <f>ROUND(I2257*H2257,2)</f>
        <v>0</v>
      </c>
      <c r="BL2257" s="20" t="s">
        <v>379</v>
      </c>
      <c r="BM2257" s="219" t="s">
        <v>2321</v>
      </c>
    </row>
    <row r="2258" s="2" customFormat="1">
      <c r="A2258" s="42"/>
      <c r="B2258" s="43"/>
      <c r="C2258" s="44"/>
      <c r="D2258" s="221" t="s">
        <v>171</v>
      </c>
      <c r="E2258" s="44"/>
      <c r="F2258" s="222" t="s">
        <v>2322</v>
      </c>
      <c r="G2258" s="44"/>
      <c r="H2258" s="44"/>
      <c r="I2258" s="223"/>
      <c r="J2258" s="44"/>
      <c r="K2258" s="44"/>
      <c r="L2258" s="48"/>
      <c r="M2258" s="224"/>
      <c r="N2258" s="225"/>
      <c r="O2258" s="88"/>
      <c r="P2258" s="88"/>
      <c r="Q2258" s="88"/>
      <c r="R2258" s="88"/>
      <c r="S2258" s="88"/>
      <c r="T2258" s="89"/>
      <c r="U2258" s="42"/>
      <c r="V2258" s="42"/>
      <c r="W2258" s="42"/>
      <c r="X2258" s="42"/>
      <c r="Y2258" s="42"/>
      <c r="Z2258" s="42"/>
      <c r="AA2258" s="42"/>
      <c r="AB2258" s="42"/>
      <c r="AC2258" s="42"/>
      <c r="AD2258" s="42"/>
      <c r="AE2258" s="42"/>
      <c r="AT2258" s="20" t="s">
        <v>171</v>
      </c>
      <c r="AU2258" s="20" t="s">
        <v>88</v>
      </c>
    </row>
    <row r="2259" s="2" customFormat="1">
      <c r="A2259" s="42"/>
      <c r="B2259" s="43"/>
      <c r="C2259" s="44"/>
      <c r="D2259" s="226" t="s">
        <v>172</v>
      </c>
      <c r="E2259" s="44"/>
      <c r="F2259" s="227" t="s">
        <v>2323</v>
      </c>
      <c r="G2259" s="44"/>
      <c r="H2259" s="44"/>
      <c r="I2259" s="223"/>
      <c r="J2259" s="44"/>
      <c r="K2259" s="44"/>
      <c r="L2259" s="48"/>
      <c r="M2259" s="224"/>
      <c r="N2259" s="225"/>
      <c r="O2259" s="88"/>
      <c r="P2259" s="88"/>
      <c r="Q2259" s="88"/>
      <c r="R2259" s="88"/>
      <c r="S2259" s="88"/>
      <c r="T2259" s="89"/>
      <c r="U2259" s="42"/>
      <c r="V2259" s="42"/>
      <c r="W2259" s="42"/>
      <c r="X2259" s="42"/>
      <c r="Y2259" s="42"/>
      <c r="Z2259" s="42"/>
      <c r="AA2259" s="42"/>
      <c r="AB2259" s="42"/>
      <c r="AC2259" s="42"/>
      <c r="AD2259" s="42"/>
      <c r="AE2259" s="42"/>
      <c r="AT2259" s="20" t="s">
        <v>172</v>
      </c>
      <c r="AU2259" s="20" t="s">
        <v>88</v>
      </c>
    </row>
    <row r="2260" s="14" customFormat="1">
      <c r="A2260" s="14"/>
      <c r="B2260" s="243"/>
      <c r="C2260" s="244"/>
      <c r="D2260" s="221" t="s">
        <v>247</v>
      </c>
      <c r="E2260" s="245" t="s">
        <v>32</v>
      </c>
      <c r="F2260" s="246" t="s">
        <v>574</v>
      </c>
      <c r="G2260" s="244"/>
      <c r="H2260" s="247">
        <v>5.8899999999999997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247</v>
      </c>
      <c r="AU2260" s="253" t="s">
        <v>88</v>
      </c>
      <c r="AV2260" s="14" t="s">
        <v>88</v>
      </c>
      <c r="AW2260" s="14" t="s">
        <v>39</v>
      </c>
      <c r="AX2260" s="14" t="s">
        <v>78</v>
      </c>
      <c r="AY2260" s="253" t="s">
        <v>161</v>
      </c>
    </row>
    <row r="2261" s="14" customFormat="1">
      <c r="A2261" s="14"/>
      <c r="B2261" s="243"/>
      <c r="C2261" s="244"/>
      <c r="D2261" s="221" t="s">
        <v>247</v>
      </c>
      <c r="E2261" s="245" t="s">
        <v>32</v>
      </c>
      <c r="F2261" s="246" t="s">
        <v>576</v>
      </c>
      <c r="G2261" s="244"/>
      <c r="H2261" s="247">
        <v>2.98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247</v>
      </c>
      <c r="AU2261" s="253" t="s">
        <v>88</v>
      </c>
      <c r="AV2261" s="14" t="s">
        <v>88</v>
      </c>
      <c r="AW2261" s="14" t="s">
        <v>39</v>
      </c>
      <c r="AX2261" s="14" t="s">
        <v>78</v>
      </c>
      <c r="AY2261" s="253" t="s">
        <v>161</v>
      </c>
    </row>
    <row r="2262" s="14" customFormat="1">
      <c r="A2262" s="14"/>
      <c r="B2262" s="243"/>
      <c r="C2262" s="244"/>
      <c r="D2262" s="221" t="s">
        <v>247</v>
      </c>
      <c r="E2262" s="245" t="s">
        <v>32</v>
      </c>
      <c r="F2262" s="246" t="s">
        <v>578</v>
      </c>
      <c r="G2262" s="244"/>
      <c r="H2262" s="247">
        <v>15.41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247</v>
      </c>
      <c r="AU2262" s="253" t="s">
        <v>88</v>
      </c>
      <c r="AV2262" s="14" t="s">
        <v>88</v>
      </c>
      <c r="AW2262" s="14" t="s">
        <v>39</v>
      </c>
      <c r="AX2262" s="14" t="s">
        <v>78</v>
      </c>
      <c r="AY2262" s="253" t="s">
        <v>161</v>
      </c>
    </row>
    <row r="2263" s="14" customFormat="1">
      <c r="A2263" s="14"/>
      <c r="B2263" s="243"/>
      <c r="C2263" s="244"/>
      <c r="D2263" s="221" t="s">
        <v>247</v>
      </c>
      <c r="E2263" s="245" t="s">
        <v>32</v>
      </c>
      <c r="F2263" s="246" t="s">
        <v>582</v>
      </c>
      <c r="G2263" s="244"/>
      <c r="H2263" s="247">
        <v>14.130000000000001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247</v>
      </c>
      <c r="AU2263" s="253" t="s">
        <v>88</v>
      </c>
      <c r="AV2263" s="14" t="s">
        <v>88</v>
      </c>
      <c r="AW2263" s="14" t="s">
        <v>39</v>
      </c>
      <c r="AX2263" s="14" t="s">
        <v>78</v>
      </c>
      <c r="AY2263" s="253" t="s">
        <v>161</v>
      </c>
    </row>
    <row r="2264" s="14" customFormat="1">
      <c r="A2264" s="14"/>
      <c r="B2264" s="243"/>
      <c r="C2264" s="244"/>
      <c r="D2264" s="221" t="s">
        <v>247</v>
      </c>
      <c r="E2264" s="245" t="s">
        <v>32</v>
      </c>
      <c r="F2264" s="246" t="s">
        <v>583</v>
      </c>
      <c r="G2264" s="244"/>
      <c r="H2264" s="247">
        <v>14.130000000000001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247</v>
      </c>
      <c r="AU2264" s="253" t="s">
        <v>88</v>
      </c>
      <c r="AV2264" s="14" t="s">
        <v>88</v>
      </c>
      <c r="AW2264" s="14" t="s">
        <v>39</v>
      </c>
      <c r="AX2264" s="14" t="s">
        <v>78</v>
      </c>
      <c r="AY2264" s="253" t="s">
        <v>161</v>
      </c>
    </row>
    <row r="2265" s="14" customFormat="1">
      <c r="A2265" s="14"/>
      <c r="B2265" s="243"/>
      <c r="C2265" s="244"/>
      <c r="D2265" s="221" t="s">
        <v>247</v>
      </c>
      <c r="E2265" s="245" t="s">
        <v>32</v>
      </c>
      <c r="F2265" s="246" t="s">
        <v>586</v>
      </c>
      <c r="G2265" s="244"/>
      <c r="H2265" s="247">
        <v>14.83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247</v>
      </c>
      <c r="AU2265" s="253" t="s">
        <v>88</v>
      </c>
      <c r="AV2265" s="14" t="s">
        <v>88</v>
      </c>
      <c r="AW2265" s="14" t="s">
        <v>39</v>
      </c>
      <c r="AX2265" s="14" t="s">
        <v>78</v>
      </c>
      <c r="AY2265" s="253" t="s">
        <v>161</v>
      </c>
    </row>
    <row r="2266" s="14" customFormat="1">
      <c r="A2266" s="14"/>
      <c r="B2266" s="243"/>
      <c r="C2266" s="244"/>
      <c r="D2266" s="221" t="s">
        <v>247</v>
      </c>
      <c r="E2266" s="245" t="s">
        <v>32</v>
      </c>
      <c r="F2266" s="246" t="s">
        <v>587</v>
      </c>
      <c r="G2266" s="244"/>
      <c r="H2266" s="247">
        <v>3.1000000000000001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247</v>
      </c>
      <c r="AU2266" s="253" t="s">
        <v>88</v>
      </c>
      <c r="AV2266" s="14" t="s">
        <v>88</v>
      </c>
      <c r="AW2266" s="14" t="s">
        <v>39</v>
      </c>
      <c r="AX2266" s="14" t="s">
        <v>78</v>
      </c>
      <c r="AY2266" s="253" t="s">
        <v>161</v>
      </c>
    </row>
    <row r="2267" s="14" customFormat="1">
      <c r="A2267" s="14"/>
      <c r="B2267" s="243"/>
      <c r="C2267" s="244"/>
      <c r="D2267" s="221" t="s">
        <v>247</v>
      </c>
      <c r="E2267" s="245" t="s">
        <v>32</v>
      </c>
      <c r="F2267" s="246" t="s">
        <v>592</v>
      </c>
      <c r="G2267" s="244"/>
      <c r="H2267" s="247">
        <v>5.7199999999999998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247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161</v>
      </c>
    </row>
    <row r="2268" s="14" customFormat="1">
      <c r="A2268" s="14"/>
      <c r="B2268" s="243"/>
      <c r="C2268" s="244"/>
      <c r="D2268" s="221" t="s">
        <v>247</v>
      </c>
      <c r="E2268" s="245" t="s">
        <v>32</v>
      </c>
      <c r="F2268" s="246" t="s">
        <v>596</v>
      </c>
      <c r="G2268" s="244"/>
      <c r="H2268" s="247">
        <v>5.5099999999999998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247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161</v>
      </c>
    </row>
    <row r="2269" s="14" customFormat="1">
      <c r="A2269" s="14"/>
      <c r="B2269" s="243"/>
      <c r="C2269" s="244"/>
      <c r="D2269" s="221" t="s">
        <v>247</v>
      </c>
      <c r="E2269" s="245" t="s">
        <v>32</v>
      </c>
      <c r="F2269" s="246" t="s">
        <v>597</v>
      </c>
      <c r="G2269" s="244"/>
      <c r="H2269" s="247">
        <v>13.76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247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161</v>
      </c>
    </row>
    <row r="2270" s="14" customFormat="1">
      <c r="A2270" s="14"/>
      <c r="B2270" s="243"/>
      <c r="C2270" s="244"/>
      <c r="D2270" s="221" t="s">
        <v>247</v>
      </c>
      <c r="E2270" s="245" t="s">
        <v>32</v>
      </c>
      <c r="F2270" s="246" t="s">
        <v>598</v>
      </c>
      <c r="G2270" s="244"/>
      <c r="H2270" s="247">
        <v>3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247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161</v>
      </c>
    </row>
    <row r="2271" s="14" customFormat="1">
      <c r="A2271" s="14"/>
      <c r="B2271" s="243"/>
      <c r="C2271" s="244"/>
      <c r="D2271" s="221" t="s">
        <v>247</v>
      </c>
      <c r="E2271" s="245" t="s">
        <v>32</v>
      </c>
      <c r="F2271" s="246" t="s">
        <v>601</v>
      </c>
      <c r="G2271" s="244"/>
      <c r="H2271" s="247">
        <v>14.66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3" t="s">
        <v>247</v>
      </c>
      <c r="AU2271" s="253" t="s">
        <v>88</v>
      </c>
      <c r="AV2271" s="14" t="s">
        <v>88</v>
      </c>
      <c r="AW2271" s="14" t="s">
        <v>39</v>
      </c>
      <c r="AX2271" s="14" t="s">
        <v>78</v>
      </c>
      <c r="AY2271" s="253" t="s">
        <v>161</v>
      </c>
    </row>
    <row r="2272" s="14" customFormat="1">
      <c r="A2272" s="14"/>
      <c r="B2272" s="243"/>
      <c r="C2272" s="244"/>
      <c r="D2272" s="221" t="s">
        <v>247</v>
      </c>
      <c r="E2272" s="245" t="s">
        <v>32</v>
      </c>
      <c r="F2272" s="246" t="s">
        <v>602</v>
      </c>
      <c r="G2272" s="244"/>
      <c r="H2272" s="247">
        <v>3.1000000000000001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247</v>
      </c>
      <c r="AU2272" s="253" t="s">
        <v>88</v>
      </c>
      <c r="AV2272" s="14" t="s">
        <v>88</v>
      </c>
      <c r="AW2272" s="14" t="s">
        <v>39</v>
      </c>
      <c r="AX2272" s="14" t="s">
        <v>78</v>
      </c>
      <c r="AY2272" s="253" t="s">
        <v>161</v>
      </c>
    </row>
    <row r="2273" s="15" customFormat="1">
      <c r="A2273" s="15"/>
      <c r="B2273" s="254"/>
      <c r="C2273" s="255"/>
      <c r="D2273" s="221" t="s">
        <v>247</v>
      </c>
      <c r="E2273" s="256" t="s">
        <v>32</v>
      </c>
      <c r="F2273" s="257" t="s">
        <v>273</v>
      </c>
      <c r="G2273" s="255"/>
      <c r="H2273" s="258">
        <v>116.22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247</v>
      </c>
      <c r="AU2273" s="264" t="s">
        <v>88</v>
      </c>
      <c r="AV2273" s="15" t="s">
        <v>188</v>
      </c>
      <c r="AW2273" s="15" t="s">
        <v>39</v>
      </c>
      <c r="AX2273" s="15" t="s">
        <v>86</v>
      </c>
      <c r="AY2273" s="264" t="s">
        <v>161</v>
      </c>
    </row>
    <row r="2274" s="2" customFormat="1" ht="16.5" customHeight="1">
      <c r="A2274" s="42"/>
      <c r="B2274" s="43"/>
      <c r="C2274" s="208" t="s">
        <v>2324</v>
      </c>
      <c r="D2274" s="208" t="s">
        <v>164</v>
      </c>
      <c r="E2274" s="209" t="s">
        <v>2325</v>
      </c>
      <c r="F2274" s="210" t="s">
        <v>2326</v>
      </c>
      <c r="G2274" s="211" t="s">
        <v>320</v>
      </c>
      <c r="H2274" s="212">
        <v>242.15000000000001</v>
      </c>
      <c r="I2274" s="213"/>
      <c r="J2274" s="214">
        <f>ROUND(I2274*H2274,2)</f>
        <v>0</v>
      </c>
      <c r="K2274" s="210" t="s">
        <v>168</v>
      </c>
      <c r="L2274" s="48"/>
      <c r="M2274" s="215" t="s">
        <v>32</v>
      </c>
      <c r="N2274" s="216" t="s">
        <v>49</v>
      </c>
      <c r="O2274" s="88"/>
      <c r="P2274" s="217">
        <f>O2274*H2274</f>
        <v>0</v>
      </c>
      <c r="Q2274" s="217">
        <v>9.0000000000000006E-05</v>
      </c>
      <c r="R2274" s="217">
        <f>Q2274*H2274</f>
        <v>0.0217935</v>
      </c>
      <c r="S2274" s="217">
        <v>0</v>
      </c>
      <c r="T2274" s="218">
        <f>S2274*H2274</f>
        <v>0</v>
      </c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R2274" s="219" t="s">
        <v>379</v>
      </c>
      <c r="AT2274" s="219" t="s">
        <v>164</v>
      </c>
      <c r="AU2274" s="219" t="s">
        <v>88</v>
      </c>
      <c r="AY2274" s="20" t="s">
        <v>161</v>
      </c>
      <c r="BE2274" s="220">
        <f>IF(N2274="základní",J2274,0)</f>
        <v>0</v>
      </c>
      <c r="BF2274" s="220">
        <f>IF(N2274="snížená",J2274,0)</f>
        <v>0</v>
      </c>
      <c r="BG2274" s="220">
        <f>IF(N2274="zákl. přenesená",J2274,0)</f>
        <v>0</v>
      </c>
      <c r="BH2274" s="220">
        <f>IF(N2274="sníž. přenesená",J2274,0)</f>
        <v>0</v>
      </c>
      <c r="BI2274" s="220">
        <f>IF(N2274="nulová",J2274,0)</f>
        <v>0</v>
      </c>
      <c r="BJ2274" s="20" t="s">
        <v>86</v>
      </c>
      <c r="BK2274" s="220">
        <f>ROUND(I2274*H2274,2)</f>
        <v>0</v>
      </c>
      <c r="BL2274" s="20" t="s">
        <v>379</v>
      </c>
      <c r="BM2274" s="219" t="s">
        <v>2327</v>
      </c>
    </row>
    <row r="2275" s="2" customFormat="1">
      <c r="A2275" s="42"/>
      <c r="B2275" s="43"/>
      <c r="C2275" s="44"/>
      <c r="D2275" s="221" t="s">
        <v>171</v>
      </c>
      <c r="E2275" s="44"/>
      <c r="F2275" s="222" t="s">
        <v>2328</v>
      </c>
      <c r="G2275" s="44"/>
      <c r="H2275" s="44"/>
      <c r="I2275" s="223"/>
      <c r="J2275" s="44"/>
      <c r="K2275" s="44"/>
      <c r="L2275" s="48"/>
      <c r="M2275" s="224"/>
      <c r="N2275" s="225"/>
      <c r="O2275" s="88"/>
      <c r="P2275" s="88"/>
      <c r="Q2275" s="88"/>
      <c r="R2275" s="88"/>
      <c r="S2275" s="88"/>
      <c r="T2275" s="89"/>
      <c r="U2275" s="42"/>
      <c r="V2275" s="42"/>
      <c r="W2275" s="42"/>
      <c r="X2275" s="42"/>
      <c r="Y2275" s="42"/>
      <c r="Z2275" s="42"/>
      <c r="AA2275" s="42"/>
      <c r="AB2275" s="42"/>
      <c r="AC2275" s="42"/>
      <c r="AD2275" s="42"/>
      <c r="AE2275" s="42"/>
      <c r="AT2275" s="20" t="s">
        <v>171</v>
      </c>
      <c r="AU2275" s="20" t="s">
        <v>88</v>
      </c>
    </row>
    <row r="2276" s="2" customFormat="1">
      <c r="A2276" s="42"/>
      <c r="B2276" s="43"/>
      <c r="C2276" s="44"/>
      <c r="D2276" s="226" t="s">
        <v>172</v>
      </c>
      <c r="E2276" s="44"/>
      <c r="F2276" s="227" t="s">
        <v>2329</v>
      </c>
      <c r="G2276" s="44"/>
      <c r="H2276" s="44"/>
      <c r="I2276" s="223"/>
      <c r="J2276" s="44"/>
      <c r="K2276" s="44"/>
      <c r="L2276" s="48"/>
      <c r="M2276" s="224"/>
      <c r="N2276" s="225"/>
      <c r="O2276" s="88"/>
      <c r="P2276" s="88"/>
      <c r="Q2276" s="88"/>
      <c r="R2276" s="88"/>
      <c r="S2276" s="88"/>
      <c r="T2276" s="89"/>
      <c r="U2276" s="42"/>
      <c r="V2276" s="42"/>
      <c r="W2276" s="42"/>
      <c r="X2276" s="42"/>
      <c r="Y2276" s="42"/>
      <c r="Z2276" s="42"/>
      <c r="AA2276" s="42"/>
      <c r="AB2276" s="42"/>
      <c r="AC2276" s="42"/>
      <c r="AD2276" s="42"/>
      <c r="AE2276" s="42"/>
      <c r="AT2276" s="20" t="s">
        <v>172</v>
      </c>
      <c r="AU2276" s="20" t="s">
        <v>88</v>
      </c>
    </row>
    <row r="2277" s="14" customFormat="1">
      <c r="A2277" s="14"/>
      <c r="B2277" s="243"/>
      <c r="C2277" s="244"/>
      <c r="D2277" s="221" t="s">
        <v>247</v>
      </c>
      <c r="E2277" s="245" t="s">
        <v>32</v>
      </c>
      <c r="F2277" s="246" t="s">
        <v>624</v>
      </c>
      <c r="G2277" s="244"/>
      <c r="H2277" s="247">
        <v>11.16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247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161</v>
      </c>
    </row>
    <row r="2278" s="14" customFormat="1">
      <c r="A2278" s="14"/>
      <c r="B2278" s="243"/>
      <c r="C2278" s="244"/>
      <c r="D2278" s="221" t="s">
        <v>247</v>
      </c>
      <c r="E2278" s="245" t="s">
        <v>32</v>
      </c>
      <c r="F2278" s="246" t="s">
        <v>625</v>
      </c>
      <c r="G2278" s="244"/>
      <c r="H2278" s="247">
        <v>9.6099999999999994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247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161</v>
      </c>
    </row>
    <row r="2279" s="14" customFormat="1">
      <c r="A2279" s="14"/>
      <c r="B2279" s="243"/>
      <c r="C2279" s="244"/>
      <c r="D2279" s="221" t="s">
        <v>247</v>
      </c>
      <c r="E2279" s="245" t="s">
        <v>32</v>
      </c>
      <c r="F2279" s="246" t="s">
        <v>626</v>
      </c>
      <c r="G2279" s="244"/>
      <c r="H2279" s="247">
        <v>8.3300000000000001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247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161</v>
      </c>
    </row>
    <row r="2280" s="14" customFormat="1">
      <c r="A2280" s="14"/>
      <c r="B2280" s="243"/>
      <c r="C2280" s="244"/>
      <c r="D2280" s="221" t="s">
        <v>247</v>
      </c>
      <c r="E2280" s="245" t="s">
        <v>32</v>
      </c>
      <c r="F2280" s="246" t="s">
        <v>627</v>
      </c>
      <c r="G2280" s="244"/>
      <c r="H2280" s="247">
        <v>7.6299999999999999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247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161</v>
      </c>
    </row>
    <row r="2281" s="14" customFormat="1">
      <c r="A2281" s="14"/>
      <c r="B2281" s="243"/>
      <c r="C2281" s="244"/>
      <c r="D2281" s="221" t="s">
        <v>247</v>
      </c>
      <c r="E2281" s="245" t="s">
        <v>32</v>
      </c>
      <c r="F2281" s="246" t="s">
        <v>629</v>
      </c>
      <c r="G2281" s="244"/>
      <c r="H2281" s="247">
        <v>17.050000000000001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247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161</v>
      </c>
    </row>
    <row r="2282" s="14" customFormat="1">
      <c r="A2282" s="14"/>
      <c r="B2282" s="243"/>
      <c r="C2282" s="244"/>
      <c r="D2282" s="221" t="s">
        <v>247</v>
      </c>
      <c r="E2282" s="245" t="s">
        <v>32</v>
      </c>
      <c r="F2282" s="246" t="s">
        <v>632</v>
      </c>
      <c r="G2282" s="244"/>
      <c r="H2282" s="247">
        <v>20.18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247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161</v>
      </c>
    </row>
    <row r="2283" s="14" customFormat="1">
      <c r="A2283" s="14"/>
      <c r="B2283" s="243"/>
      <c r="C2283" s="244"/>
      <c r="D2283" s="221" t="s">
        <v>247</v>
      </c>
      <c r="E2283" s="245" t="s">
        <v>32</v>
      </c>
      <c r="F2283" s="246" t="s">
        <v>633</v>
      </c>
      <c r="G2283" s="244"/>
      <c r="H2283" s="247">
        <v>15.91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247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161</v>
      </c>
    </row>
    <row r="2284" s="14" customFormat="1">
      <c r="A2284" s="14"/>
      <c r="B2284" s="243"/>
      <c r="C2284" s="244"/>
      <c r="D2284" s="221" t="s">
        <v>247</v>
      </c>
      <c r="E2284" s="245" t="s">
        <v>32</v>
      </c>
      <c r="F2284" s="246" t="s">
        <v>634</v>
      </c>
      <c r="G2284" s="244"/>
      <c r="H2284" s="247">
        <v>6.7999999999999998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247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161</v>
      </c>
    </row>
    <row r="2285" s="14" customFormat="1">
      <c r="A2285" s="14"/>
      <c r="B2285" s="243"/>
      <c r="C2285" s="244"/>
      <c r="D2285" s="221" t="s">
        <v>247</v>
      </c>
      <c r="E2285" s="245" t="s">
        <v>32</v>
      </c>
      <c r="F2285" s="246" t="s">
        <v>637</v>
      </c>
      <c r="G2285" s="244"/>
      <c r="H2285" s="247">
        <v>16.579999999999998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247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161</v>
      </c>
    </row>
    <row r="2286" s="14" customFormat="1">
      <c r="A2286" s="14"/>
      <c r="B2286" s="243"/>
      <c r="C2286" s="244"/>
      <c r="D2286" s="221" t="s">
        <v>247</v>
      </c>
      <c r="E2286" s="245" t="s">
        <v>32</v>
      </c>
      <c r="F2286" s="246" t="s">
        <v>638</v>
      </c>
      <c r="G2286" s="244"/>
      <c r="H2286" s="247">
        <v>7.8499999999999996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247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161</v>
      </c>
    </row>
    <row r="2287" s="14" customFormat="1">
      <c r="A2287" s="14"/>
      <c r="B2287" s="243"/>
      <c r="C2287" s="244"/>
      <c r="D2287" s="221" t="s">
        <v>247</v>
      </c>
      <c r="E2287" s="245" t="s">
        <v>32</v>
      </c>
      <c r="F2287" s="246" t="s">
        <v>641</v>
      </c>
      <c r="G2287" s="244"/>
      <c r="H2287" s="247">
        <v>32.729999999999997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247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161</v>
      </c>
    </row>
    <row r="2288" s="14" customFormat="1">
      <c r="A2288" s="14"/>
      <c r="B2288" s="243"/>
      <c r="C2288" s="244"/>
      <c r="D2288" s="221" t="s">
        <v>247</v>
      </c>
      <c r="E2288" s="245" t="s">
        <v>32</v>
      </c>
      <c r="F2288" s="246" t="s">
        <v>642</v>
      </c>
      <c r="G2288" s="244"/>
      <c r="H2288" s="247">
        <v>9.7899999999999991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247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161</v>
      </c>
    </row>
    <row r="2289" s="14" customFormat="1">
      <c r="A2289" s="14"/>
      <c r="B2289" s="243"/>
      <c r="C2289" s="244"/>
      <c r="D2289" s="221" t="s">
        <v>247</v>
      </c>
      <c r="E2289" s="245" t="s">
        <v>32</v>
      </c>
      <c r="F2289" s="246" t="s">
        <v>643</v>
      </c>
      <c r="G2289" s="244"/>
      <c r="H2289" s="247">
        <v>10.470000000000001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247</v>
      </c>
      <c r="AU2289" s="253" t="s">
        <v>88</v>
      </c>
      <c r="AV2289" s="14" t="s">
        <v>88</v>
      </c>
      <c r="AW2289" s="14" t="s">
        <v>39</v>
      </c>
      <c r="AX2289" s="14" t="s">
        <v>78</v>
      </c>
      <c r="AY2289" s="253" t="s">
        <v>161</v>
      </c>
    </row>
    <row r="2290" s="14" customFormat="1">
      <c r="A2290" s="14"/>
      <c r="B2290" s="243"/>
      <c r="C2290" s="244"/>
      <c r="D2290" s="221" t="s">
        <v>247</v>
      </c>
      <c r="E2290" s="245" t="s">
        <v>32</v>
      </c>
      <c r="F2290" s="246" t="s">
        <v>646</v>
      </c>
      <c r="G2290" s="244"/>
      <c r="H2290" s="247">
        <v>9.4199999999999999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247</v>
      </c>
      <c r="AU2290" s="253" t="s">
        <v>88</v>
      </c>
      <c r="AV2290" s="14" t="s">
        <v>88</v>
      </c>
      <c r="AW2290" s="14" t="s">
        <v>39</v>
      </c>
      <c r="AX2290" s="14" t="s">
        <v>78</v>
      </c>
      <c r="AY2290" s="253" t="s">
        <v>161</v>
      </c>
    </row>
    <row r="2291" s="14" customFormat="1">
      <c r="A2291" s="14"/>
      <c r="B2291" s="243"/>
      <c r="C2291" s="244"/>
      <c r="D2291" s="221" t="s">
        <v>247</v>
      </c>
      <c r="E2291" s="245" t="s">
        <v>32</v>
      </c>
      <c r="F2291" s="246" t="s">
        <v>647</v>
      </c>
      <c r="G2291" s="244"/>
      <c r="H2291" s="247">
        <v>15.91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247</v>
      </c>
      <c r="AU2291" s="253" t="s">
        <v>88</v>
      </c>
      <c r="AV2291" s="14" t="s">
        <v>88</v>
      </c>
      <c r="AW2291" s="14" t="s">
        <v>39</v>
      </c>
      <c r="AX2291" s="14" t="s">
        <v>78</v>
      </c>
      <c r="AY2291" s="253" t="s">
        <v>161</v>
      </c>
    </row>
    <row r="2292" s="14" customFormat="1">
      <c r="A2292" s="14"/>
      <c r="B2292" s="243"/>
      <c r="C2292" s="244"/>
      <c r="D2292" s="221" t="s">
        <v>247</v>
      </c>
      <c r="E2292" s="245" t="s">
        <v>32</v>
      </c>
      <c r="F2292" s="246" t="s">
        <v>648</v>
      </c>
      <c r="G2292" s="244"/>
      <c r="H2292" s="247">
        <v>6.7999999999999998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3" t="s">
        <v>247</v>
      </c>
      <c r="AU2292" s="253" t="s">
        <v>88</v>
      </c>
      <c r="AV2292" s="14" t="s">
        <v>88</v>
      </c>
      <c r="AW2292" s="14" t="s">
        <v>39</v>
      </c>
      <c r="AX2292" s="14" t="s">
        <v>78</v>
      </c>
      <c r="AY2292" s="253" t="s">
        <v>161</v>
      </c>
    </row>
    <row r="2293" s="14" customFormat="1">
      <c r="A2293" s="14"/>
      <c r="B2293" s="243"/>
      <c r="C2293" s="244"/>
      <c r="D2293" s="221" t="s">
        <v>247</v>
      </c>
      <c r="E2293" s="245" t="s">
        <v>32</v>
      </c>
      <c r="F2293" s="246" t="s">
        <v>649</v>
      </c>
      <c r="G2293" s="244"/>
      <c r="H2293" s="247">
        <v>11.5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247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161</v>
      </c>
    </row>
    <row r="2294" s="14" customFormat="1">
      <c r="A2294" s="14"/>
      <c r="B2294" s="243"/>
      <c r="C2294" s="244"/>
      <c r="D2294" s="221" t="s">
        <v>247</v>
      </c>
      <c r="E2294" s="245" t="s">
        <v>32</v>
      </c>
      <c r="F2294" s="246" t="s">
        <v>651</v>
      </c>
      <c r="G2294" s="244"/>
      <c r="H2294" s="247">
        <v>16.579999999999998</v>
      </c>
      <c r="I2294" s="248"/>
      <c r="J2294" s="244"/>
      <c r="K2294" s="244"/>
      <c r="L2294" s="249"/>
      <c r="M2294" s="250"/>
      <c r="N2294" s="251"/>
      <c r="O2294" s="251"/>
      <c r="P2294" s="251"/>
      <c r="Q2294" s="251"/>
      <c r="R2294" s="251"/>
      <c r="S2294" s="251"/>
      <c r="T2294" s="25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3" t="s">
        <v>247</v>
      </c>
      <c r="AU2294" s="253" t="s">
        <v>88</v>
      </c>
      <c r="AV2294" s="14" t="s">
        <v>88</v>
      </c>
      <c r="AW2294" s="14" t="s">
        <v>39</v>
      </c>
      <c r="AX2294" s="14" t="s">
        <v>78</v>
      </c>
      <c r="AY2294" s="253" t="s">
        <v>161</v>
      </c>
    </row>
    <row r="2295" s="14" customFormat="1">
      <c r="A2295" s="14"/>
      <c r="B2295" s="243"/>
      <c r="C2295" s="244"/>
      <c r="D2295" s="221" t="s">
        <v>247</v>
      </c>
      <c r="E2295" s="245" t="s">
        <v>32</v>
      </c>
      <c r="F2295" s="246" t="s">
        <v>652</v>
      </c>
      <c r="G2295" s="244"/>
      <c r="H2295" s="247">
        <v>7.8499999999999996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247</v>
      </c>
      <c r="AU2295" s="253" t="s">
        <v>88</v>
      </c>
      <c r="AV2295" s="14" t="s">
        <v>88</v>
      </c>
      <c r="AW2295" s="14" t="s">
        <v>39</v>
      </c>
      <c r="AX2295" s="14" t="s">
        <v>78</v>
      </c>
      <c r="AY2295" s="253" t="s">
        <v>161</v>
      </c>
    </row>
    <row r="2296" s="15" customFormat="1">
      <c r="A2296" s="15"/>
      <c r="B2296" s="254"/>
      <c r="C2296" s="255"/>
      <c r="D2296" s="221" t="s">
        <v>247</v>
      </c>
      <c r="E2296" s="256" t="s">
        <v>32</v>
      </c>
      <c r="F2296" s="257" t="s">
        <v>273</v>
      </c>
      <c r="G2296" s="255"/>
      <c r="H2296" s="258">
        <v>242.14999999999995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247</v>
      </c>
      <c r="AU2296" s="264" t="s">
        <v>88</v>
      </c>
      <c r="AV2296" s="15" t="s">
        <v>188</v>
      </c>
      <c r="AW2296" s="15" t="s">
        <v>39</v>
      </c>
      <c r="AX2296" s="15" t="s">
        <v>86</v>
      </c>
      <c r="AY2296" s="264" t="s">
        <v>161</v>
      </c>
    </row>
    <row r="2297" s="2" customFormat="1" ht="16.5" customHeight="1">
      <c r="A2297" s="42"/>
      <c r="B2297" s="43"/>
      <c r="C2297" s="208" t="s">
        <v>2330</v>
      </c>
      <c r="D2297" s="208" t="s">
        <v>164</v>
      </c>
      <c r="E2297" s="209" t="s">
        <v>2331</v>
      </c>
      <c r="F2297" s="210" t="s">
        <v>2332</v>
      </c>
      <c r="G2297" s="211" t="s">
        <v>775</v>
      </c>
      <c r="H2297" s="212">
        <v>52</v>
      </c>
      <c r="I2297" s="213"/>
      <c r="J2297" s="214">
        <f>ROUND(I2297*H2297,2)</f>
        <v>0</v>
      </c>
      <c r="K2297" s="210" t="s">
        <v>168</v>
      </c>
      <c r="L2297" s="48"/>
      <c r="M2297" s="215" t="s">
        <v>32</v>
      </c>
      <c r="N2297" s="216" t="s">
        <v>49</v>
      </c>
      <c r="O2297" s="88"/>
      <c r="P2297" s="217">
        <f>O2297*H2297</f>
        <v>0</v>
      </c>
      <c r="Q2297" s="217">
        <v>0.00021000000000000001</v>
      </c>
      <c r="R2297" s="217">
        <f>Q2297*H2297</f>
        <v>0.010920000000000001</v>
      </c>
      <c r="S2297" s="217">
        <v>0</v>
      </c>
      <c r="T2297" s="218">
        <f>S2297*H2297</f>
        <v>0</v>
      </c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R2297" s="219" t="s">
        <v>379</v>
      </c>
      <c r="AT2297" s="219" t="s">
        <v>164</v>
      </c>
      <c r="AU2297" s="219" t="s">
        <v>88</v>
      </c>
      <c r="AY2297" s="20" t="s">
        <v>161</v>
      </c>
      <c r="BE2297" s="220">
        <f>IF(N2297="základní",J2297,0)</f>
        <v>0</v>
      </c>
      <c r="BF2297" s="220">
        <f>IF(N2297="snížená",J2297,0)</f>
        <v>0</v>
      </c>
      <c r="BG2297" s="220">
        <f>IF(N2297="zákl. přenesená",J2297,0)</f>
        <v>0</v>
      </c>
      <c r="BH2297" s="220">
        <f>IF(N2297="sníž. přenesená",J2297,0)</f>
        <v>0</v>
      </c>
      <c r="BI2297" s="220">
        <f>IF(N2297="nulová",J2297,0)</f>
        <v>0</v>
      </c>
      <c r="BJ2297" s="20" t="s">
        <v>86</v>
      </c>
      <c r="BK2297" s="220">
        <f>ROUND(I2297*H2297,2)</f>
        <v>0</v>
      </c>
      <c r="BL2297" s="20" t="s">
        <v>379</v>
      </c>
      <c r="BM2297" s="219" t="s">
        <v>2333</v>
      </c>
    </row>
    <row r="2298" s="2" customFormat="1">
      <c r="A2298" s="42"/>
      <c r="B2298" s="43"/>
      <c r="C2298" s="44"/>
      <c r="D2298" s="221" t="s">
        <v>171</v>
      </c>
      <c r="E2298" s="44"/>
      <c r="F2298" s="222" t="s">
        <v>2334</v>
      </c>
      <c r="G2298" s="44"/>
      <c r="H2298" s="44"/>
      <c r="I2298" s="223"/>
      <c r="J2298" s="44"/>
      <c r="K2298" s="44"/>
      <c r="L2298" s="48"/>
      <c r="M2298" s="224"/>
      <c r="N2298" s="225"/>
      <c r="O2298" s="88"/>
      <c r="P2298" s="88"/>
      <c r="Q2298" s="88"/>
      <c r="R2298" s="88"/>
      <c r="S2298" s="88"/>
      <c r="T2298" s="89"/>
      <c r="U2298" s="42"/>
      <c r="V2298" s="42"/>
      <c r="W2298" s="42"/>
      <c r="X2298" s="42"/>
      <c r="Y2298" s="42"/>
      <c r="Z2298" s="42"/>
      <c r="AA2298" s="42"/>
      <c r="AB2298" s="42"/>
      <c r="AC2298" s="42"/>
      <c r="AD2298" s="42"/>
      <c r="AE2298" s="42"/>
      <c r="AT2298" s="20" t="s">
        <v>171</v>
      </c>
      <c r="AU2298" s="20" t="s">
        <v>88</v>
      </c>
    </row>
    <row r="2299" s="2" customFormat="1">
      <c r="A2299" s="42"/>
      <c r="B2299" s="43"/>
      <c r="C2299" s="44"/>
      <c r="D2299" s="226" t="s">
        <v>172</v>
      </c>
      <c r="E2299" s="44"/>
      <c r="F2299" s="227" t="s">
        <v>2335</v>
      </c>
      <c r="G2299" s="44"/>
      <c r="H2299" s="44"/>
      <c r="I2299" s="223"/>
      <c r="J2299" s="44"/>
      <c r="K2299" s="44"/>
      <c r="L2299" s="48"/>
      <c r="M2299" s="224"/>
      <c r="N2299" s="225"/>
      <c r="O2299" s="88"/>
      <c r="P2299" s="88"/>
      <c r="Q2299" s="88"/>
      <c r="R2299" s="88"/>
      <c r="S2299" s="88"/>
      <c r="T2299" s="89"/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T2299" s="20" t="s">
        <v>172</v>
      </c>
      <c r="AU2299" s="20" t="s">
        <v>88</v>
      </c>
    </row>
    <row r="2300" s="14" customFormat="1">
      <c r="A2300" s="14"/>
      <c r="B2300" s="243"/>
      <c r="C2300" s="244"/>
      <c r="D2300" s="221" t="s">
        <v>247</v>
      </c>
      <c r="E2300" s="245" t="s">
        <v>32</v>
      </c>
      <c r="F2300" s="246" t="s">
        <v>2336</v>
      </c>
      <c r="G2300" s="244"/>
      <c r="H2300" s="247">
        <v>52</v>
      </c>
      <c r="I2300" s="248"/>
      <c r="J2300" s="244"/>
      <c r="K2300" s="244"/>
      <c r="L2300" s="249"/>
      <c r="M2300" s="250"/>
      <c r="N2300" s="251"/>
      <c r="O2300" s="251"/>
      <c r="P2300" s="251"/>
      <c r="Q2300" s="251"/>
      <c r="R2300" s="251"/>
      <c r="S2300" s="251"/>
      <c r="T2300" s="252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3" t="s">
        <v>247</v>
      </c>
      <c r="AU2300" s="253" t="s">
        <v>88</v>
      </c>
      <c r="AV2300" s="14" t="s">
        <v>88</v>
      </c>
      <c r="AW2300" s="14" t="s">
        <v>39</v>
      </c>
      <c r="AX2300" s="14" t="s">
        <v>86</v>
      </c>
      <c r="AY2300" s="253" t="s">
        <v>161</v>
      </c>
    </row>
    <row r="2301" s="2" customFormat="1" ht="16.5" customHeight="1">
      <c r="A2301" s="42"/>
      <c r="B2301" s="43"/>
      <c r="C2301" s="208" t="s">
        <v>2337</v>
      </c>
      <c r="D2301" s="208" t="s">
        <v>164</v>
      </c>
      <c r="E2301" s="209" t="s">
        <v>2338</v>
      </c>
      <c r="F2301" s="210" t="s">
        <v>2339</v>
      </c>
      <c r="G2301" s="211" t="s">
        <v>320</v>
      </c>
      <c r="H2301" s="212">
        <v>147.78</v>
      </c>
      <c r="I2301" s="213"/>
      <c r="J2301" s="214">
        <f>ROUND(I2301*H2301,2)</f>
        <v>0</v>
      </c>
      <c r="K2301" s="210" t="s">
        <v>168</v>
      </c>
      <c r="L2301" s="48"/>
      <c r="M2301" s="215" t="s">
        <v>32</v>
      </c>
      <c r="N2301" s="216" t="s">
        <v>49</v>
      </c>
      <c r="O2301" s="88"/>
      <c r="P2301" s="217">
        <f>O2301*H2301</f>
        <v>0</v>
      </c>
      <c r="Q2301" s="217">
        <v>0.00142</v>
      </c>
      <c r="R2301" s="217">
        <f>Q2301*H2301</f>
        <v>0.2098476</v>
      </c>
      <c r="S2301" s="217">
        <v>0</v>
      </c>
      <c r="T2301" s="218">
        <f>S2301*H2301</f>
        <v>0</v>
      </c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R2301" s="219" t="s">
        <v>379</v>
      </c>
      <c r="AT2301" s="219" t="s">
        <v>164</v>
      </c>
      <c r="AU2301" s="219" t="s">
        <v>88</v>
      </c>
      <c r="AY2301" s="20" t="s">
        <v>161</v>
      </c>
      <c r="BE2301" s="220">
        <f>IF(N2301="základní",J2301,0)</f>
        <v>0</v>
      </c>
      <c r="BF2301" s="220">
        <f>IF(N2301="snížená",J2301,0)</f>
        <v>0</v>
      </c>
      <c r="BG2301" s="220">
        <f>IF(N2301="zákl. přenesená",J2301,0)</f>
        <v>0</v>
      </c>
      <c r="BH2301" s="220">
        <f>IF(N2301="sníž. přenesená",J2301,0)</f>
        <v>0</v>
      </c>
      <c r="BI2301" s="220">
        <f>IF(N2301="nulová",J2301,0)</f>
        <v>0</v>
      </c>
      <c r="BJ2301" s="20" t="s">
        <v>86</v>
      </c>
      <c r="BK2301" s="220">
        <f>ROUND(I2301*H2301,2)</f>
        <v>0</v>
      </c>
      <c r="BL2301" s="20" t="s">
        <v>379</v>
      </c>
      <c r="BM2301" s="219" t="s">
        <v>2340</v>
      </c>
    </row>
    <row r="2302" s="2" customFormat="1">
      <c r="A2302" s="42"/>
      <c r="B2302" s="43"/>
      <c r="C2302" s="44"/>
      <c r="D2302" s="221" t="s">
        <v>171</v>
      </c>
      <c r="E2302" s="44"/>
      <c r="F2302" s="222" t="s">
        <v>2341</v>
      </c>
      <c r="G2302" s="44"/>
      <c r="H2302" s="44"/>
      <c r="I2302" s="223"/>
      <c r="J2302" s="44"/>
      <c r="K2302" s="44"/>
      <c r="L2302" s="48"/>
      <c r="M2302" s="224"/>
      <c r="N2302" s="225"/>
      <c r="O2302" s="88"/>
      <c r="P2302" s="88"/>
      <c r="Q2302" s="88"/>
      <c r="R2302" s="88"/>
      <c r="S2302" s="88"/>
      <c r="T2302" s="89"/>
      <c r="U2302" s="42"/>
      <c r="V2302" s="42"/>
      <c r="W2302" s="42"/>
      <c r="X2302" s="42"/>
      <c r="Y2302" s="42"/>
      <c r="Z2302" s="42"/>
      <c r="AA2302" s="42"/>
      <c r="AB2302" s="42"/>
      <c r="AC2302" s="42"/>
      <c r="AD2302" s="42"/>
      <c r="AE2302" s="42"/>
      <c r="AT2302" s="20" t="s">
        <v>171</v>
      </c>
      <c r="AU2302" s="20" t="s">
        <v>88</v>
      </c>
    </row>
    <row r="2303" s="2" customFormat="1">
      <c r="A2303" s="42"/>
      <c r="B2303" s="43"/>
      <c r="C2303" s="44"/>
      <c r="D2303" s="226" t="s">
        <v>172</v>
      </c>
      <c r="E2303" s="44"/>
      <c r="F2303" s="227" t="s">
        <v>2342</v>
      </c>
      <c r="G2303" s="44"/>
      <c r="H2303" s="44"/>
      <c r="I2303" s="223"/>
      <c r="J2303" s="44"/>
      <c r="K2303" s="44"/>
      <c r="L2303" s="48"/>
      <c r="M2303" s="224"/>
      <c r="N2303" s="225"/>
      <c r="O2303" s="88"/>
      <c r="P2303" s="88"/>
      <c r="Q2303" s="88"/>
      <c r="R2303" s="88"/>
      <c r="S2303" s="88"/>
      <c r="T2303" s="89"/>
      <c r="U2303" s="42"/>
      <c r="V2303" s="42"/>
      <c r="W2303" s="42"/>
      <c r="X2303" s="42"/>
      <c r="Y2303" s="42"/>
      <c r="Z2303" s="42"/>
      <c r="AA2303" s="42"/>
      <c r="AB2303" s="42"/>
      <c r="AC2303" s="42"/>
      <c r="AD2303" s="42"/>
      <c r="AE2303" s="42"/>
      <c r="AT2303" s="20" t="s">
        <v>172</v>
      </c>
      <c r="AU2303" s="20" t="s">
        <v>88</v>
      </c>
    </row>
    <row r="2304" s="14" customFormat="1">
      <c r="A2304" s="14"/>
      <c r="B2304" s="243"/>
      <c r="C2304" s="244"/>
      <c r="D2304" s="221" t="s">
        <v>247</v>
      </c>
      <c r="E2304" s="245" t="s">
        <v>32</v>
      </c>
      <c r="F2304" s="246" t="s">
        <v>625</v>
      </c>
      <c r="G2304" s="244"/>
      <c r="H2304" s="247">
        <v>9.6099999999999994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247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161</v>
      </c>
    </row>
    <row r="2305" s="14" customFormat="1">
      <c r="A2305" s="14"/>
      <c r="B2305" s="243"/>
      <c r="C2305" s="244"/>
      <c r="D2305" s="221" t="s">
        <v>247</v>
      </c>
      <c r="E2305" s="245" t="s">
        <v>32</v>
      </c>
      <c r="F2305" s="246" t="s">
        <v>627</v>
      </c>
      <c r="G2305" s="244"/>
      <c r="H2305" s="247">
        <v>7.6299999999999999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247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161</v>
      </c>
    </row>
    <row r="2306" s="14" customFormat="1">
      <c r="A2306" s="14"/>
      <c r="B2306" s="243"/>
      <c r="C2306" s="244"/>
      <c r="D2306" s="221" t="s">
        <v>247</v>
      </c>
      <c r="E2306" s="245" t="s">
        <v>32</v>
      </c>
      <c r="F2306" s="246" t="s">
        <v>629</v>
      </c>
      <c r="G2306" s="244"/>
      <c r="H2306" s="247">
        <v>17.050000000000001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247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161</v>
      </c>
    </row>
    <row r="2307" s="14" customFormat="1">
      <c r="A2307" s="14"/>
      <c r="B2307" s="243"/>
      <c r="C2307" s="244"/>
      <c r="D2307" s="221" t="s">
        <v>247</v>
      </c>
      <c r="E2307" s="245" t="s">
        <v>32</v>
      </c>
      <c r="F2307" s="246" t="s">
        <v>633</v>
      </c>
      <c r="G2307" s="244"/>
      <c r="H2307" s="247">
        <v>15.91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247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161</v>
      </c>
    </row>
    <row r="2308" s="14" customFormat="1">
      <c r="A2308" s="14"/>
      <c r="B2308" s="243"/>
      <c r="C2308" s="244"/>
      <c r="D2308" s="221" t="s">
        <v>247</v>
      </c>
      <c r="E2308" s="245" t="s">
        <v>32</v>
      </c>
      <c r="F2308" s="246" t="s">
        <v>634</v>
      </c>
      <c r="G2308" s="244"/>
      <c r="H2308" s="247">
        <v>6.7999999999999998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247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161</v>
      </c>
    </row>
    <row r="2309" s="14" customFormat="1">
      <c r="A2309" s="14"/>
      <c r="B2309" s="243"/>
      <c r="C2309" s="244"/>
      <c r="D2309" s="221" t="s">
        <v>247</v>
      </c>
      <c r="E2309" s="245" t="s">
        <v>32</v>
      </c>
      <c r="F2309" s="246" t="s">
        <v>637</v>
      </c>
      <c r="G2309" s="244"/>
      <c r="H2309" s="247">
        <v>16.579999999999998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247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161</v>
      </c>
    </row>
    <row r="2310" s="14" customFormat="1">
      <c r="A2310" s="14"/>
      <c r="B2310" s="243"/>
      <c r="C2310" s="244"/>
      <c r="D2310" s="221" t="s">
        <v>247</v>
      </c>
      <c r="E2310" s="245" t="s">
        <v>32</v>
      </c>
      <c r="F2310" s="246" t="s">
        <v>638</v>
      </c>
      <c r="G2310" s="244"/>
      <c r="H2310" s="247">
        <v>7.8499999999999996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247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161</v>
      </c>
    </row>
    <row r="2311" s="14" customFormat="1">
      <c r="A2311" s="14"/>
      <c r="B2311" s="243"/>
      <c r="C2311" s="244"/>
      <c r="D2311" s="221" t="s">
        <v>247</v>
      </c>
      <c r="E2311" s="245" t="s">
        <v>32</v>
      </c>
      <c r="F2311" s="246" t="s">
        <v>642</v>
      </c>
      <c r="G2311" s="244"/>
      <c r="H2311" s="247">
        <v>9.7899999999999991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247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161</v>
      </c>
    </row>
    <row r="2312" s="14" customFormat="1">
      <c r="A2312" s="14"/>
      <c r="B2312" s="243"/>
      <c r="C2312" s="244"/>
      <c r="D2312" s="221" t="s">
        <v>247</v>
      </c>
      <c r="E2312" s="245" t="s">
        <v>32</v>
      </c>
      <c r="F2312" s="246" t="s">
        <v>646</v>
      </c>
      <c r="G2312" s="244"/>
      <c r="H2312" s="247">
        <v>9.4199999999999999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247</v>
      </c>
      <c r="AU2312" s="253" t="s">
        <v>88</v>
      </c>
      <c r="AV2312" s="14" t="s">
        <v>88</v>
      </c>
      <c r="AW2312" s="14" t="s">
        <v>39</v>
      </c>
      <c r="AX2312" s="14" t="s">
        <v>78</v>
      </c>
      <c r="AY2312" s="253" t="s">
        <v>161</v>
      </c>
    </row>
    <row r="2313" s="14" customFormat="1">
      <c r="A2313" s="14"/>
      <c r="B2313" s="243"/>
      <c r="C2313" s="244"/>
      <c r="D2313" s="221" t="s">
        <v>247</v>
      </c>
      <c r="E2313" s="245" t="s">
        <v>32</v>
      </c>
      <c r="F2313" s="246" t="s">
        <v>647</v>
      </c>
      <c r="G2313" s="244"/>
      <c r="H2313" s="247">
        <v>15.91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247</v>
      </c>
      <c r="AU2313" s="253" t="s">
        <v>88</v>
      </c>
      <c r="AV2313" s="14" t="s">
        <v>88</v>
      </c>
      <c r="AW2313" s="14" t="s">
        <v>39</v>
      </c>
      <c r="AX2313" s="14" t="s">
        <v>78</v>
      </c>
      <c r="AY2313" s="253" t="s">
        <v>161</v>
      </c>
    </row>
    <row r="2314" s="14" customFormat="1">
      <c r="A2314" s="14"/>
      <c r="B2314" s="243"/>
      <c r="C2314" s="244"/>
      <c r="D2314" s="221" t="s">
        <v>247</v>
      </c>
      <c r="E2314" s="245" t="s">
        <v>32</v>
      </c>
      <c r="F2314" s="246" t="s">
        <v>648</v>
      </c>
      <c r="G2314" s="244"/>
      <c r="H2314" s="247">
        <v>6.7999999999999998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247</v>
      </c>
      <c r="AU2314" s="253" t="s">
        <v>88</v>
      </c>
      <c r="AV2314" s="14" t="s">
        <v>88</v>
      </c>
      <c r="AW2314" s="14" t="s">
        <v>39</v>
      </c>
      <c r="AX2314" s="14" t="s">
        <v>78</v>
      </c>
      <c r="AY2314" s="253" t="s">
        <v>161</v>
      </c>
    </row>
    <row r="2315" s="14" customFormat="1">
      <c r="A2315" s="14"/>
      <c r="B2315" s="243"/>
      <c r="C2315" s="244"/>
      <c r="D2315" s="221" t="s">
        <v>247</v>
      </c>
      <c r="E2315" s="245" t="s">
        <v>32</v>
      </c>
      <c r="F2315" s="246" t="s">
        <v>651</v>
      </c>
      <c r="G2315" s="244"/>
      <c r="H2315" s="247">
        <v>16.579999999999998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247</v>
      </c>
      <c r="AU2315" s="253" t="s">
        <v>88</v>
      </c>
      <c r="AV2315" s="14" t="s">
        <v>88</v>
      </c>
      <c r="AW2315" s="14" t="s">
        <v>39</v>
      </c>
      <c r="AX2315" s="14" t="s">
        <v>78</v>
      </c>
      <c r="AY2315" s="253" t="s">
        <v>161</v>
      </c>
    </row>
    <row r="2316" s="14" customFormat="1">
      <c r="A2316" s="14"/>
      <c r="B2316" s="243"/>
      <c r="C2316" s="244"/>
      <c r="D2316" s="221" t="s">
        <v>247</v>
      </c>
      <c r="E2316" s="245" t="s">
        <v>32</v>
      </c>
      <c r="F2316" s="246" t="s">
        <v>652</v>
      </c>
      <c r="G2316" s="244"/>
      <c r="H2316" s="247">
        <v>7.8499999999999996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247</v>
      </c>
      <c r="AU2316" s="253" t="s">
        <v>88</v>
      </c>
      <c r="AV2316" s="14" t="s">
        <v>88</v>
      </c>
      <c r="AW2316" s="14" t="s">
        <v>39</v>
      </c>
      <c r="AX2316" s="14" t="s">
        <v>78</v>
      </c>
      <c r="AY2316" s="253" t="s">
        <v>161</v>
      </c>
    </row>
    <row r="2317" s="15" customFormat="1">
      <c r="A2317" s="15"/>
      <c r="B2317" s="254"/>
      <c r="C2317" s="255"/>
      <c r="D2317" s="221" t="s">
        <v>247</v>
      </c>
      <c r="E2317" s="256" t="s">
        <v>32</v>
      </c>
      <c r="F2317" s="257" t="s">
        <v>273</v>
      </c>
      <c r="G2317" s="255"/>
      <c r="H2317" s="258">
        <v>147.78</v>
      </c>
      <c r="I2317" s="259"/>
      <c r="J2317" s="255"/>
      <c r="K2317" s="255"/>
      <c r="L2317" s="260"/>
      <c r="M2317" s="261"/>
      <c r="N2317" s="262"/>
      <c r="O2317" s="262"/>
      <c r="P2317" s="262"/>
      <c r="Q2317" s="262"/>
      <c r="R2317" s="262"/>
      <c r="S2317" s="262"/>
      <c r="T2317" s="263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64" t="s">
        <v>247</v>
      </c>
      <c r="AU2317" s="264" t="s">
        <v>88</v>
      </c>
      <c r="AV2317" s="15" t="s">
        <v>188</v>
      </c>
      <c r="AW2317" s="15" t="s">
        <v>39</v>
      </c>
      <c r="AX2317" s="15" t="s">
        <v>86</v>
      </c>
      <c r="AY2317" s="264" t="s">
        <v>161</v>
      </c>
    </row>
    <row r="2318" s="2" customFormat="1" ht="24.15" customHeight="1">
      <c r="A2318" s="42"/>
      <c r="B2318" s="43"/>
      <c r="C2318" s="208" t="s">
        <v>2343</v>
      </c>
      <c r="D2318" s="208" t="s">
        <v>164</v>
      </c>
      <c r="E2318" s="209" t="s">
        <v>2344</v>
      </c>
      <c r="F2318" s="210" t="s">
        <v>2345</v>
      </c>
      <c r="G2318" s="211" t="s">
        <v>282</v>
      </c>
      <c r="H2318" s="212">
        <v>7.4400000000000004</v>
      </c>
      <c r="I2318" s="213"/>
      <c r="J2318" s="214">
        <f>ROUND(I2318*H2318,2)</f>
        <v>0</v>
      </c>
      <c r="K2318" s="210" t="s">
        <v>168</v>
      </c>
      <c r="L2318" s="48"/>
      <c r="M2318" s="215" t="s">
        <v>32</v>
      </c>
      <c r="N2318" s="216" t="s">
        <v>49</v>
      </c>
      <c r="O2318" s="88"/>
      <c r="P2318" s="217">
        <f>O2318*H2318</f>
        <v>0</v>
      </c>
      <c r="Q2318" s="217">
        <v>0</v>
      </c>
      <c r="R2318" s="217">
        <f>Q2318*H2318</f>
        <v>0</v>
      </c>
      <c r="S2318" s="217">
        <v>0</v>
      </c>
      <c r="T2318" s="218">
        <f>S2318*H2318</f>
        <v>0</v>
      </c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R2318" s="219" t="s">
        <v>379</v>
      </c>
      <c r="AT2318" s="219" t="s">
        <v>164</v>
      </c>
      <c r="AU2318" s="219" t="s">
        <v>88</v>
      </c>
      <c r="AY2318" s="20" t="s">
        <v>161</v>
      </c>
      <c r="BE2318" s="220">
        <f>IF(N2318="základní",J2318,0)</f>
        <v>0</v>
      </c>
      <c r="BF2318" s="220">
        <f>IF(N2318="snížená",J2318,0)</f>
        <v>0</v>
      </c>
      <c r="BG2318" s="220">
        <f>IF(N2318="zákl. přenesená",J2318,0)</f>
        <v>0</v>
      </c>
      <c r="BH2318" s="220">
        <f>IF(N2318="sníž. přenesená",J2318,0)</f>
        <v>0</v>
      </c>
      <c r="BI2318" s="220">
        <f>IF(N2318="nulová",J2318,0)</f>
        <v>0</v>
      </c>
      <c r="BJ2318" s="20" t="s">
        <v>86</v>
      </c>
      <c r="BK2318" s="220">
        <f>ROUND(I2318*H2318,2)</f>
        <v>0</v>
      </c>
      <c r="BL2318" s="20" t="s">
        <v>379</v>
      </c>
      <c r="BM2318" s="219" t="s">
        <v>2346</v>
      </c>
    </row>
    <row r="2319" s="2" customFormat="1">
      <c r="A2319" s="42"/>
      <c r="B2319" s="43"/>
      <c r="C2319" s="44"/>
      <c r="D2319" s="221" t="s">
        <v>171</v>
      </c>
      <c r="E2319" s="44"/>
      <c r="F2319" s="222" t="s">
        <v>2347</v>
      </c>
      <c r="G2319" s="44"/>
      <c r="H2319" s="44"/>
      <c r="I2319" s="223"/>
      <c r="J2319" s="44"/>
      <c r="K2319" s="44"/>
      <c r="L2319" s="48"/>
      <c r="M2319" s="224"/>
      <c r="N2319" s="225"/>
      <c r="O2319" s="88"/>
      <c r="P2319" s="88"/>
      <c r="Q2319" s="88"/>
      <c r="R2319" s="88"/>
      <c r="S2319" s="88"/>
      <c r="T2319" s="89"/>
      <c r="U2319" s="42"/>
      <c r="V2319" s="42"/>
      <c r="W2319" s="42"/>
      <c r="X2319" s="42"/>
      <c r="Y2319" s="42"/>
      <c r="Z2319" s="42"/>
      <c r="AA2319" s="42"/>
      <c r="AB2319" s="42"/>
      <c r="AC2319" s="42"/>
      <c r="AD2319" s="42"/>
      <c r="AE2319" s="42"/>
      <c r="AT2319" s="20" t="s">
        <v>171</v>
      </c>
      <c r="AU2319" s="20" t="s">
        <v>88</v>
      </c>
    </row>
    <row r="2320" s="2" customFormat="1">
      <c r="A2320" s="42"/>
      <c r="B2320" s="43"/>
      <c r="C2320" s="44"/>
      <c r="D2320" s="226" t="s">
        <v>172</v>
      </c>
      <c r="E2320" s="44"/>
      <c r="F2320" s="227" t="s">
        <v>2348</v>
      </c>
      <c r="G2320" s="44"/>
      <c r="H2320" s="44"/>
      <c r="I2320" s="223"/>
      <c r="J2320" s="44"/>
      <c r="K2320" s="44"/>
      <c r="L2320" s="48"/>
      <c r="M2320" s="224"/>
      <c r="N2320" s="225"/>
      <c r="O2320" s="88"/>
      <c r="P2320" s="88"/>
      <c r="Q2320" s="88"/>
      <c r="R2320" s="88"/>
      <c r="S2320" s="88"/>
      <c r="T2320" s="89"/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T2320" s="20" t="s">
        <v>172</v>
      </c>
      <c r="AU2320" s="20" t="s">
        <v>88</v>
      </c>
    </row>
    <row r="2321" s="12" customFormat="1" ht="22.8" customHeight="1">
      <c r="A2321" s="12"/>
      <c r="B2321" s="192"/>
      <c r="C2321" s="193"/>
      <c r="D2321" s="194" t="s">
        <v>77</v>
      </c>
      <c r="E2321" s="206" t="s">
        <v>2349</v>
      </c>
      <c r="F2321" s="206" t="s">
        <v>2350</v>
      </c>
      <c r="G2321" s="193"/>
      <c r="H2321" s="193"/>
      <c r="I2321" s="196"/>
      <c r="J2321" s="207">
        <f>BK2321</f>
        <v>0</v>
      </c>
      <c r="K2321" s="193"/>
      <c r="L2321" s="198"/>
      <c r="M2321" s="199"/>
      <c r="N2321" s="200"/>
      <c r="O2321" s="200"/>
      <c r="P2321" s="201">
        <f>SUM(P2322:P2377)</f>
        <v>0</v>
      </c>
      <c r="Q2321" s="200"/>
      <c r="R2321" s="201">
        <f>SUM(R2322:R2377)</f>
        <v>3.0949803000000005</v>
      </c>
      <c r="S2321" s="200"/>
      <c r="T2321" s="202">
        <f>SUM(T2322:T2377)</f>
        <v>0</v>
      </c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R2321" s="203" t="s">
        <v>88</v>
      </c>
      <c r="AT2321" s="204" t="s">
        <v>77</v>
      </c>
      <c r="AU2321" s="204" t="s">
        <v>86</v>
      </c>
      <c r="AY2321" s="203" t="s">
        <v>161</v>
      </c>
      <c r="BK2321" s="205">
        <f>SUM(BK2322:BK2377)</f>
        <v>0</v>
      </c>
    </row>
    <row r="2322" s="2" customFormat="1" ht="21.75" customHeight="1">
      <c r="A2322" s="42"/>
      <c r="B2322" s="43"/>
      <c r="C2322" s="208" t="s">
        <v>2351</v>
      </c>
      <c r="D2322" s="208" t="s">
        <v>164</v>
      </c>
      <c r="E2322" s="209" t="s">
        <v>2352</v>
      </c>
      <c r="F2322" s="210" t="s">
        <v>2353</v>
      </c>
      <c r="G2322" s="211" t="s">
        <v>311</v>
      </c>
      <c r="H2322" s="212">
        <v>429.93000000000001</v>
      </c>
      <c r="I2322" s="213"/>
      <c r="J2322" s="214">
        <f>ROUND(I2322*H2322,2)</f>
        <v>0</v>
      </c>
      <c r="K2322" s="210" t="s">
        <v>168</v>
      </c>
      <c r="L2322" s="48"/>
      <c r="M2322" s="215" t="s">
        <v>32</v>
      </c>
      <c r="N2322" s="216" t="s">
        <v>49</v>
      </c>
      <c r="O2322" s="88"/>
      <c r="P2322" s="217">
        <f>O2322*H2322</f>
        <v>0</v>
      </c>
      <c r="Q2322" s="217">
        <v>0</v>
      </c>
      <c r="R2322" s="217">
        <f>Q2322*H2322</f>
        <v>0</v>
      </c>
      <c r="S2322" s="217">
        <v>0</v>
      </c>
      <c r="T2322" s="218">
        <f>S2322*H2322</f>
        <v>0</v>
      </c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R2322" s="219" t="s">
        <v>379</v>
      </c>
      <c r="AT2322" s="219" t="s">
        <v>164</v>
      </c>
      <c r="AU2322" s="219" t="s">
        <v>88</v>
      </c>
      <c r="AY2322" s="20" t="s">
        <v>161</v>
      </c>
      <c r="BE2322" s="220">
        <f>IF(N2322="základní",J2322,0)</f>
        <v>0</v>
      </c>
      <c r="BF2322" s="220">
        <f>IF(N2322="snížená",J2322,0)</f>
        <v>0</v>
      </c>
      <c r="BG2322" s="220">
        <f>IF(N2322="zákl. přenesená",J2322,0)</f>
        <v>0</v>
      </c>
      <c r="BH2322" s="220">
        <f>IF(N2322="sníž. přenesená",J2322,0)</f>
        <v>0</v>
      </c>
      <c r="BI2322" s="220">
        <f>IF(N2322="nulová",J2322,0)</f>
        <v>0</v>
      </c>
      <c r="BJ2322" s="20" t="s">
        <v>86</v>
      </c>
      <c r="BK2322" s="220">
        <f>ROUND(I2322*H2322,2)</f>
        <v>0</v>
      </c>
      <c r="BL2322" s="20" t="s">
        <v>379</v>
      </c>
      <c r="BM2322" s="219" t="s">
        <v>2354</v>
      </c>
    </row>
    <row r="2323" s="2" customFormat="1">
      <c r="A2323" s="42"/>
      <c r="B2323" s="43"/>
      <c r="C2323" s="44"/>
      <c r="D2323" s="221" t="s">
        <v>171</v>
      </c>
      <c r="E2323" s="44"/>
      <c r="F2323" s="222" t="s">
        <v>2355</v>
      </c>
      <c r="G2323" s="44"/>
      <c r="H2323" s="44"/>
      <c r="I2323" s="223"/>
      <c r="J2323" s="44"/>
      <c r="K2323" s="44"/>
      <c r="L2323" s="48"/>
      <c r="M2323" s="224"/>
      <c r="N2323" s="225"/>
      <c r="O2323" s="88"/>
      <c r="P2323" s="88"/>
      <c r="Q2323" s="88"/>
      <c r="R2323" s="88"/>
      <c r="S2323" s="88"/>
      <c r="T2323" s="89"/>
      <c r="U2323" s="42"/>
      <c r="V2323" s="42"/>
      <c r="W2323" s="42"/>
      <c r="X2323" s="42"/>
      <c r="Y2323" s="42"/>
      <c r="Z2323" s="42"/>
      <c r="AA2323" s="42"/>
      <c r="AB2323" s="42"/>
      <c r="AC2323" s="42"/>
      <c r="AD2323" s="42"/>
      <c r="AE2323" s="42"/>
      <c r="AT2323" s="20" t="s">
        <v>171</v>
      </c>
      <c r="AU2323" s="20" t="s">
        <v>88</v>
      </c>
    </row>
    <row r="2324" s="2" customFormat="1">
      <c r="A2324" s="42"/>
      <c r="B2324" s="43"/>
      <c r="C2324" s="44"/>
      <c r="D2324" s="226" t="s">
        <v>172</v>
      </c>
      <c r="E2324" s="44"/>
      <c r="F2324" s="227" t="s">
        <v>2356</v>
      </c>
      <c r="G2324" s="44"/>
      <c r="H2324" s="44"/>
      <c r="I2324" s="223"/>
      <c r="J2324" s="44"/>
      <c r="K2324" s="44"/>
      <c r="L2324" s="48"/>
      <c r="M2324" s="224"/>
      <c r="N2324" s="225"/>
      <c r="O2324" s="88"/>
      <c r="P2324" s="88"/>
      <c r="Q2324" s="88"/>
      <c r="R2324" s="88"/>
      <c r="S2324" s="88"/>
      <c r="T2324" s="89"/>
      <c r="U2324" s="42"/>
      <c r="V2324" s="42"/>
      <c r="W2324" s="42"/>
      <c r="X2324" s="42"/>
      <c r="Y2324" s="42"/>
      <c r="Z2324" s="42"/>
      <c r="AA2324" s="42"/>
      <c r="AB2324" s="42"/>
      <c r="AC2324" s="42"/>
      <c r="AD2324" s="42"/>
      <c r="AE2324" s="42"/>
      <c r="AT2324" s="20" t="s">
        <v>172</v>
      </c>
      <c r="AU2324" s="20" t="s">
        <v>88</v>
      </c>
    </row>
    <row r="2325" s="14" customFormat="1">
      <c r="A2325" s="14"/>
      <c r="B2325" s="243"/>
      <c r="C2325" s="244"/>
      <c r="D2325" s="221" t="s">
        <v>247</v>
      </c>
      <c r="E2325" s="245" t="s">
        <v>32</v>
      </c>
      <c r="F2325" s="246" t="s">
        <v>577</v>
      </c>
      <c r="G2325" s="244"/>
      <c r="H2325" s="247">
        <v>15.68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247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161</v>
      </c>
    </row>
    <row r="2326" s="14" customFormat="1">
      <c r="A2326" s="14"/>
      <c r="B2326" s="243"/>
      <c r="C2326" s="244"/>
      <c r="D2326" s="221" t="s">
        <v>247</v>
      </c>
      <c r="E2326" s="245" t="s">
        <v>32</v>
      </c>
      <c r="F2326" s="246" t="s">
        <v>579</v>
      </c>
      <c r="G2326" s="244"/>
      <c r="H2326" s="247">
        <v>86.730000000000004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247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161</v>
      </c>
    </row>
    <row r="2327" s="14" customFormat="1">
      <c r="A2327" s="14"/>
      <c r="B2327" s="243"/>
      <c r="C2327" s="244"/>
      <c r="D2327" s="221" t="s">
        <v>247</v>
      </c>
      <c r="E2327" s="245" t="s">
        <v>32</v>
      </c>
      <c r="F2327" s="246" t="s">
        <v>580</v>
      </c>
      <c r="G2327" s="244"/>
      <c r="H2327" s="247">
        <v>41.850000000000001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247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161</v>
      </c>
    </row>
    <row r="2328" s="14" customFormat="1">
      <c r="A2328" s="14"/>
      <c r="B2328" s="243"/>
      <c r="C2328" s="244"/>
      <c r="D2328" s="221" t="s">
        <v>247</v>
      </c>
      <c r="E2328" s="245" t="s">
        <v>32</v>
      </c>
      <c r="F2328" s="246" t="s">
        <v>585</v>
      </c>
      <c r="G2328" s="244"/>
      <c r="H2328" s="247">
        <v>17.800000000000001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247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161</v>
      </c>
    </row>
    <row r="2329" s="14" customFormat="1">
      <c r="A2329" s="14"/>
      <c r="B2329" s="243"/>
      <c r="C2329" s="244"/>
      <c r="D2329" s="221" t="s">
        <v>247</v>
      </c>
      <c r="E2329" s="245" t="s">
        <v>32</v>
      </c>
      <c r="F2329" s="246" t="s">
        <v>588</v>
      </c>
      <c r="G2329" s="244"/>
      <c r="H2329" s="247">
        <v>66.120000000000005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247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161</v>
      </c>
    </row>
    <row r="2330" s="14" customFormat="1">
      <c r="A2330" s="14"/>
      <c r="B2330" s="243"/>
      <c r="C2330" s="244"/>
      <c r="D2330" s="221" t="s">
        <v>247</v>
      </c>
      <c r="E2330" s="245" t="s">
        <v>32</v>
      </c>
      <c r="F2330" s="246" t="s">
        <v>589</v>
      </c>
      <c r="G2330" s="244"/>
      <c r="H2330" s="247">
        <v>42.799999999999997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247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161</v>
      </c>
    </row>
    <row r="2331" s="14" customFormat="1">
      <c r="A2331" s="14"/>
      <c r="B2331" s="243"/>
      <c r="C2331" s="244"/>
      <c r="D2331" s="221" t="s">
        <v>247</v>
      </c>
      <c r="E2331" s="245" t="s">
        <v>32</v>
      </c>
      <c r="F2331" s="246" t="s">
        <v>594</v>
      </c>
      <c r="G2331" s="244"/>
      <c r="H2331" s="247">
        <v>17.609999999999999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247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161</v>
      </c>
    </row>
    <row r="2332" s="14" customFormat="1">
      <c r="A2332" s="14"/>
      <c r="B2332" s="243"/>
      <c r="C2332" s="244"/>
      <c r="D2332" s="221" t="s">
        <v>247</v>
      </c>
      <c r="E2332" s="245" t="s">
        <v>32</v>
      </c>
      <c r="F2332" s="246" t="s">
        <v>595</v>
      </c>
      <c r="G2332" s="244"/>
      <c r="H2332" s="247">
        <v>13.19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247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161</v>
      </c>
    </row>
    <row r="2333" s="14" customFormat="1">
      <c r="A2333" s="14"/>
      <c r="B2333" s="243"/>
      <c r="C2333" s="244"/>
      <c r="D2333" s="221" t="s">
        <v>247</v>
      </c>
      <c r="E2333" s="245" t="s">
        <v>32</v>
      </c>
      <c r="F2333" s="246" t="s">
        <v>600</v>
      </c>
      <c r="G2333" s="244"/>
      <c r="H2333" s="247">
        <v>17.800000000000001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247</v>
      </c>
      <c r="AU2333" s="253" t="s">
        <v>88</v>
      </c>
      <c r="AV2333" s="14" t="s">
        <v>88</v>
      </c>
      <c r="AW2333" s="14" t="s">
        <v>39</v>
      </c>
      <c r="AX2333" s="14" t="s">
        <v>78</v>
      </c>
      <c r="AY2333" s="253" t="s">
        <v>161</v>
      </c>
    </row>
    <row r="2334" s="14" customFormat="1">
      <c r="A2334" s="14"/>
      <c r="B2334" s="243"/>
      <c r="C2334" s="244"/>
      <c r="D2334" s="221" t="s">
        <v>247</v>
      </c>
      <c r="E2334" s="245" t="s">
        <v>32</v>
      </c>
      <c r="F2334" s="246" t="s">
        <v>603</v>
      </c>
      <c r="G2334" s="244"/>
      <c r="H2334" s="247">
        <v>67.25</v>
      </c>
      <c r="I2334" s="248"/>
      <c r="J2334" s="244"/>
      <c r="K2334" s="244"/>
      <c r="L2334" s="249"/>
      <c r="M2334" s="250"/>
      <c r="N2334" s="251"/>
      <c r="O2334" s="251"/>
      <c r="P2334" s="251"/>
      <c r="Q2334" s="251"/>
      <c r="R2334" s="251"/>
      <c r="S2334" s="251"/>
      <c r="T2334" s="25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3" t="s">
        <v>247</v>
      </c>
      <c r="AU2334" s="253" t="s">
        <v>88</v>
      </c>
      <c r="AV2334" s="14" t="s">
        <v>88</v>
      </c>
      <c r="AW2334" s="14" t="s">
        <v>39</v>
      </c>
      <c r="AX2334" s="14" t="s">
        <v>78</v>
      </c>
      <c r="AY2334" s="253" t="s">
        <v>161</v>
      </c>
    </row>
    <row r="2335" s="14" customFormat="1">
      <c r="A2335" s="14"/>
      <c r="B2335" s="243"/>
      <c r="C2335" s="244"/>
      <c r="D2335" s="221" t="s">
        <v>247</v>
      </c>
      <c r="E2335" s="245" t="s">
        <v>32</v>
      </c>
      <c r="F2335" s="246" t="s">
        <v>604</v>
      </c>
      <c r="G2335" s="244"/>
      <c r="H2335" s="247">
        <v>43.100000000000001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3" t="s">
        <v>247</v>
      </c>
      <c r="AU2335" s="253" t="s">
        <v>88</v>
      </c>
      <c r="AV2335" s="14" t="s">
        <v>88</v>
      </c>
      <c r="AW2335" s="14" t="s">
        <v>39</v>
      </c>
      <c r="AX2335" s="14" t="s">
        <v>78</v>
      </c>
      <c r="AY2335" s="253" t="s">
        <v>161</v>
      </c>
    </row>
    <row r="2336" s="15" customFormat="1">
      <c r="A2336" s="15"/>
      <c r="B2336" s="254"/>
      <c r="C2336" s="255"/>
      <c r="D2336" s="221" t="s">
        <v>247</v>
      </c>
      <c r="E2336" s="256" t="s">
        <v>32</v>
      </c>
      <c r="F2336" s="257" t="s">
        <v>273</v>
      </c>
      <c r="G2336" s="255"/>
      <c r="H2336" s="258">
        <v>429.93000000000006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4" t="s">
        <v>247</v>
      </c>
      <c r="AU2336" s="264" t="s">
        <v>88</v>
      </c>
      <c r="AV2336" s="15" t="s">
        <v>188</v>
      </c>
      <c r="AW2336" s="15" t="s">
        <v>39</v>
      </c>
      <c r="AX2336" s="15" t="s">
        <v>86</v>
      </c>
      <c r="AY2336" s="264" t="s">
        <v>161</v>
      </c>
    </row>
    <row r="2337" s="2" customFormat="1" ht="16.5" customHeight="1">
      <c r="A2337" s="42"/>
      <c r="B2337" s="43"/>
      <c r="C2337" s="208" t="s">
        <v>2357</v>
      </c>
      <c r="D2337" s="208" t="s">
        <v>164</v>
      </c>
      <c r="E2337" s="209" t="s">
        <v>2358</v>
      </c>
      <c r="F2337" s="210" t="s">
        <v>2359</v>
      </c>
      <c r="G2337" s="211" t="s">
        <v>311</v>
      </c>
      <c r="H2337" s="212">
        <v>429.93000000000001</v>
      </c>
      <c r="I2337" s="213"/>
      <c r="J2337" s="214">
        <f>ROUND(I2337*H2337,2)</f>
        <v>0</v>
      </c>
      <c r="K2337" s="210" t="s">
        <v>168</v>
      </c>
      <c r="L2337" s="48"/>
      <c r="M2337" s="215" t="s">
        <v>32</v>
      </c>
      <c r="N2337" s="216" t="s">
        <v>49</v>
      </c>
      <c r="O2337" s="88"/>
      <c r="P2337" s="217">
        <f>O2337*H2337</f>
        <v>0</v>
      </c>
      <c r="Q2337" s="217">
        <v>0</v>
      </c>
      <c r="R2337" s="217">
        <f>Q2337*H2337</f>
        <v>0</v>
      </c>
      <c r="S2337" s="217">
        <v>0</v>
      </c>
      <c r="T2337" s="218">
        <f>S2337*H2337</f>
        <v>0</v>
      </c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R2337" s="219" t="s">
        <v>379</v>
      </c>
      <c r="AT2337" s="219" t="s">
        <v>164</v>
      </c>
      <c r="AU2337" s="219" t="s">
        <v>88</v>
      </c>
      <c r="AY2337" s="20" t="s">
        <v>161</v>
      </c>
      <c r="BE2337" s="220">
        <f>IF(N2337="základní",J2337,0)</f>
        <v>0</v>
      </c>
      <c r="BF2337" s="220">
        <f>IF(N2337="snížená",J2337,0)</f>
        <v>0</v>
      </c>
      <c r="BG2337" s="220">
        <f>IF(N2337="zákl. přenesená",J2337,0)</f>
        <v>0</v>
      </c>
      <c r="BH2337" s="220">
        <f>IF(N2337="sníž. přenesená",J2337,0)</f>
        <v>0</v>
      </c>
      <c r="BI2337" s="220">
        <f>IF(N2337="nulová",J2337,0)</f>
        <v>0</v>
      </c>
      <c r="BJ2337" s="20" t="s">
        <v>86</v>
      </c>
      <c r="BK2337" s="220">
        <f>ROUND(I2337*H2337,2)</f>
        <v>0</v>
      </c>
      <c r="BL2337" s="20" t="s">
        <v>379</v>
      </c>
      <c r="BM2337" s="219" t="s">
        <v>2360</v>
      </c>
    </row>
    <row r="2338" s="2" customFormat="1">
      <c r="A2338" s="42"/>
      <c r="B2338" s="43"/>
      <c r="C2338" s="44"/>
      <c r="D2338" s="221" t="s">
        <v>171</v>
      </c>
      <c r="E2338" s="44"/>
      <c r="F2338" s="222" t="s">
        <v>2361</v>
      </c>
      <c r="G2338" s="44"/>
      <c r="H2338" s="44"/>
      <c r="I2338" s="223"/>
      <c r="J2338" s="44"/>
      <c r="K2338" s="44"/>
      <c r="L2338" s="48"/>
      <c r="M2338" s="224"/>
      <c r="N2338" s="225"/>
      <c r="O2338" s="88"/>
      <c r="P2338" s="88"/>
      <c r="Q2338" s="88"/>
      <c r="R2338" s="88"/>
      <c r="S2338" s="88"/>
      <c r="T2338" s="89"/>
      <c r="U2338" s="42"/>
      <c r="V2338" s="42"/>
      <c r="W2338" s="42"/>
      <c r="X2338" s="42"/>
      <c r="Y2338" s="42"/>
      <c r="Z2338" s="42"/>
      <c r="AA2338" s="42"/>
      <c r="AB2338" s="42"/>
      <c r="AC2338" s="42"/>
      <c r="AD2338" s="42"/>
      <c r="AE2338" s="42"/>
      <c r="AT2338" s="20" t="s">
        <v>171</v>
      </c>
      <c r="AU2338" s="20" t="s">
        <v>88</v>
      </c>
    </row>
    <row r="2339" s="2" customFormat="1">
      <c r="A2339" s="42"/>
      <c r="B2339" s="43"/>
      <c r="C2339" s="44"/>
      <c r="D2339" s="226" t="s">
        <v>172</v>
      </c>
      <c r="E2339" s="44"/>
      <c r="F2339" s="227" t="s">
        <v>2362</v>
      </c>
      <c r="G2339" s="44"/>
      <c r="H2339" s="44"/>
      <c r="I2339" s="223"/>
      <c r="J2339" s="44"/>
      <c r="K2339" s="44"/>
      <c r="L2339" s="48"/>
      <c r="M2339" s="224"/>
      <c r="N2339" s="225"/>
      <c r="O2339" s="88"/>
      <c r="P2339" s="88"/>
      <c r="Q2339" s="88"/>
      <c r="R2339" s="88"/>
      <c r="S2339" s="88"/>
      <c r="T2339" s="89"/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T2339" s="20" t="s">
        <v>172</v>
      </c>
      <c r="AU2339" s="20" t="s">
        <v>88</v>
      </c>
    </row>
    <row r="2340" s="14" customFormat="1">
      <c r="A2340" s="14"/>
      <c r="B2340" s="243"/>
      <c r="C2340" s="244"/>
      <c r="D2340" s="221" t="s">
        <v>247</v>
      </c>
      <c r="E2340" s="245" t="s">
        <v>32</v>
      </c>
      <c r="F2340" s="246" t="s">
        <v>2363</v>
      </c>
      <c r="G2340" s="244"/>
      <c r="H2340" s="247">
        <v>429.93000000000001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247</v>
      </c>
      <c r="AU2340" s="253" t="s">
        <v>88</v>
      </c>
      <c r="AV2340" s="14" t="s">
        <v>88</v>
      </c>
      <c r="AW2340" s="14" t="s">
        <v>39</v>
      </c>
      <c r="AX2340" s="14" t="s">
        <v>86</v>
      </c>
      <c r="AY2340" s="253" t="s">
        <v>161</v>
      </c>
    </row>
    <row r="2341" s="2" customFormat="1" ht="24.15" customHeight="1">
      <c r="A2341" s="42"/>
      <c r="B2341" s="43"/>
      <c r="C2341" s="208" t="s">
        <v>2364</v>
      </c>
      <c r="D2341" s="208" t="s">
        <v>164</v>
      </c>
      <c r="E2341" s="209" t="s">
        <v>2365</v>
      </c>
      <c r="F2341" s="210" t="s">
        <v>2366</v>
      </c>
      <c r="G2341" s="211" t="s">
        <v>311</v>
      </c>
      <c r="H2341" s="212">
        <v>429.93000000000001</v>
      </c>
      <c r="I2341" s="213"/>
      <c r="J2341" s="214">
        <f>ROUND(I2341*H2341,2)</f>
        <v>0</v>
      </c>
      <c r="K2341" s="210" t="s">
        <v>168</v>
      </c>
      <c r="L2341" s="48"/>
      <c r="M2341" s="215" t="s">
        <v>32</v>
      </c>
      <c r="N2341" s="216" t="s">
        <v>49</v>
      </c>
      <c r="O2341" s="88"/>
      <c r="P2341" s="217">
        <f>O2341*H2341</f>
        <v>0</v>
      </c>
      <c r="Q2341" s="217">
        <v>0.00020000000000000001</v>
      </c>
      <c r="R2341" s="217">
        <f>Q2341*H2341</f>
        <v>0.085986000000000007</v>
      </c>
      <c r="S2341" s="217">
        <v>0</v>
      </c>
      <c r="T2341" s="218">
        <f>S2341*H2341</f>
        <v>0</v>
      </c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R2341" s="219" t="s">
        <v>379</v>
      </c>
      <c r="AT2341" s="219" t="s">
        <v>164</v>
      </c>
      <c r="AU2341" s="219" t="s">
        <v>88</v>
      </c>
      <c r="AY2341" s="20" t="s">
        <v>161</v>
      </c>
      <c r="BE2341" s="220">
        <f>IF(N2341="základní",J2341,0)</f>
        <v>0</v>
      </c>
      <c r="BF2341" s="220">
        <f>IF(N2341="snížená",J2341,0)</f>
        <v>0</v>
      </c>
      <c r="BG2341" s="220">
        <f>IF(N2341="zákl. přenesená",J2341,0)</f>
        <v>0</v>
      </c>
      <c r="BH2341" s="220">
        <f>IF(N2341="sníž. přenesená",J2341,0)</f>
        <v>0</v>
      </c>
      <c r="BI2341" s="220">
        <f>IF(N2341="nulová",J2341,0)</f>
        <v>0</v>
      </c>
      <c r="BJ2341" s="20" t="s">
        <v>86</v>
      </c>
      <c r="BK2341" s="220">
        <f>ROUND(I2341*H2341,2)</f>
        <v>0</v>
      </c>
      <c r="BL2341" s="20" t="s">
        <v>379</v>
      </c>
      <c r="BM2341" s="219" t="s">
        <v>2367</v>
      </c>
    </row>
    <row r="2342" s="2" customFormat="1">
      <c r="A2342" s="42"/>
      <c r="B2342" s="43"/>
      <c r="C2342" s="44"/>
      <c r="D2342" s="221" t="s">
        <v>171</v>
      </c>
      <c r="E2342" s="44"/>
      <c r="F2342" s="222" t="s">
        <v>2368</v>
      </c>
      <c r="G2342" s="44"/>
      <c r="H2342" s="44"/>
      <c r="I2342" s="223"/>
      <c r="J2342" s="44"/>
      <c r="K2342" s="44"/>
      <c r="L2342" s="48"/>
      <c r="M2342" s="224"/>
      <c r="N2342" s="225"/>
      <c r="O2342" s="88"/>
      <c r="P2342" s="88"/>
      <c r="Q2342" s="88"/>
      <c r="R2342" s="88"/>
      <c r="S2342" s="88"/>
      <c r="T2342" s="89"/>
      <c r="U2342" s="42"/>
      <c r="V2342" s="42"/>
      <c r="W2342" s="42"/>
      <c r="X2342" s="42"/>
      <c r="Y2342" s="42"/>
      <c r="Z2342" s="42"/>
      <c r="AA2342" s="42"/>
      <c r="AB2342" s="42"/>
      <c r="AC2342" s="42"/>
      <c r="AD2342" s="42"/>
      <c r="AE2342" s="42"/>
      <c r="AT2342" s="20" t="s">
        <v>171</v>
      </c>
      <c r="AU2342" s="20" t="s">
        <v>88</v>
      </c>
    </row>
    <row r="2343" s="2" customFormat="1">
      <c r="A2343" s="42"/>
      <c r="B2343" s="43"/>
      <c r="C2343" s="44"/>
      <c r="D2343" s="226" t="s">
        <v>172</v>
      </c>
      <c r="E2343" s="44"/>
      <c r="F2343" s="227" t="s">
        <v>2369</v>
      </c>
      <c r="G2343" s="44"/>
      <c r="H2343" s="44"/>
      <c r="I2343" s="223"/>
      <c r="J2343" s="44"/>
      <c r="K2343" s="44"/>
      <c r="L2343" s="48"/>
      <c r="M2343" s="224"/>
      <c r="N2343" s="225"/>
      <c r="O2343" s="88"/>
      <c r="P2343" s="88"/>
      <c r="Q2343" s="88"/>
      <c r="R2343" s="88"/>
      <c r="S2343" s="88"/>
      <c r="T2343" s="89"/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T2343" s="20" t="s">
        <v>172</v>
      </c>
      <c r="AU2343" s="20" t="s">
        <v>88</v>
      </c>
    </row>
    <row r="2344" s="14" customFormat="1">
      <c r="A2344" s="14"/>
      <c r="B2344" s="243"/>
      <c r="C2344" s="244"/>
      <c r="D2344" s="221" t="s">
        <v>247</v>
      </c>
      <c r="E2344" s="245" t="s">
        <v>32</v>
      </c>
      <c r="F2344" s="246" t="s">
        <v>2363</v>
      </c>
      <c r="G2344" s="244"/>
      <c r="H2344" s="247">
        <v>429.93000000000001</v>
      </c>
      <c r="I2344" s="248"/>
      <c r="J2344" s="244"/>
      <c r="K2344" s="244"/>
      <c r="L2344" s="249"/>
      <c r="M2344" s="250"/>
      <c r="N2344" s="251"/>
      <c r="O2344" s="251"/>
      <c r="P2344" s="251"/>
      <c r="Q2344" s="251"/>
      <c r="R2344" s="251"/>
      <c r="S2344" s="251"/>
      <c r="T2344" s="252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3" t="s">
        <v>247</v>
      </c>
      <c r="AU2344" s="253" t="s">
        <v>88</v>
      </c>
      <c r="AV2344" s="14" t="s">
        <v>88</v>
      </c>
      <c r="AW2344" s="14" t="s">
        <v>39</v>
      </c>
      <c r="AX2344" s="14" t="s">
        <v>86</v>
      </c>
      <c r="AY2344" s="253" t="s">
        <v>161</v>
      </c>
    </row>
    <row r="2345" s="2" customFormat="1" ht="33" customHeight="1">
      <c r="A2345" s="42"/>
      <c r="B2345" s="43"/>
      <c r="C2345" s="208" t="s">
        <v>2370</v>
      </c>
      <c r="D2345" s="208" t="s">
        <v>164</v>
      </c>
      <c r="E2345" s="209" t="s">
        <v>2371</v>
      </c>
      <c r="F2345" s="210" t="s">
        <v>2372</v>
      </c>
      <c r="G2345" s="211" t="s">
        <v>311</v>
      </c>
      <c r="H2345" s="212">
        <v>429.93000000000001</v>
      </c>
      <c r="I2345" s="213"/>
      <c r="J2345" s="214">
        <f>ROUND(I2345*H2345,2)</f>
        <v>0</v>
      </c>
      <c r="K2345" s="210" t="s">
        <v>168</v>
      </c>
      <c r="L2345" s="48"/>
      <c r="M2345" s="215" t="s">
        <v>32</v>
      </c>
      <c r="N2345" s="216" t="s">
        <v>49</v>
      </c>
      <c r="O2345" s="88"/>
      <c r="P2345" s="217">
        <f>O2345*H2345</f>
        <v>0</v>
      </c>
      <c r="Q2345" s="217">
        <v>0.0044999999999999997</v>
      </c>
      <c r="R2345" s="217">
        <f>Q2345*H2345</f>
        <v>1.934685</v>
      </c>
      <c r="S2345" s="217">
        <v>0</v>
      </c>
      <c r="T2345" s="218">
        <f>S2345*H2345</f>
        <v>0</v>
      </c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R2345" s="219" t="s">
        <v>379</v>
      </c>
      <c r="AT2345" s="219" t="s">
        <v>164</v>
      </c>
      <c r="AU2345" s="219" t="s">
        <v>88</v>
      </c>
      <c r="AY2345" s="20" t="s">
        <v>161</v>
      </c>
      <c r="BE2345" s="220">
        <f>IF(N2345="základní",J2345,0)</f>
        <v>0</v>
      </c>
      <c r="BF2345" s="220">
        <f>IF(N2345="snížená",J2345,0)</f>
        <v>0</v>
      </c>
      <c r="BG2345" s="220">
        <f>IF(N2345="zákl. přenesená",J2345,0)</f>
        <v>0</v>
      </c>
      <c r="BH2345" s="220">
        <f>IF(N2345="sníž. přenesená",J2345,0)</f>
        <v>0</v>
      </c>
      <c r="BI2345" s="220">
        <f>IF(N2345="nulová",J2345,0)</f>
        <v>0</v>
      </c>
      <c r="BJ2345" s="20" t="s">
        <v>86</v>
      </c>
      <c r="BK2345" s="220">
        <f>ROUND(I2345*H2345,2)</f>
        <v>0</v>
      </c>
      <c r="BL2345" s="20" t="s">
        <v>379</v>
      </c>
      <c r="BM2345" s="219" t="s">
        <v>2373</v>
      </c>
    </row>
    <row r="2346" s="2" customFormat="1">
      <c r="A2346" s="42"/>
      <c r="B2346" s="43"/>
      <c r="C2346" s="44"/>
      <c r="D2346" s="221" t="s">
        <v>171</v>
      </c>
      <c r="E2346" s="44"/>
      <c r="F2346" s="222" t="s">
        <v>2374</v>
      </c>
      <c r="G2346" s="44"/>
      <c r="H2346" s="44"/>
      <c r="I2346" s="223"/>
      <c r="J2346" s="44"/>
      <c r="K2346" s="44"/>
      <c r="L2346" s="48"/>
      <c r="M2346" s="224"/>
      <c r="N2346" s="225"/>
      <c r="O2346" s="88"/>
      <c r="P2346" s="88"/>
      <c r="Q2346" s="88"/>
      <c r="R2346" s="88"/>
      <c r="S2346" s="88"/>
      <c r="T2346" s="89"/>
      <c r="U2346" s="42"/>
      <c r="V2346" s="42"/>
      <c r="W2346" s="42"/>
      <c r="X2346" s="42"/>
      <c r="Y2346" s="42"/>
      <c r="Z2346" s="42"/>
      <c r="AA2346" s="42"/>
      <c r="AB2346" s="42"/>
      <c r="AC2346" s="42"/>
      <c r="AD2346" s="42"/>
      <c r="AE2346" s="42"/>
      <c r="AT2346" s="20" t="s">
        <v>171</v>
      </c>
      <c r="AU2346" s="20" t="s">
        <v>88</v>
      </c>
    </row>
    <row r="2347" s="2" customFormat="1">
      <c r="A2347" s="42"/>
      <c r="B2347" s="43"/>
      <c r="C2347" s="44"/>
      <c r="D2347" s="226" t="s">
        <v>172</v>
      </c>
      <c r="E2347" s="44"/>
      <c r="F2347" s="227" t="s">
        <v>2375</v>
      </c>
      <c r="G2347" s="44"/>
      <c r="H2347" s="44"/>
      <c r="I2347" s="223"/>
      <c r="J2347" s="44"/>
      <c r="K2347" s="44"/>
      <c r="L2347" s="48"/>
      <c r="M2347" s="224"/>
      <c r="N2347" s="225"/>
      <c r="O2347" s="88"/>
      <c r="P2347" s="88"/>
      <c r="Q2347" s="88"/>
      <c r="R2347" s="88"/>
      <c r="S2347" s="88"/>
      <c r="T2347" s="89"/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T2347" s="20" t="s">
        <v>172</v>
      </c>
      <c r="AU2347" s="20" t="s">
        <v>88</v>
      </c>
    </row>
    <row r="2348" s="14" customFormat="1">
      <c r="A2348" s="14"/>
      <c r="B2348" s="243"/>
      <c r="C2348" s="244"/>
      <c r="D2348" s="221" t="s">
        <v>247</v>
      </c>
      <c r="E2348" s="245" t="s">
        <v>32</v>
      </c>
      <c r="F2348" s="246" t="s">
        <v>2363</v>
      </c>
      <c r="G2348" s="244"/>
      <c r="H2348" s="247">
        <v>429.93000000000001</v>
      </c>
      <c r="I2348" s="248"/>
      <c r="J2348" s="244"/>
      <c r="K2348" s="244"/>
      <c r="L2348" s="249"/>
      <c r="M2348" s="250"/>
      <c r="N2348" s="251"/>
      <c r="O2348" s="251"/>
      <c r="P2348" s="251"/>
      <c r="Q2348" s="251"/>
      <c r="R2348" s="251"/>
      <c r="S2348" s="251"/>
      <c r="T2348" s="25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3" t="s">
        <v>247</v>
      </c>
      <c r="AU2348" s="253" t="s">
        <v>88</v>
      </c>
      <c r="AV2348" s="14" t="s">
        <v>88</v>
      </c>
      <c r="AW2348" s="14" t="s">
        <v>39</v>
      </c>
      <c r="AX2348" s="14" t="s">
        <v>86</v>
      </c>
      <c r="AY2348" s="253" t="s">
        <v>161</v>
      </c>
    </row>
    <row r="2349" s="2" customFormat="1" ht="21.75" customHeight="1">
      <c r="A2349" s="42"/>
      <c r="B2349" s="43"/>
      <c r="C2349" s="208" t="s">
        <v>2376</v>
      </c>
      <c r="D2349" s="208" t="s">
        <v>164</v>
      </c>
      <c r="E2349" s="209" t="s">
        <v>2377</v>
      </c>
      <c r="F2349" s="210" t="s">
        <v>2378</v>
      </c>
      <c r="G2349" s="211" t="s">
        <v>311</v>
      </c>
      <c r="H2349" s="212">
        <v>429.93000000000001</v>
      </c>
      <c r="I2349" s="213"/>
      <c r="J2349" s="214">
        <f>ROUND(I2349*H2349,2)</f>
        <v>0</v>
      </c>
      <c r="K2349" s="210" t="s">
        <v>168</v>
      </c>
      <c r="L2349" s="48"/>
      <c r="M2349" s="215" t="s">
        <v>32</v>
      </c>
      <c r="N2349" s="216" t="s">
        <v>49</v>
      </c>
      <c r="O2349" s="88"/>
      <c r="P2349" s="217">
        <f>O2349*H2349</f>
        <v>0</v>
      </c>
      <c r="Q2349" s="217">
        <v>0.00029999999999999997</v>
      </c>
      <c r="R2349" s="217">
        <f>Q2349*H2349</f>
        <v>0.12897899999999998</v>
      </c>
      <c r="S2349" s="217">
        <v>0</v>
      </c>
      <c r="T2349" s="218">
        <f>S2349*H2349</f>
        <v>0</v>
      </c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R2349" s="219" t="s">
        <v>379</v>
      </c>
      <c r="AT2349" s="219" t="s">
        <v>164</v>
      </c>
      <c r="AU2349" s="219" t="s">
        <v>88</v>
      </c>
      <c r="AY2349" s="20" t="s">
        <v>161</v>
      </c>
      <c r="BE2349" s="220">
        <f>IF(N2349="základní",J2349,0)</f>
        <v>0</v>
      </c>
      <c r="BF2349" s="220">
        <f>IF(N2349="snížená",J2349,0)</f>
        <v>0</v>
      </c>
      <c r="BG2349" s="220">
        <f>IF(N2349="zákl. přenesená",J2349,0)</f>
        <v>0</v>
      </c>
      <c r="BH2349" s="220">
        <f>IF(N2349="sníž. přenesená",J2349,0)</f>
        <v>0</v>
      </c>
      <c r="BI2349" s="220">
        <f>IF(N2349="nulová",J2349,0)</f>
        <v>0</v>
      </c>
      <c r="BJ2349" s="20" t="s">
        <v>86</v>
      </c>
      <c r="BK2349" s="220">
        <f>ROUND(I2349*H2349,2)</f>
        <v>0</v>
      </c>
      <c r="BL2349" s="20" t="s">
        <v>379</v>
      </c>
      <c r="BM2349" s="219" t="s">
        <v>2379</v>
      </c>
    </row>
    <row r="2350" s="2" customFormat="1">
      <c r="A2350" s="42"/>
      <c r="B2350" s="43"/>
      <c r="C2350" s="44"/>
      <c r="D2350" s="221" t="s">
        <v>171</v>
      </c>
      <c r="E2350" s="44"/>
      <c r="F2350" s="222" t="s">
        <v>2380</v>
      </c>
      <c r="G2350" s="44"/>
      <c r="H2350" s="44"/>
      <c r="I2350" s="223"/>
      <c r="J2350" s="44"/>
      <c r="K2350" s="44"/>
      <c r="L2350" s="48"/>
      <c r="M2350" s="224"/>
      <c r="N2350" s="225"/>
      <c r="O2350" s="88"/>
      <c r="P2350" s="88"/>
      <c r="Q2350" s="88"/>
      <c r="R2350" s="88"/>
      <c r="S2350" s="88"/>
      <c r="T2350" s="89"/>
      <c r="U2350" s="42"/>
      <c r="V2350" s="42"/>
      <c r="W2350" s="42"/>
      <c r="X2350" s="42"/>
      <c r="Y2350" s="42"/>
      <c r="Z2350" s="42"/>
      <c r="AA2350" s="42"/>
      <c r="AB2350" s="42"/>
      <c r="AC2350" s="42"/>
      <c r="AD2350" s="42"/>
      <c r="AE2350" s="42"/>
      <c r="AT2350" s="20" t="s">
        <v>171</v>
      </c>
      <c r="AU2350" s="20" t="s">
        <v>88</v>
      </c>
    </row>
    <row r="2351" s="2" customFormat="1">
      <c r="A2351" s="42"/>
      <c r="B2351" s="43"/>
      <c r="C2351" s="44"/>
      <c r="D2351" s="226" t="s">
        <v>172</v>
      </c>
      <c r="E2351" s="44"/>
      <c r="F2351" s="227" t="s">
        <v>2381</v>
      </c>
      <c r="G2351" s="44"/>
      <c r="H2351" s="44"/>
      <c r="I2351" s="223"/>
      <c r="J2351" s="44"/>
      <c r="K2351" s="44"/>
      <c r="L2351" s="48"/>
      <c r="M2351" s="224"/>
      <c r="N2351" s="225"/>
      <c r="O2351" s="88"/>
      <c r="P2351" s="88"/>
      <c r="Q2351" s="88"/>
      <c r="R2351" s="88"/>
      <c r="S2351" s="88"/>
      <c r="T2351" s="89"/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T2351" s="20" t="s">
        <v>172</v>
      </c>
      <c r="AU2351" s="20" t="s">
        <v>88</v>
      </c>
    </row>
    <row r="2352" s="14" customFormat="1">
      <c r="A2352" s="14"/>
      <c r="B2352" s="243"/>
      <c r="C2352" s="244"/>
      <c r="D2352" s="221" t="s">
        <v>247</v>
      </c>
      <c r="E2352" s="245" t="s">
        <v>32</v>
      </c>
      <c r="F2352" s="246" t="s">
        <v>2363</v>
      </c>
      <c r="G2352" s="244"/>
      <c r="H2352" s="247">
        <v>429.93000000000001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247</v>
      </c>
      <c r="AU2352" s="253" t="s">
        <v>88</v>
      </c>
      <c r="AV2352" s="14" t="s">
        <v>88</v>
      </c>
      <c r="AW2352" s="14" t="s">
        <v>39</v>
      </c>
      <c r="AX2352" s="14" t="s">
        <v>86</v>
      </c>
      <c r="AY2352" s="253" t="s">
        <v>161</v>
      </c>
    </row>
    <row r="2353" s="2" customFormat="1" ht="37.8" customHeight="1">
      <c r="A2353" s="42"/>
      <c r="B2353" s="43"/>
      <c r="C2353" s="265" t="s">
        <v>2382</v>
      </c>
      <c r="D2353" s="265" t="s">
        <v>303</v>
      </c>
      <c r="E2353" s="266" t="s">
        <v>2383</v>
      </c>
      <c r="F2353" s="267" t="s">
        <v>2384</v>
      </c>
      <c r="G2353" s="268" t="s">
        <v>311</v>
      </c>
      <c r="H2353" s="269">
        <v>472.923</v>
      </c>
      <c r="I2353" s="270"/>
      <c r="J2353" s="271">
        <f>ROUND(I2353*H2353,2)</f>
        <v>0</v>
      </c>
      <c r="K2353" s="267" t="s">
        <v>32</v>
      </c>
      <c r="L2353" s="272"/>
      <c r="M2353" s="273" t="s">
        <v>32</v>
      </c>
      <c r="N2353" s="274" t="s">
        <v>49</v>
      </c>
      <c r="O2353" s="88"/>
      <c r="P2353" s="217">
        <f>O2353*H2353</f>
        <v>0</v>
      </c>
      <c r="Q2353" s="217">
        <v>0.0018</v>
      </c>
      <c r="R2353" s="217">
        <f>Q2353*H2353</f>
        <v>0.85126139999999995</v>
      </c>
      <c r="S2353" s="217">
        <v>0</v>
      </c>
      <c r="T2353" s="218">
        <f>S2353*H2353</f>
        <v>0</v>
      </c>
      <c r="U2353" s="42"/>
      <c r="V2353" s="42"/>
      <c r="W2353" s="42"/>
      <c r="X2353" s="42"/>
      <c r="Y2353" s="42"/>
      <c r="Z2353" s="42"/>
      <c r="AA2353" s="42"/>
      <c r="AB2353" s="42"/>
      <c r="AC2353" s="42"/>
      <c r="AD2353" s="42"/>
      <c r="AE2353" s="42"/>
      <c r="AR2353" s="219" t="s">
        <v>555</v>
      </c>
      <c r="AT2353" s="219" t="s">
        <v>303</v>
      </c>
      <c r="AU2353" s="219" t="s">
        <v>88</v>
      </c>
      <c r="AY2353" s="20" t="s">
        <v>161</v>
      </c>
      <c r="BE2353" s="220">
        <f>IF(N2353="základní",J2353,0)</f>
        <v>0</v>
      </c>
      <c r="BF2353" s="220">
        <f>IF(N2353="snížená",J2353,0)</f>
        <v>0</v>
      </c>
      <c r="BG2353" s="220">
        <f>IF(N2353="zákl. přenesená",J2353,0)</f>
        <v>0</v>
      </c>
      <c r="BH2353" s="220">
        <f>IF(N2353="sníž. přenesená",J2353,0)</f>
        <v>0</v>
      </c>
      <c r="BI2353" s="220">
        <f>IF(N2353="nulová",J2353,0)</f>
        <v>0</v>
      </c>
      <c r="BJ2353" s="20" t="s">
        <v>86</v>
      </c>
      <c r="BK2353" s="220">
        <f>ROUND(I2353*H2353,2)</f>
        <v>0</v>
      </c>
      <c r="BL2353" s="20" t="s">
        <v>379</v>
      </c>
      <c r="BM2353" s="219" t="s">
        <v>2385</v>
      </c>
    </row>
    <row r="2354" s="2" customFormat="1">
      <c r="A2354" s="42"/>
      <c r="B2354" s="43"/>
      <c r="C2354" s="44"/>
      <c r="D2354" s="221" t="s">
        <v>171</v>
      </c>
      <c r="E2354" s="44"/>
      <c r="F2354" s="222" t="s">
        <v>2384</v>
      </c>
      <c r="G2354" s="44"/>
      <c r="H2354" s="44"/>
      <c r="I2354" s="223"/>
      <c r="J2354" s="44"/>
      <c r="K2354" s="44"/>
      <c r="L2354" s="48"/>
      <c r="M2354" s="224"/>
      <c r="N2354" s="225"/>
      <c r="O2354" s="88"/>
      <c r="P2354" s="88"/>
      <c r="Q2354" s="88"/>
      <c r="R2354" s="88"/>
      <c r="S2354" s="88"/>
      <c r="T2354" s="89"/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T2354" s="20" t="s">
        <v>171</v>
      </c>
      <c r="AU2354" s="20" t="s">
        <v>88</v>
      </c>
    </row>
    <row r="2355" s="14" customFormat="1">
      <c r="A2355" s="14"/>
      <c r="B2355" s="243"/>
      <c r="C2355" s="244"/>
      <c r="D2355" s="221" t="s">
        <v>247</v>
      </c>
      <c r="E2355" s="244"/>
      <c r="F2355" s="246" t="s">
        <v>2386</v>
      </c>
      <c r="G2355" s="244"/>
      <c r="H2355" s="247">
        <v>472.923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3" t="s">
        <v>247</v>
      </c>
      <c r="AU2355" s="253" t="s">
        <v>88</v>
      </c>
      <c r="AV2355" s="14" t="s">
        <v>88</v>
      </c>
      <c r="AW2355" s="14" t="s">
        <v>4</v>
      </c>
      <c r="AX2355" s="14" t="s">
        <v>86</v>
      </c>
      <c r="AY2355" s="253" t="s">
        <v>161</v>
      </c>
    </row>
    <row r="2356" s="2" customFormat="1" ht="16.5" customHeight="1">
      <c r="A2356" s="42"/>
      <c r="B2356" s="43"/>
      <c r="C2356" s="208" t="s">
        <v>2387</v>
      </c>
      <c r="D2356" s="208" t="s">
        <v>164</v>
      </c>
      <c r="E2356" s="209" t="s">
        <v>2388</v>
      </c>
      <c r="F2356" s="210" t="s">
        <v>2389</v>
      </c>
      <c r="G2356" s="211" t="s">
        <v>320</v>
      </c>
      <c r="H2356" s="212">
        <v>318.23000000000002</v>
      </c>
      <c r="I2356" s="213"/>
      <c r="J2356" s="214">
        <f>ROUND(I2356*H2356,2)</f>
        <v>0</v>
      </c>
      <c r="K2356" s="210" t="s">
        <v>168</v>
      </c>
      <c r="L2356" s="48"/>
      <c r="M2356" s="215" t="s">
        <v>32</v>
      </c>
      <c r="N2356" s="216" t="s">
        <v>49</v>
      </c>
      <c r="O2356" s="88"/>
      <c r="P2356" s="217">
        <f>O2356*H2356</f>
        <v>0</v>
      </c>
      <c r="Q2356" s="217">
        <v>1.0000000000000001E-05</v>
      </c>
      <c r="R2356" s="217">
        <f>Q2356*H2356</f>
        <v>0.0031823000000000003</v>
      </c>
      <c r="S2356" s="217">
        <v>0</v>
      </c>
      <c r="T2356" s="218">
        <f>S2356*H2356</f>
        <v>0</v>
      </c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R2356" s="219" t="s">
        <v>379</v>
      </c>
      <c r="AT2356" s="219" t="s">
        <v>164</v>
      </c>
      <c r="AU2356" s="219" t="s">
        <v>88</v>
      </c>
      <c r="AY2356" s="20" t="s">
        <v>161</v>
      </c>
      <c r="BE2356" s="220">
        <f>IF(N2356="základní",J2356,0)</f>
        <v>0</v>
      </c>
      <c r="BF2356" s="220">
        <f>IF(N2356="snížená",J2356,0)</f>
        <v>0</v>
      </c>
      <c r="BG2356" s="220">
        <f>IF(N2356="zákl. přenesená",J2356,0)</f>
        <v>0</v>
      </c>
      <c r="BH2356" s="220">
        <f>IF(N2356="sníž. přenesená",J2356,0)</f>
        <v>0</v>
      </c>
      <c r="BI2356" s="220">
        <f>IF(N2356="nulová",J2356,0)</f>
        <v>0</v>
      </c>
      <c r="BJ2356" s="20" t="s">
        <v>86</v>
      </c>
      <c r="BK2356" s="220">
        <f>ROUND(I2356*H2356,2)</f>
        <v>0</v>
      </c>
      <c r="BL2356" s="20" t="s">
        <v>379</v>
      </c>
      <c r="BM2356" s="219" t="s">
        <v>2390</v>
      </c>
    </row>
    <row r="2357" s="2" customFormat="1">
      <c r="A2357" s="42"/>
      <c r="B2357" s="43"/>
      <c r="C2357" s="44"/>
      <c r="D2357" s="221" t="s">
        <v>171</v>
      </c>
      <c r="E2357" s="44"/>
      <c r="F2357" s="222" t="s">
        <v>2391</v>
      </c>
      <c r="G2357" s="44"/>
      <c r="H2357" s="44"/>
      <c r="I2357" s="223"/>
      <c r="J2357" s="44"/>
      <c r="K2357" s="44"/>
      <c r="L2357" s="48"/>
      <c r="M2357" s="224"/>
      <c r="N2357" s="225"/>
      <c r="O2357" s="88"/>
      <c r="P2357" s="88"/>
      <c r="Q2357" s="88"/>
      <c r="R2357" s="88"/>
      <c r="S2357" s="88"/>
      <c r="T2357" s="89"/>
      <c r="U2357" s="42"/>
      <c r="V2357" s="42"/>
      <c r="W2357" s="42"/>
      <c r="X2357" s="42"/>
      <c r="Y2357" s="42"/>
      <c r="Z2357" s="42"/>
      <c r="AA2357" s="42"/>
      <c r="AB2357" s="42"/>
      <c r="AC2357" s="42"/>
      <c r="AD2357" s="42"/>
      <c r="AE2357" s="42"/>
      <c r="AT2357" s="20" t="s">
        <v>171</v>
      </c>
      <c r="AU2357" s="20" t="s">
        <v>88</v>
      </c>
    </row>
    <row r="2358" s="2" customFormat="1">
      <c r="A2358" s="42"/>
      <c r="B2358" s="43"/>
      <c r="C2358" s="44"/>
      <c r="D2358" s="226" t="s">
        <v>172</v>
      </c>
      <c r="E2358" s="44"/>
      <c r="F2358" s="227" t="s">
        <v>2392</v>
      </c>
      <c r="G2358" s="44"/>
      <c r="H2358" s="44"/>
      <c r="I2358" s="223"/>
      <c r="J2358" s="44"/>
      <c r="K2358" s="44"/>
      <c r="L2358" s="48"/>
      <c r="M2358" s="224"/>
      <c r="N2358" s="225"/>
      <c r="O2358" s="88"/>
      <c r="P2358" s="88"/>
      <c r="Q2358" s="88"/>
      <c r="R2358" s="88"/>
      <c r="S2358" s="88"/>
      <c r="T2358" s="89"/>
      <c r="U2358" s="42"/>
      <c r="V2358" s="42"/>
      <c r="W2358" s="42"/>
      <c r="X2358" s="42"/>
      <c r="Y2358" s="42"/>
      <c r="Z2358" s="42"/>
      <c r="AA2358" s="42"/>
      <c r="AB2358" s="42"/>
      <c r="AC2358" s="42"/>
      <c r="AD2358" s="42"/>
      <c r="AE2358" s="42"/>
      <c r="AT2358" s="20" t="s">
        <v>172</v>
      </c>
      <c r="AU2358" s="20" t="s">
        <v>88</v>
      </c>
    </row>
    <row r="2359" s="14" customFormat="1">
      <c r="A2359" s="14"/>
      <c r="B2359" s="243"/>
      <c r="C2359" s="244"/>
      <c r="D2359" s="221" t="s">
        <v>247</v>
      </c>
      <c r="E2359" s="245" t="s">
        <v>32</v>
      </c>
      <c r="F2359" s="246" t="s">
        <v>628</v>
      </c>
      <c r="G2359" s="244"/>
      <c r="H2359" s="247">
        <v>16.780000000000001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247</v>
      </c>
      <c r="AU2359" s="253" t="s">
        <v>88</v>
      </c>
      <c r="AV2359" s="14" t="s">
        <v>88</v>
      </c>
      <c r="AW2359" s="14" t="s">
        <v>39</v>
      </c>
      <c r="AX2359" s="14" t="s">
        <v>78</v>
      </c>
      <c r="AY2359" s="253" t="s">
        <v>161</v>
      </c>
    </row>
    <row r="2360" s="14" customFormat="1">
      <c r="A2360" s="14"/>
      <c r="B2360" s="243"/>
      <c r="C2360" s="244"/>
      <c r="D2360" s="221" t="s">
        <v>247</v>
      </c>
      <c r="E2360" s="245" t="s">
        <v>32</v>
      </c>
      <c r="F2360" s="246" t="s">
        <v>630</v>
      </c>
      <c r="G2360" s="244"/>
      <c r="H2360" s="247">
        <v>86.629999999999995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247</v>
      </c>
      <c r="AU2360" s="253" t="s">
        <v>88</v>
      </c>
      <c r="AV2360" s="14" t="s">
        <v>88</v>
      </c>
      <c r="AW2360" s="14" t="s">
        <v>39</v>
      </c>
      <c r="AX2360" s="14" t="s">
        <v>78</v>
      </c>
      <c r="AY2360" s="253" t="s">
        <v>161</v>
      </c>
    </row>
    <row r="2361" s="14" customFormat="1">
      <c r="A2361" s="14"/>
      <c r="B2361" s="243"/>
      <c r="C2361" s="244"/>
      <c r="D2361" s="221" t="s">
        <v>247</v>
      </c>
      <c r="E2361" s="245" t="s">
        <v>32</v>
      </c>
      <c r="F2361" s="246" t="s">
        <v>631</v>
      </c>
      <c r="G2361" s="244"/>
      <c r="H2361" s="247">
        <v>29.600000000000001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247</v>
      </c>
      <c r="AU2361" s="253" t="s">
        <v>88</v>
      </c>
      <c r="AV2361" s="14" t="s">
        <v>88</v>
      </c>
      <c r="AW2361" s="14" t="s">
        <v>39</v>
      </c>
      <c r="AX2361" s="14" t="s">
        <v>78</v>
      </c>
      <c r="AY2361" s="253" t="s">
        <v>161</v>
      </c>
    </row>
    <row r="2362" s="14" customFormat="1">
      <c r="A2362" s="14"/>
      <c r="B2362" s="243"/>
      <c r="C2362" s="244"/>
      <c r="D2362" s="221" t="s">
        <v>247</v>
      </c>
      <c r="E2362" s="245" t="s">
        <v>32</v>
      </c>
      <c r="F2362" s="246" t="s">
        <v>636</v>
      </c>
      <c r="G2362" s="244"/>
      <c r="H2362" s="247">
        <v>18.18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247</v>
      </c>
      <c r="AU2362" s="253" t="s">
        <v>88</v>
      </c>
      <c r="AV2362" s="14" t="s">
        <v>88</v>
      </c>
      <c r="AW2362" s="14" t="s">
        <v>39</v>
      </c>
      <c r="AX2362" s="14" t="s">
        <v>78</v>
      </c>
      <c r="AY2362" s="253" t="s">
        <v>161</v>
      </c>
    </row>
    <row r="2363" s="14" customFormat="1">
      <c r="A2363" s="14"/>
      <c r="B2363" s="243"/>
      <c r="C2363" s="244"/>
      <c r="D2363" s="221" t="s">
        <v>247</v>
      </c>
      <c r="E2363" s="245" t="s">
        <v>32</v>
      </c>
      <c r="F2363" s="246" t="s">
        <v>639</v>
      </c>
      <c r="G2363" s="244"/>
      <c r="H2363" s="247">
        <v>32.609999999999999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247</v>
      </c>
      <c r="AU2363" s="253" t="s">
        <v>88</v>
      </c>
      <c r="AV2363" s="14" t="s">
        <v>88</v>
      </c>
      <c r="AW2363" s="14" t="s">
        <v>39</v>
      </c>
      <c r="AX2363" s="14" t="s">
        <v>78</v>
      </c>
      <c r="AY2363" s="253" t="s">
        <v>161</v>
      </c>
    </row>
    <row r="2364" s="14" customFormat="1">
      <c r="A2364" s="14"/>
      <c r="B2364" s="243"/>
      <c r="C2364" s="244"/>
      <c r="D2364" s="221" t="s">
        <v>247</v>
      </c>
      <c r="E2364" s="245" t="s">
        <v>32</v>
      </c>
      <c r="F2364" s="246" t="s">
        <v>640</v>
      </c>
      <c r="G2364" s="244"/>
      <c r="H2364" s="247">
        <v>28.25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247</v>
      </c>
      <c r="AU2364" s="253" t="s">
        <v>88</v>
      </c>
      <c r="AV2364" s="14" t="s">
        <v>88</v>
      </c>
      <c r="AW2364" s="14" t="s">
        <v>39</v>
      </c>
      <c r="AX2364" s="14" t="s">
        <v>78</v>
      </c>
      <c r="AY2364" s="253" t="s">
        <v>161</v>
      </c>
    </row>
    <row r="2365" s="14" customFormat="1">
      <c r="A2365" s="14"/>
      <c r="B2365" s="243"/>
      <c r="C2365" s="244"/>
      <c r="D2365" s="221" t="s">
        <v>247</v>
      </c>
      <c r="E2365" s="245" t="s">
        <v>32</v>
      </c>
      <c r="F2365" s="246" t="s">
        <v>644</v>
      </c>
      <c r="G2365" s="244"/>
      <c r="H2365" s="247">
        <v>16.789999999999999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247</v>
      </c>
      <c r="AU2365" s="253" t="s">
        <v>88</v>
      </c>
      <c r="AV2365" s="14" t="s">
        <v>88</v>
      </c>
      <c r="AW2365" s="14" t="s">
        <v>39</v>
      </c>
      <c r="AX2365" s="14" t="s">
        <v>78</v>
      </c>
      <c r="AY2365" s="253" t="s">
        <v>161</v>
      </c>
    </row>
    <row r="2366" s="14" customFormat="1">
      <c r="A2366" s="14"/>
      <c r="B2366" s="243"/>
      <c r="C2366" s="244"/>
      <c r="D2366" s="221" t="s">
        <v>247</v>
      </c>
      <c r="E2366" s="245" t="s">
        <v>32</v>
      </c>
      <c r="F2366" s="246" t="s">
        <v>645</v>
      </c>
      <c r="G2366" s="244"/>
      <c r="H2366" s="247">
        <v>14.619999999999999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247</v>
      </c>
      <c r="AU2366" s="253" t="s">
        <v>88</v>
      </c>
      <c r="AV2366" s="14" t="s">
        <v>88</v>
      </c>
      <c r="AW2366" s="14" t="s">
        <v>39</v>
      </c>
      <c r="AX2366" s="14" t="s">
        <v>78</v>
      </c>
      <c r="AY2366" s="253" t="s">
        <v>161</v>
      </c>
    </row>
    <row r="2367" s="14" customFormat="1">
      <c r="A2367" s="14"/>
      <c r="B2367" s="243"/>
      <c r="C2367" s="244"/>
      <c r="D2367" s="221" t="s">
        <v>247</v>
      </c>
      <c r="E2367" s="245" t="s">
        <v>32</v>
      </c>
      <c r="F2367" s="246" t="s">
        <v>650</v>
      </c>
      <c r="G2367" s="244"/>
      <c r="H2367" s="247">
        <v>18.18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247</v>
      </c>
      <c r="AU2367" s="253" t="s">
        <v>88</v>
      </c>
      <c r="AV2367" s="14" t="s">
        <v>88</v>
      </c>
      <c r="AW2367" s="14" t="s">
        <v>39</v>
      </c>
      <c r="AX2367" s="14" t="s">
        <v>78</v>
      </c>
      <c r="AY2367" s="253" t="s">
        <v>161</v>
      </c>
    </row>
    <row r="2368" s="14" customFormat="1">
      <c r="A2368" s="14"/>
      <c r="B2368" s="243"/>
      <c r="C2368" s="244"/>
      <c r="D2368" s="221" t="s">
        <v>247</v>
      </c>
      <c r="E2368" s="245" t="s">
        <v>32</v>
      </c>
      <c r="F2368" s="246" t="s">
        <v>653</v>
      </c>
      <c r="G2368" s="244"/>
      <c r="H2368" s="247">
        <v>32.609999999999999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247</v>
      </c>
      <c r="AU2368" s="253" t="s">
        <v>88</v>
      </c>
      <c r="AV2368" s="14" t="s">
        <v>88</v>
      </c>
      <c r="AW2368" s="14" t="s">
        <v>39</v>
      </c>
      <c r="AX2368" s="14" t="s">
        <v>78</v>
      </c>
      <c r="AY2368" s="253" t="s">
        <v>161</v>
      </c>
    </row>
    <row r="2369" s="14" customFormat="1">
      <c r="A2369" s="14"/>
      <c r="B2369" s="243"/>
      <c r="C2369" s="244"/>
      <c r="D2369" s="221" t="s">
        <v>247</v>
      </c>
      <c r="E2369" s="245" t="s">
        <v>32</v>
      </c>
      <c r="F2369" s="246" t="s">
        <v>654</v>
      </c>
      <c r="G2369" s="244"/>
      <c r="H2369" s="247">
        <v>23.98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3" t="s">
        <v>247</v>
      </c>
      <c r="AU2369" s="253" t="s">
        <v>88</v>
      </c>
      <c r="AV2369" s="14" t="s">
        <v>88</v>
      </c>
      <c r="AW2369" s="14" t="s">
        <v>39</v>
      </c>
      <c r="AX2369" s="14" t="s">
        <v>78</v>
      </c>
      <c r="AY2369" s="253" t="s">
        <v>161</v>
      </c>
    </row>
    <row r="2370" s="15" customFormat="1">
      <c r="A2370" s="15"/>
      <c r="B2370" s="254"/>
      <c r="C2370" s="255"/>
      <c r="D2370" s="221" t="s">
        <v>247</v>
      </c>
      <c r="E2370" s="256" t="s">
        <v>32</v>
      </c>
      <c r="F2370" s="257" t="s">
        <v>273</v>
      </c>
      <c r="G2370" s="255"/>
      <c r="H2370" s="258">
        <v>318.23000000000002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/>
      <c r="AT2370" s="264" t="s">
        <v>247</v>
      </c>
      <c r="AU2370" s="264" t="s">
        <v>88</v>
      </c>
      <c r="AV2370" s="15" t="s">
        <v>188</v>
      </c>
      <c r="AW2370" s="15" t="s">
        <v>39</v>
      </c>
      <c r="AX2370" s="15" t="s">
        <v>86</v>
      </c>
      <c r="AY2370" s="264" t="s">
        <v>161</v>
      </c>
    </row>
    <row r="2371" s="2" customFormat="1" ht="16.5" customHeight="1">
      <c r="A2371" s="42"/>
      <c r="B2371" s="43"/>
      <c r="C2371" s="265" t="s">
        <v>2393</v>
      </c>
      <c r="D2371" s="265" t="s">
        <v>303</v>
      </c>
      <c r="E2371" s="266" t="s">
        <v>2394</v>
      </c>
      <c r="F2371" s="267" t="s">
        <v>2395</v>
      </c>
      <c r="G2371" s="268" t="s">
        <v>320</v>
      </c>
      <c r="H2371" s="269">
        <v>324.59500000000003</v>
      </c>
      <c r="I2371" s="270"/>
      <c r="J2371" s="271">
        <f>ROUND(I2371*H2371,2)</f>
        <v>0</v>
      </c>
      <c r="K2371" s="267" t="s">
        <v>168</v>
      </c>
      <c r="L2371" s="272"/>
      <c r="M2371" s="273" t="s">
        <v>32</v>
      </c>
      <c r="N2371" s="274" t="s">
        <v>49</v>
      </c>
      <c r="O2371" s="88"/>
      <c r="P2371" s="217">
        <f>O2371*H2371</f>
        <v>0</v>
      </c>
      <c r="Q2371" s="217">
        <v>0.00027999999999999998</v>
      </c>
      <c r="R2371" s="217">
        <f>Q2371*H2371</f>
        <v>0.090886599999999998</v>
      </c>
      <c r="S2371" s="217">
        <v>0</v>
      </c>
      <c r="T2371" s="218">
        <f>S2371*H2371</f>
        <v>0</v>
      </c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R2371" s="219" t="s">
        <v>555</v>
      </c>
      <c r="AT2371" s="219" t="s">
        <v>303</v>
      </c>
      <c r="AU2371" s="219" t="s">
        <v>88</v>
      </c>
      <c r="AY2371" s="20" t="s">
        <v>161</v>
      </c>
      <c r="BE2371" s="220">
        <f>IF(N2371="základní",J2371,0)</f>
        <v>0</v>
      </c>
      <c r="BF2371" s="220">
        <f>IF(N2371="snížená",J2371,0)</f>
        <v>0</v>
      </c>
      <c r="BG2371" s="220">
        <f>IF(N2371="zákl. přenesená",J2371,0)</f>
        <v>0</v>
      </c>
      <c r="BH2371" s="220">
        <f>IF(N2371="sníž. přenesená",J2371,0)</f>
        <v>0</v>
      </c>
      <c r="BI2371" s="220">
        <f>IF(N2371="nulová",J2371,0)</f>
        <v>0</v>
      </c>
      <c r="BJ2371" s="20" t="s">
        <v>86</v>
      </c>
      <c r="BK2371" s="220">
        <f>ROUND(I2371*H2371,2)</f>
        <v>0</v>
      </c>
      <c r="BL2371" s="20" t="s">
        <v>379</v>
      </c>
      <c r="BM2371" s="219" t="s">
        <v>2396</v>
      </c>
    </row>
    <row r="2372" s="2" customFormat="1">
      <c r="A2372" s="42"/>
      <c r="B2372" s="43"/>
      <c r="C2372" s="44"/>
      <c r="D2372" s="221" t="s">
        <v>171</v>
      </c>
      <c r="E2372" s="44"/>
      <c r="F2372" s="222" t="s">
        <v>2395</v>
      </c>
      <c r="G2372" s="44"/>
      <c r="H2372" s="44"/>
      <c r="I2372" s="223"/>
      <c r="J2372" s="44"/>
      <c r="K2372" s="44"/>
      <c r="L2372" s="48"/>
      <c r="M2372" s="224"/>
      <c r="N2372" s="225"/>
      <c r="O2372" s="88"/>
      <c r="P2372" s="88"/>
      <c r="Q2372" s="88"/>
      <c r="R2372" s="88"/>
      <c r="S2372" s="88"/>
      <c r="T2372" s="89"/>
      <c r="U2372" s="42"/>
      <c r="V2372" s="42"/>
      <c r="W2372" s="42"/>
      <c r="X2372" s="42"/>
      <c r="Y2372" s="42"/>
      <c r="Z2372" s="42"/>
      <c r="AA2372" s="42"/>
      <c r="AB2372" s="42"/>
      <c r="AC2372" s="42"/>
      <c r="AD2372" s="42"/>
      <c r="AE2372" s="42"/>
      <c r="AT2372" s="20" t="s">
        <v>171</v>
      </c>
      <c r="AU2372" s="20" t="s">
        <v>88</v>
      </c>
    </row>
    <row r="2373" s="2" customFormat="1">
      <c r="A2373" s="42"/>
      <c r="B2373" s="43"/>
      <c r="C2373" s="44"/>
      <c r="D2373" s="221" t="s">
        <v>174</v>
      </c>
      <c r="E2373" s="44"/>
      <c r="F2373" s="228" t="s">
        <v>2397</v>
      </c>
      <c r="G2373" s="44"/>
      <c r="H2373" s="44"/>
      <c r="I2373" s="223"/>
      <c r="J2373" s="44"/>
      <c r="K2373" s="44"/>
      <c r="L2373" s="48"/>
      <c r="M2373" s="224"/>
      <c r="N2373" s="225"/>
      <c r="O2373" s="88"/>
      <c r="P2373" s="88"/>
      <c r="Q2373" s="88"/>
      <c r="R2373" s="88"/>
      <c r="S2373" s="88"/>
      <c r="T2373" s="89"/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T2373" s="20" t="s">
        <v>174</v>
      </c>
      <c r="AU2373" s="20" t="s">
        <v>88</v>
      </c>
    </row>
    <row r="2374" s="14" customFormat="1">
      <c r="A2374" s="14"/>
      <c r="B2374" s="243"/>
      <c r="C2374" s="244"/>
      <c r="D2374" s="221" t="s">
        <v>247</v>
      </c>
      <c r="E2374" s="244"/>
      <c r="F2374" s="246" t="s">
        <v>2398</v>
      </c>
      <c r="G2374" s="244"/>
      <c r="H2374" s="247">
        <v>324.59500000000003</v>
      </c>
      <c r="I2374" s="248"/>
      <c r="J2374" s="244"/>
      <c r="K2374" s="244"/>
      <c r="L2374" s="249"/>
      <c r="M2374" s="250"/>
      <c r="N2374" s="251"/>
      <c r="O2374" s="251"/>
      <c r="P2374" s="251"/>
      <c r="Q2374" s="251"/>
      <c r="R2374" s="251"/>
      <c r="S2374" s="251"/>
      <c r="T2374" s="252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3" t="s">
        <v>247</v>
      </c>
      <c r="AU2374" s="253" t="s">
        <v>88</v>
      </c>
      <c r="AV2374" s="14" t="s">
        <v>88</v>
      </c>
      <c r="AW2374" s="14" t="s">
        <v>4</v>
      </c>
      <c r="AX2374" s="14" t="s">
        <v>86</v>
      </c>
      <c r="AY2374" s="253" t="s">
        <v>161</v>
      </c>
    </row>
    <row r="2375" s="2" customFormat="1" ht="24.15" customHeight="1">
      <c r="A2375" s="42"/>
      <c r="B2375" s="43"/>
      <c r="C2375" s="208" t="s">
        <v>2399</v>
      </c>
      <c r="D2375" s="208" t="s">
        <v>164</v>
      </c>
      <c r="E2375" s="209" t="s">
        <v>2400</v>
      </c>
      <c r="F2375" s="210" t="s">
        <v>2401</v>
      </c>
      <c r="G2375" s="211" t="s">
        <v>282</v>
      </c>
      <c r="H2375" s="212">
        <v>3.0950000000000002</v>
      </c>
      <c r="I2375" s="213"/>
      <c r="J2375" s="214">
        <f>ROUND(I2375*H2375,2)</f>
        <v>0</v>
      </c>
      <c r="K2375" s="210" t="s">
        <v>168</v>
      </c>
      <c r="L2375" s="48"/>
      <c r="M2375" s="215" t="s">
        <v>32</v>
      </c>
      <c r="N2375" s="216" t="s">
        <v>49</v>
      </c>
      <c r="O2375" s="88"/>
      <c r="P2375" s="217">
        <f>O2375*H2375</f>
        <v>0</v>
      </c>
      <c r="Q2375" s="217">
        <v>0</v>
      </c>
      <c r="R2375" s="217">
        <f>Q2375*H2375</f>
        <v>0</v>
      </c>
      <c r="S2375" s="217">
        <v>0</v>
      </c>
      <c r="T2375" s="218">
        <f>S2375*H2375</f>
        <v>0</v>
      </c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R2375" s="219" t="s">
        <v>379</v>
      </c>
      <c r="AT2375" s="219" t="s">
        <v>164</v>
      </c>
      <c r="AU2375" s="219" t="s">
        <v>88</v>
      </c>
      <c r="AY2375" s="20" t="s">
        <v>161</v>
      </c>
      <c r="BE2375" s="220">
        <f>IF(N2375="základní",J2375,0)</f>
        <v>0</v>
      </c>
      <c r="BF2375" s="220">
        <f>IF(N2375="snížená",J2375,0)</f>
        <v>0</v>
      </c>
      <c r="BG2375" s="220">
        <f>IF(N2375="zákl. přenesená",J2375,0)</f>
        <v>0</v>
      </c>
      <c r="BH2375" s="220">
        <f>IF(N2375="sníž. přenesená",J2375,0)</f>
        <v>0</v>
      </c>
      <c r="BI2375" s="220">
        <f>IF(N2375="nulová",J2375,0)</f>
        <v>0</v>
      </c>
      <c r="BJ2375" s="20" t="s">
        <v>86</v>
      </c>
      <c r="BK2375" s="220">
        <f>ROUND(I2375*H2375,2)</f>
        <v>0</v>
      </c>
      <c r="BL2375" s="20" t="s">
        <v>379</v>
      </c>
      <c r="BM2375" s="219" t="s">
        <v>2402</v>
      </c>
    </row>
    <row r="2376" s="2" customFormat="1">
      <c r="A2376" s="42"/>
      <c r="B2376" s="43"/>
      <c r="C2376" s="44"/>
      <c r="D2376" s="221" t="s">
        <v>171</v>
      </c>
      <c r="E2376" s="44"/>
      <c r="F2376" s="222" t="s">
        <v>2403</v>
      </c>
      <c r="G2376" s="44"/>
      <c r="H2376" s="44"/>
      <c r="I2376" s="223"/>
      <c r="J2376" s="44"/>
      <c r="K2376" s="44"/>
      <c r="L2376" s="48"/>
      <c r="M2376" s="224"/>
      <c r="N2376" s="225"/>
      <c r="O2376" s="88"/>
      <c r="P2376" s="88"/>
      <c r="Q2376" s="88"/>
      <c r="R2376" s="88"/>
      <c r="S2376" s="88"/>
      <c r="T2376" s="89"/>
      <c r="U2376" s="42"/>
      <c r="V2376" s="42"/>
      <c r="W2376" s="42"/>
      <c r="X2376" s="42"/>
      <c r="Y2376" s="42"/>
      <c r="Z2376" s="42"/>
      <c r="AA2376" s="42"/>
      <c r="AB2376" s="42"/>
      <c r="AC2376" s="42"/>
      <c r="AD2376" s="42"/>
      <c r="AE2376" s="42"/>
      <c r="AT2376" s="20" t="s">
        <v>171</v>
      </c>
      <c r="AU2376" s="20" t="s">
        <v>88</v>
      </c>
    </row>
    <row r="2377" s="2" customFormat="1">
      <c r="A2377" s="42"/>
      <c r="B2377" s="43"/>
      <c r="C2377" s="44"/>
      <c r="D2377" s="226" t="s">
        <v>172</v>
      </c>
      <c r="E2377" s="44"/>
      <c r="F2377" s="227" t="s">
        <v>2404</v>
      </c>
      <c r="G2377" s="44"/>
      <c r="H2377" s="44"/>
      <c r="I2377" s="223"/>
      <c r="J2377" s="44"/>
      <c r="K2377" s="44"/>
      <c r="L2377" s="48"/>
      <c r="M2377" s="224"/>
      <c r="N2377" s="225"/>
      <c r="O2377" s="88"/>
      <c r="P2377" s="88"/>
      <c r="Q2377" s="88"/>
      <c r="R2377" s="88"/>
      <c r="S2377" s="88"/>
      <c r="T2377" s="89"/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T2377" s="20" t="s">
        <v>172</v>
      </c>
      <c r="AU2377" s="20" t="s">
        <v>88</v>
      </c>
    </row>
    <row r="2378" s="12" customFormat="1" ht="22.8" customHeight="1">
      <c r="A2378" s="12"/>
      <c r="B2378" s="192"/>
      <c r="C2378" s="193"/>
      <c r="D2378" s="194" t="s">
        <v>77</v>
      </c>
      <c r="E2378" s="206" t="s">
        <v>2405</v>
      </c>
      <c r="F2378" s="206" t="s">
        <v>2406</v>
      </c>
      <c r="G2378" s="193"/>
      <c r="H2378" s="193"/>
      <c r="I2378" s="196"/>
      <c r="J2378" s="207">
        <f>BK2378</f>
        <v>0</v>
      </c>
      <c r="K2378" s="193"/>
      <c r="L2378" s="198"/>
      <c r="M2378" s="199"/>
      <c r="N2378" s="200"/>
      <c r="O2378" s="200"/>
      <c r="P2378" s="201">
        <f>SUM(P2379:P2431)</f>
        <v>0</v>
      </c>
      <c r="Q2378" s="200"/>
      <c r="R2378" s="201">
        <f>SUM(R2379:R2431)</f>
        <v>4.6714845999999994</v>
      </c>
      <c r="S2378" s="200"/>
      <c r="T2378" s="202">
        <f>SUM(T2379:T2431)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03" t="s">
        <v>88</v>
      </c>
      <c r="AT2378" s="204" t="s">
        <v>77</v>
      </c>
      <c r="AU2378" s="204" t="s">
        <v>86</v>
      </c>
      <c r="AY2378" s="203" t="s">
        <v>161</v>
      </c>
      <c r="BK2378" s="205">
        <f>SUM(BK2379:BK2431)</f>
        <v>0</v>
      </c>
    </row>
    <row r="2379" s="2" customFormat="1" ht="16.5" customHeight="1">
      <c r="A2379" s="42"/>
      <c r="B2379" s="43"/>
      <c r="C2379" s="208" t="s">
        <v>2407</v>
      </c>
      <c r="D2379" s="208" t="s">
        <v>164</v>
      </c>
      <c r="E2379" s="209" t="s">
        <v>2408</v>
      </c>
      <c r="F2379" s="210" t="s">
        <v>2409</v>
      </c>
      <c r="G2379" s="211" t="s">
        <v>311</v>
      </c>
      <c r="H2379" s="212">
        <v>211.08000000000001</v>
      </c>
      <c r="I2379" s="213"/>
      <c r="J2379" s="214">
        <f>ROUND(I2379*H2379,2)</f>
        <v>0</v>
      </c>
      <c r="K2379" s="210" t="s">
        <v>168</v>
      </c>
      <c r="L2379" s="48"/>
      <c r="M2379" s="215" t="s">
        <v>32</v>
      </c>
      <c r="N2379" s="216" t="s">
        <v>49</v>
      </c>
      <c r="O2379" s="88"/>
      <c r="P2379" s="217">
        <f>O2379*H2379</f>
        <v>0</v>
      </c>
      <c r="Q2379" s="217">
        <v>0.00029999999999999997</v>
      </c>
      <c r="R2379" s="217">
        <f>Q2379*H2379</f>
        <v>0.063323999999999991</v>
      </c>
      <c r="S2379" s="217">
        <v>0</v>
      </c>
      <c r="T2379" s="218">
        <f>S2379*H2379</f>
        <v>0</v>
      </c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R2379" s="219" t="s">
        <v>379</v>
      </c>
      <c r="AT2379" s="219" t="s">
        <v>164</v>
      </c>
      <c r="AU2379" s="219" t="s">
        <v>88</v>
      </c>
      <c r="AY2379" s="20" t="s">
        <v>161</v>
      </c>
      <c r="BE2379" s="220">
        <f>IF(N2379="základní",J2379,0)</f>
        <v>0</v>
      </c>
      <c r="BF2379" s="220">
        <f>IF(N2379="snížená",J2379,0)</f>
        <v>0</v>
      </c>
      <c r="BG2379" s="220">
        <f>IF(N2379="zákl. přenesená",J2379,0)</f>
        <v>0</v>
      </c>
      <c r="BH2379" s="220">
        <f>IF(N2379="sníž. přenesená",J2379,0)</f>
        <v>0</v>
      </c>
      <c r="BI2379" s="220">
        <f>IF(N2379="nulová",J2379,0)</f>
        <v>0</v>
      </c>
      <c r="BJ2379" s="20" t="s">
        <v>86</v>
      </c>
      <c r="BK2379" s="220">
        <f>ROUND(I2379*H2379,2)</f>
        <v>0</v>
      </c>
      <c r="BL2379" s="20" t="s">
        <v>379</v>
      </c>
      <c r="BM2379" s="219" t="s">
        <v>2410</v>
      </c>
    </row>
    <row r="2380" s="2" customFormat="1">
      <c r="A2380" s="42"/>
      <c r="B2380" s="43"/>
      <c r="C2380" s="44"/>
      <c r="D2380" s="221" t="s">
        <v>171</v>
      </c>
      <c r="E2380" s="44"/>
      <c r="F2380" s="222" t="s">
        <v>2411</v>
      </c>
      <c r="G2380" s="44"/>
      <c r="H2380" s="44"/>
      <c r="I2380" s="223"/>
      <c r="J2380" s="44"/>
      <c r="K2380" s="44"/>
      <c r="L2380" s="48"/>
      <c r="M2380" s="224"/>
      <c r="N2380" s="225"/>
      <c r="O2380" s="88"/>
      <c r="P2380" s="88"/>
      <c r="Q2380" s="88"/>
      <c r="R2380" s="88"/>
      <c r="S2380" s="88"/>
      <c r="T2380" s="89"/>
      <c r="U2380" s="42"/>
      <c r="V2380" s="42"/>
      <c r="W2380" s="42"/>
      <c r="X2380" s="42"/>
      <c r="Y2380" s="42"/>
      <c r="Z2380" s="42"/>
      <c r="AA2380" s="42"/>
      <c r="AB2380" s="42"/>
      <c r="AC2380" s="42"/>
      <c r="AD2380" s="42"/>
      <c r="AE2380" s="42"/>
      <c r="AT2380" s="20" t="s">
        <v>171</v>
      </c>
      <c r="AU2380" s="20" t="s">
        <v>88</v>
      </c>
    </row>
    <row r="2381" s="2" customFormat="1">
      <c r="A2381" s="42"/>
      <c r="B2381" s="43"/>
      <c r="C2381" s="44"/>
      <c r="D2381" s="226" t="s">
        <v>172</v>
      </c>
      <c r="E2381" s="44"/>
      <c r="F2381" s="227" t="s">
        <v>2412</v>
      </c>
      <c r="G2381" s="44"/>
      <c r="H2381" s="44"/>
      <c r="I2381" s="223"/>
      <c r="J2381" s="44"/>
      <c r="K2381" s="44"/>
      <c r="L2381" s="48"/>
      <c r="M2381" s="224"/>
      <c r="N2381" s="225"/>
      <c r="O2381" s="88"/>
      <c r="P2381" s="88"/>
      <c r="Q2381" s="88"/>
      <c r="R2381" s="88"/>
      <c r="S2381" s="88"/>
      <c r="T2381" s="89"/>
      <c r="U2381" s="42"/>
      <c r="V2381" s="42"/>
      <c r="W2381" s="42"/>
      <c r="X2381" s="42"/>
      <c r="Y2381" s="42"/>
      <c r="Z2381" s="42"/>
      <c r="AA2381" s="42"/>
      <c r="AB2381" s="42"/>
      <c r="AC2381" s="42"/>
      <c r="AD2381" s="42"/>
      <c r="AE2381" s="42"/>
      <c r="AT2381" s="20" t="s">
        <v>172</v>
      </c>
      <c r="AU2381" s="20" t="s">
        <v>88</v>
      </c>
    </row>
    <row r="2382" s="14" customFormat="1">
      <c r="A2382" s="14"/>
      <c r="B2382" s="243"/>
      <c r="C2382" s="244"/>
      <c r="D2382" s="221" t="s">
        <v>247</v>
      </c>
      <c r="E2382" s="245" t="s">
        <v>32</v>
      </c>
      <c r="F2382" s="246" t="s">
        <v>2413</v>
      </c>
      <c r="G2382" s="244"/>
      <c r="H2382" s="247">
        <v>10.880000000000001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247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161</v>
      </c>
    </row>
    <row r="2383" s="14" customFormat="1">
      <c r="A2383" s="14"/>
      <c r="B2383" s="243"/>
      <c r="C2383" s="244"/>
      <c r="D2383" s="221" t="s">
        <v>247</v>
      </c>
      <c r="E2383" s="245" t="s">
        <v>32</v>
      </c>
      <c r="F2383" s="246" t="s">
        <v>2414</v>
      </c>
      <c r="G2383" s="244"/>
      <c r="H2383" s="247">
        <v>19.899999999999999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247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161</v>
      </c>
    </row>
    <row r="2384" s="14" customFormat="1">
      <c r="A2384" s="14"/>
      <c r="B2384" s="243"/>
      <c r="C2384" s="244"/>
      <c r="D2384" s="221" t="s">
        <v>247</v>
      </c>
      <c r="E2384" s="245" t="s">
        <v>32</v>
      </c>
      <c r="F2384" s="246" t="s">
        <v>2415</v>
      </c>
      <c r="G2384" s="244"/>
      <c r="H2384" s="247">
        <v>9.4199999999999999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247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161</v>
      </c>
    </row>
    <row r="2385" s="14" customFormat="1">
      <c r="A2385" s="14"/>
      <c r="B2385" s="243"/>
      <c r="C2385" s="244"/>
      <c r="D2385" s="221" t="s">
        <v>247</v>
      </c>
      <c r="E2385" s="245" t="s">
        <v>32</v>
      </c>
      <c r="F2385" s="246" t="s">
        <v>2416</v>
      </c>
      <c r="G2385" s="244"/>
      <c r="H2385" s="247">
        <v>22.510000000000002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247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161</v>
      </c>
    </row>
    <row r="2386" s="14" customFormat="1">
      <c r="A2386" s="14"/>
      <c r="B2386" s="243"/>
      <c r="C2386" s="244"/>
      <c r="D2386" s="221" t="s">
        <v>247</v>
      </c>
      <c r="E2386" s="245" t="s">
        <v>32</v>
      </c>
      <c r="F2386" s="246" t="s">
        <v>2417</v>
      </c>
      <c r="G2386" s="244"/>
      <c r="H2386" s="247">
        <v>17.440000000000001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247</v>
      </c>
      <c r="AU2386" s="253" t="s">
        <v>88</v>
      </c>
      <c r="AV2386" s="14" t="s">
        <v>88</v>
      </c>
      <c r="AW2386" s="14" t="s">
        <v>39</v>
      </c>
      <c r="AX2386" s="14" t="s">
        <v>78</v>
      </c>
      <c r="AY2386" s="253" t="s">
        <v>161</v>
      </c>
    </row>
    <row r="2387" s="14" customFormat="1">
      <c r="A2387" s="14"/>
      <c r="B2387" s="243"/>
      <c r="C2387" s="244"/>
      <c r="D2387" s="221" t="s">
        <v>247</v>
      </c>
      <c r="E2387" s="245" t="s">
        <v>32</v>
      </c>
      <c r="F2387" s="246" t="s">
        <v>2418</v>
      </c>
      <c r="G2387" s="244"/>
      <c r="H2387" s="247">
        <v>9.9199999999999999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3" t="s">
        <v>247</v>
      </c>
      <c r="AU2387" s="253" t="s">
        <v>88</v>
      </c>
      <c r="AV2387" s="14" t="s">
        <v>88</v>
      </c>
      <c r="AW2387" s="14" t="s">
        <v>39</v>
      </c>
      <c r="AX2387" s="14" t="s">
        <v>78</v>
      </c>
      <c r="AY2387" s="253" t="s">
        <v>161</v>
      </c>
    </row>
    <row r="2388" s="14" customFormat="1">
      <c r="A2388" s="14"/>
      <c r="B2388" s="243"/>
      <c r="C2388" s="244"/>
      <c r="D2388" s="221" t="s">
        <v>247</v>
      </c>
      <c r="E2388" s="245" t="s">
        <v>32</v>
      </c>
      <c r="F2388" s="246" t="s">
        <v>2419</v>
      </c>
      <c r="G2388" s="244"/>
      <c r="H2388" s="247">
        <v>16.899999999999999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247</v>
      </c>
      <c r="AU2388" s="253" t="s">
        <v>88</v>
      </c>
      <c r="AV2388" s="14" t="s">
        <v>88</v>
      </c>
      <c r="AW2388" s="14" t="s">
        <v>39</v>
      </c>
      <c r="AX2388" s="14" t="s">
        <v>78</v>
      </c>
      <c r="AY2388" s="253" t="s">
        <v>161</v>
      </c>
    </row>
    <row r="2389" s="14" customFormat="1">
      <c r="A2389" s="14"/>
      <c r="B2389" s="243"/>
      <c r="C2389" s="244"/>
      <c r="D2389" s="221" t="s">
        <v>247</v>
      </c>
      <c r="E2389" s="245" t="s">
        <v>32</v>
      </c>
      <c r="F2389" s="246" t="s">
        <v>2420</v>
      </c>
      <c r="G2389" s="244"/>
      <c r="H2389" s="247">
        <v>8.5800000000000001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247</v>
      </c>
      <c r="AU2389" s="253" t="s">
        <v>88</v>
      </c>
      <c r="AV2389" s="14" t="s">
        <v>88</v>
      </c>
      <c r="AW2389" s="14" t="s">
        <v>39</v>
      </c>
      <c r="AX2389" s="14" t="s">
        <v>78</v>
      </c>
      <c r="AY2389" s="253" t="s">
        <v>161</v>
      </c>
    </row>
    <row r="2390" s="14" customFormat="1">
      <c r="A2390" s="14"/>
      <c r="B2390" s="243"/>
      <c r="C2390" s="244"/>
      <c r="D2390" s="221" t="s">
        <v>247</v>
      </c>
      <c r="E2390" s="245" t="s">
        <v>32</v>
      </c>
      <c r="F2390" s="246" t="s">
        <v>2421</v>
      </c>
      <c r="G2390" s="244"/>
      <c r="H2390" s="247">
        <v>14.32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247</v>
      </c>
      <c r="AU2390" s="253" t="s">
        <v>88</v>
      </c>
      <c r="AV2390" s="14" t="s">
        <v>88</v>
      </c>
      <c r="AW2390" s="14" t="s">
        <v>39</v>
      </c>
      <c r="AX2390" s="14" t="s">
        <v>78</v>
      </c>
      <c r="AY2390" s="253" t="s">
        <v>161</v>
      </c>
    </row>
    <row r="2391" s="14" customFormat="1">
      <c r="A2391" s="14"/>
      <c r="B2391" s="243"/>
      <c r="C2391" s="244"/>
      <c r="D2391" s="221" t="s">
        <v>247</v>
      </c>
      <c r="E2391" s="245" t="s">
        <v>32</v>
      </c>
      <c r="F2391" s="246" t="s">
        <v>2422</v>
      </c>
      <c r="G2391" s="244"/>
      <c r="H2391" s="247">
        <v>35.07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247</v>
      </c>
      <c r="AU2391" s="253" t="s">
        <v>88</v>
      </c>
      <c r="AV2391" s="14" t="s">
        <v>88</v>
      </c>
      <c r="AW2391" s="14" t="s">
        <v>39</v>
      </c>
      <c r="AX2391" s="14" t="s">
        <v>78</v>
      </c>
      <c r="AY2391" s="253" t="s">
        <v>161</v>
      </c>
    </row>
    <row r="2392" s="14" customFormat="1">
      <c r="A2392" s="14"/>
      <c r="B2392" s="243"/>
      <c r="C2392" s="244"/>
      <c r="D2392" s="221" t="s">
        <v>247</v>
      </c>
      <c r="E2392" s="245" t="s">
        <v>32</v>
      </c>
      <c r="F2392" s="246" t="s">
        <v>2423</v>
      </c>
      <c r="G2392" s="244"/>
      <c r="H2392" s="247">
        <v>23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247</v>
      </c>
      <c r="AU2392" s="253" t="s">
        <v>88</v>
      </c>
      <c r="AV2392" s="14" t="s">
        <v>88</v>
      </c>
      <c r="AW2392" s="14" t="s">
        <v>39</v>
      </c>
      <c r="AX2392" s="14" t="s">
        <v>78</v>
      </c>
      <c r="AY2392" s="253" t="s">
        <v>161</v>
      </c>
    </row>
    <row r="2393" s="14" customFormat="1">
      <c r="A2393" s="14"/>
      <c r="B2393" s="243"/>
      <c r="C2393" s="244"/>
      <c r="D2393" s="221" t="s">
        <v>247</v>
      </c>
      <c r="E2393" s="245" t="s">
        <v>32</v>
      </c>
      <c r="F2393" s="246" t="s">
        <v>2424</v>
      </c>
      <c r="G2393" s="244"/>
      <c r="H2393" s="247">
        <v>23.140000000000001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247</v>
      </c>
      <c r="AU2393" s="253" t="s">
        <v>88</v>
      </c>
      <c r="AV2393" s="14" t="s">
        <v>88</v>
      </c>
      <c r="AW2393" s="14" t="s">
        <v>39</v>
      </c>
      <c r="AX2393" s="14" t="s">
        <v>78</v>
      </c>
      <c r="AY2393" s="253" t="s">
        <v>161</v>
      </c>
    </row>
    <row r="2394" s="15" customFormat="1">
      <c r="A2394" s="15"/>
      <c r="B2394" s="254"/>
      <c r="C2394" s="255"/>
      <c r="D2394" s="221" t="s">
        <v>247</v>
      </c>
      <c r="E2394" s="256" t="s">
        <v>32</v>
      </c>
      <c r="F2394" s="257" t="s">
        <v>273</v>
      </c>
      <c r="G2394" s="255"/>
      <c r="H2394" s="258">
        <v>211.07999999999998</v>
      </c>
      <c r="I2394" s="259"/>
      <c r="J2394" s="255"/>
      <c r="K2394" s="255"/>
      <c r="L2394" s="260"/>
      <c r="M2394" s="261"/>
      <c r="N2394" s="262"/>
      <c r="O2394" s="262"/>
      <c r="P2394" s="262"/>
      <c r="Q2394" s="262"/>
      <c r="R2394" s="262"/>
      <c r="S2394" s="262"/>
      <c r="T2394" s="263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64" t="s">
        <v>247</v>
      </c>
      <c r="AU2394" s="264" t="s">
        <v>88</v>
      </c>
      <c r="AV2394" s="15" t="s">
        <v>188</v>
      </c>
      <c r="AW2394" s="15" t="s">
        <v>39</v>
      </c>
      <c r="AX2394" s="15" t="s">
        <v>86</v>
      </c>
      <c r="AY2394" s="264" t="s">
        <v>161</v>
      </c>
    </row>
    <row r="2395" s="2" customFormat="1" ht="24.15" customHeight="1">
      <c r="A2395" s="42"/>
      <c r="B2395" s="43"/>
      <c r="C2395" s="208" t="s">
        <v>2425</v>
      </c>
      <c r="D2395" s="208" t="s">
        <v>164</v>
      </c>
      <c r="E2395" s="209" t="s">
        <v>2426</v>
      </c>
      <c r="F2395" s="210" t="s">
        <v>2427</v>
      </c>
      <c r="G2395" s="211" t="s">
        <v>311</v>
      </c>
      <c r="H2395" s="212">
        <v>211.08000000000001</v>
      </c>
      <c r="I2395" s="213"/>
      <c r="J2395" s="214">
        <f>ROUND(I2395*H2395,2)</f>
        <v>0</v>
      </c>
      <c r="K2395" s="210" t="s">
        <v>168</v>
      </c>
      <c r="L2395" s="48"/>
      <c r="M2395" s="215" t="s">
        <v>32</v>
      </c>
      <c r="N2395" s="216" t="s">
        <v>49</v>
      </c>
      <c r="O2395" s="88"/>
      <c r="P2395" s="217">
        <f>O2395*H2395</f>
        <v>0</v>
      </c>
      <c r="Q2395" s="217">
        <v>0.0015</v>
      </c>
      <c r="R2395" s="217">
        <f>Q2395*H2395</f>
        <v>0.31662000000000001</v>
      </c>
      <c r="S2395" s="217">
        <v>0</v>
      </c>
      <c r="T2395" s="218">
        <f>S2395*H2395</f>
        <v>0</v>
      </c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R2395" s="219" t="s">
        <v>379</v>
      </c>
      <c r="AT2395" s="219" t="s">
        <v>164</v>
      </c>
      <c r="AU2395" s="219" t="s">
        <v>88</v>
      </c>
      <c r="AY2395" s="20" t="s">
        <v>161</v>
      </c>
      <c r="BE2395" s="220">
        <f>IF(N2395="základní",J2395,0)</f>
        <v>0</v>
      </c>
      <c r="BF2395" s="220">
        <f>IF(N2395="snížená",J2395,0)</f>
        <v>0</v>
      </c>
      <c r="BG2395" s="220">
        <f>IF(N2395="zákl. přenesená",J2395,0)</f>
        <v>0</v>
      </c>
      <c r="BH2395" s="220">
        <f>IF(N2395="sníž. přenesená",J2395,0)</f>
        <v>0</v>
      </c>
      <c r="BI2395" s="220">
        <f>IF(N2395="nulová",J2395,0)</f>
        <v>0</v>
      </c>
      <c r="BJ2395" s="20" t="s">
        <v>86</v>
      </c>
      <c r="BK2395" s="220">
        <f>ROUND(I2395*H2395,2)</f>
        <v>0</v>
      </c>
      <c r="BL2395" s="20" t="s">
        <v>379</v>
      </c>
      <c r="BM2395" s="219" t="s">
        <v>2428</v>
      </c>
    </row>
    <row r="2396" s="2" customFormat="1">
      <c r="A2396" s="42"/>
      <c r="B2396" s="43"/>
      <c r="C2396" s="44"/>
      <c r="D2396" s="221" t="s">
        <v>171</v>
      </c>
      <c r="E2396" s="44"/>
      <c r="F2396" s="222" t="s">
        <v>2429</v>
      </c>
      <c r="G2396" s="44"/>
      <c r="H2396" s="44"/>
      <c r="I2396" s="223"/>
      <c r="J2396" s="44"/>
      <c r="K2396" s="44"/>
      <c r="L2396" s="48"/>
      <c r="M2396" s="224"/>
      <c r="N2396" s="225"/>
      <c r="O2396" s="88"/>
      <c r="P2396" s="88"/>
      <c r="Q2396" s="88"/>
      <c r="R2396" s="88"/>
      <c r="S2396" s="88"/>
      <c r="T2396" s="89"/>
      <c r="U2396" s="42"/>
      <c r="V2396" s="42"/>
      <c r="W2396" s="42"/>
      <c r="X2396" s="42"/>
      <c r="Y2396" s="42"/>
      <c r="Z2396" s="42"/>
      <c r="AA2396" s="42"/>
      <c r="AB2396" s="42"/>
      <c r="AC2396" s="42"/>
      <c r="AD2396" s="42"/>
      <c r="AE2396" s="42"/>
      <c r="AT2396" s="20" t="s">
        <v>171</v>
      </c>
      <c r="AU2396" s="20" t="s">
        <v>88</v>
      </c>
    </row>
    <row r="2397" s="2" customFormat="1">
      <c r="A2397" s="42"/>
      <c r="B2397" s="43"/>
      <c r="C2397" s="44"/>
      <c r="D2397" s="226" t="s">
        <v>172</v>
      </c>
      <c r="E2397" s="44"/>
      <c r="F2397" s="227" t="s">
        <v>2430</v>
      </c>
      <c r="G2397" s="44"/>
      <c r="H2397" s="44"/>
      <c r="I2397" s="223"/>
      <c r="J2397" s="44"/>
      <c r="K2397" s="44"/>
      <c r="L2397" s="48"/>
      <c r="M2397" s="224"/>
      <c r="N2397" s="225"/>
      <c r="O2397" s="88"/>
      <c r="P2397" s="88"/>
      <c r="Q2397" s="88"/>
      <c r="R2397" s="88"/>
      <c r="S2397" s="88"/>
      <c r="T2397" s="89"/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T2397" s="20" t="s">
        <v>172</v>
      </c>
      <c r="AU2397" s="20" t="s">
        <v>88</v>
      </c>
    </row>
    <row r="2398" s="14" customFormat="1">
      <c r="A2398" s="14"/>
      <c r="B2398" s="243"/>
      <c r="C2398" s="244"/>
      <c r="D2398" s="221" t="s">
        <v>247</v>
      </c>
      <c r="E2398" s="245" t="s">
        <v>32</v>
      </c>
      <c r="F2398" s="246" t="s">
        <v>2431</v>
      </c>
      <c r="G2398" s="244"/>
      <c r="H2398" s="247">
        <v>211.08000000000001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247</v>
      </c>
      <c r="AU2398" s="253" t="s">
        <v>88</v>
      </c>
      <c r="AV2398" s="14" t="s">
        <v>88</v>
      </c>
      <c r="AW2398" s="14" t="s">
        <v>39</v>
      </c>
      <c r="AX2398" s="14" t="s">
        <v>86</v>
      </c>
      <c r="AY2398" s="253" t="s">
        <v>161</v>
      </c>
    </row>
    <row r="2399" s="2" customFormat="1" ht="24.15" customHeight="1">
      <c r="A2399" s="42"/>
      <c r="B2399" s="43"/>
      <c r="C2399" s="208" t="s">
        <v>2432</v>
      </c>
      <c r="D2399" s="208" t="s">
        <v>164</v>
      </c>
      <c r="E2399" s="209" t="s">
        <v>2433</v>
      </c>
      <c r="F2399" s="210" t="s">
        <v>2434</v>
      </c>
      <c r="G2399" s="211" t="s">
        <v>320</v>
      </c>
      <c r="H2399" s="212">
        <v>86</v>
      </c>
      <c r="I2399" s="213"/>
      <c r="J2399" s="214">
        <f>ROUND(I2399*H2399,2)</f>
        <v>0</v>
      </c>
      <c r="K2399" s="210" t="s">
        <v>168</v>
      </c>
      <c r="L2399" s="48"/>
      <c r="M2399" s="215" t="s">
        <v>32</v>
      </c>
      <c r="N2399" s="216" t="s">
        <v>49</v>
      </c>
      <c r="O2399" s="88"/>
      <c r="P2399" s="217">
        <f>O2399*H2399</f>
        <v>0</v>
      </c>
      <c r="Q2399" s="217">
        <v>0.00027999999999999998</v>
      </c>
      <c r="R2399" s="217">
        <f>Q2399*H2399</f>
        <v>0.024079999999999997</v>
      </c>
      <c r="S2399" s="217">
        <v>0</v>
      </c>
      <c r="T2399" s="218">
        <f>S2399*H2399</f>
        <v>0</v>
      </c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R2399" s="219" t="s">
        <v>379</v>
      </c>
      <c r="AT2399" s="219" t="s">
        <v>164</v>
      </c>
      <c r="AU2399" s="219" t="s">
        <v>88</v>
      </c>
      <c r="AY2399" s="20" t="s">
        <v>161</v>
      </c>
      <c r="BE2399" s="220">
        <f>IF(N2399="základní",J2399,0)</f>
        <v>0</v>
      </c>
      <c r="BF2399" s="220">
        <f>IF(N2399="snížená",J2399,0)</f>
        <v>0</v>
      </c>
      <c r="BG2399" s="220">
        <f>IF(N2399="zákl. přenesená",J2399,0)</f>
        <v>0</v>
      </c>
      <c r="BH2399" s="220">
        <f>IF(N2399="sníž. přenesená",J2399,0)</f>
        <v>0</v>
      </c>
      <c r="BI2399" s="220">
        <f>IF(N2399="nulová",J2399,0)</f>
        <v>0</v>
      </c>
      <c r="BJ2399" s="20" t="s">
        <v>86</v>
      </c>
      <c r="BK2399" s="220">
        <f>ROUND(I2399*H2399,2)</f>
        <v>0</v>
      </c>
      <c r="BL2399" s="20" t="s">
        <v>379</v>
      </c>
      <c r="BM2399" s="219" t="s">
        <v>2435</v>
      </c>
    </row>
    <row r="2400" s="2" customFormat="1">
      <c r="A2400" s="42"/>
      <c r="B2400" s="43"/>
      <c r="C2400" s="44"/>
      <c r="D2400" s="221" t="s">
        <v>171</v>
      </c>
      <c r="E2400" s="44"/>
      <c r="F2400" s="222" t="s">
        <v>2436</v>
      </c>
      <c r="G2400" s="44"/>
      <c r="H2400" s="44"/>
      <c r="I2400" s="223"/>
      <c r="J2400" s="44"/>
      <c r="K2400" s="44"/>
      <c r="L2400" s="48"/>
      <c r="M2400" s="224"/>
      <c r="N2400" s="225"/>
      <c r="O2400" s="88"/>
      <c r="P2400" s="88"/>
      <c r="Q2400" s="88"/>
      <c r="R2400" s="88"/>
      <c r="S2400" s="88"/>
      <c r="T2400" s="89"/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T2400" s="20" t="s">
        <v>171</v>
      </c>
      <c r="AU2400" s="20" t="s">
        <v>88</v>
      </c>
    </row>
    <row r="2401" s="2" customFormat="1">
      <c r="A2401" s="42"/>
      <c r="B2401" s="43"/>
      <c r="C2401" s="44"/>
      <c r="D2401" s="226" t="s">
        <v>172</v>
      </c>
      <c r="E2401" s="44"/>
      <c r="F2401" s="227" t="s">
        <v>2437</v>
      </c>
      <c r="G2401" s="44"/>
      <c r="H2401" s="44"/>
      <c r="I2401" s="223"/>
      <c r="J2401" s="44"/>
      <c r="K2401" s="44"/>
      <c r="L2401" s="48"/>
      <c r="M2401" s="224"/>
      <c r="N2401" s="225"/>
      <c r="O2401" s="88"/>
      <c r="P2401" s="88"/>
      <c r="Q2401" s="88"/>
      <c r="R2401" s="88"/>
      <c r="S2401" s="88"/>
      <c r="T2401" s="89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T2401" s="20" t="s">
        <v>172</v>
      </c>
      <c r="AU2401" s="20" t="s">
        <v>88</v>
      </c>
    </row>
    <row r="2402" s="2" customFormat="1" ht="16.5" customHeight="1">
      <c r="A2402" s="42"/>
      <c r="B2402" s="43"/>
      <c r="C2402" s="208" t="s">
        <v>2438</v>
      </c>
      <c r="D2402" s="208" t="s">
        <v>164</v>
      </c>
      <c r="E2402" s="209" t="s">
        <v>2439</v>
      </c>
      <c r="F2402" s="210" t="s">
        <v>2440</v>
      </c>
      <c r="G2402" s="211" t="s">
        <v>775</v>
      </c>
      <c r="H2402" s="212">
        <v>48</v>
      </c>
      <c r="I2402" s="213"/>
      <c r="J2402" s="214">
        <f>ROUND(I2402*H2402,2)</f>
        <v>0</v>
      </c>
      <c r="K2402" s="210" t="s">
        <v>168</v>
      </c>
      <c r="L2402" s="48"/>
      <c r="M2402" s="215" t="s">
        <v>32</v>
      </c>
      <c r="N2402" s="216" t="s">
        <v>49</v>
      </c>
      <c r="O2402" s="88"/>
      <c r="P2402" s="217">
        <f>O2402*H2402</f>
        <v>0</v>
      </c>
      <c r="Q2402" s="217">
        <v>0.00021000000000000001</v>
      </c>
      <c r="R2402" s="217">
        <f>Q2402*H2402</f>
        <v>0.01008</v>
      </c>
      <c r="S2402" s="217">
        <v>0</v>
      </c>
      <c r="T2402" s="218">
        <f>S2402*H2402</f>
        <v>0</v>
      </c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R2402" s="219" t="s">
        <v>379</v>
      </c>
      <c r="AT2402" s="219" t="s">
        <v>164</v>
      </c>
      <c r="AU2402" s="219" t="s">
        <v>88</v>
      </c>
      <c r="AY2402" s="20" t="s">
        <v>161</v>
      </c>
      <c r="BE2402" s="220">
        <f>IF(N2402="základní",J2402,0)</f>
        <v>0</v>
      </c>
      <c r="BF2402" s="220">
        <f>IF(N2402="snížená",J2402,0)</f>
        <v>0</v>
      </c>
      <c r="BG2402" s="220">
        <f>IF(N2402="zákl. přenesená",J2402,0)</f>
        <v>0</v>
      </c>
      <c r="BH2402" s="220">
        <f>IF(N2402="sníž. přenesená",J2402,0)</f>
        <v>0</v>
      </c>
      <c r="BI2402" s="220">
        <f>IF(N2402="nulová",J2402,0)</f>
        <v>0</v>
      </c>
      <c r="BJ2402" s="20" t="s">
        <v>86</v>
      </c>
      <c r="BK2402" s="220">
        <f>ROUND(I2402*H2402,2)</f>
        <v>0</v>
      </c>
      <c r="BL2402" s="20" t="s">
        <v>379</v>
      </c>
      <c r="BM2402" s="219" t="s">
        <v>2441</v>
      </c>
    </row>
    <row r="2403" s="2" customFormat="1">
      <c r="A2403" s="42"/>
      <c r="B2403" s="43"/>
      <c r="C2403" s="44"/>
      <c r="D2403" s="221" t="s">
        <v>171</v>
      </c>
      <c r="E2403" s="44"/>
      <c r="F2403" s="222" t="s">
        <v>2442</v>
      </c>
      <c r="G2403" s="44"/>
      <c r="H2403" s="44"/>
      <c r="I2403" s="223"/>
      <c r="J2403" s="44"/>
      <c r="K2403" s="44"/>
      <c r="L2403" s="48"/>
      <c r="M2403" s="224"/>
      <c r="N2403" s="225"/>
      <c r="O2403" s="88"/>
      <c r="P2403" s="88"/>
      <c r="Q2403" s="88"/>
      <c r="R2403" s="88"/>
      <c r="S2403" s="88"/>
      <c r="T2403" s="89"/>
      <c r="U2403" s="42"/>
      <c r="V2403" s="42"/>
      <c r="W2403" s="42"/>
      <c r="X2403" s="42"/>
      <c r="Y2403" s="42"/>
      <c r="Z2403" s="42"/>
      <c r="AA2403" s="42"/>
      <c r="AB2403" s="42"/>
      <c r="AC2403" s="42"/>
      <c r="AD2403" s="42"/>
      <c r="AE2403" s="42"/>
      <c r="AT2403" s="20" t="s">
        <v>171</v>
      </c>
      <c r="AU2403" s="20" t="s">
        <v>88</v>
      </c>
    </row>
    <row r="2404" s="2" customFormat="1">
      <c r="A2404" s="42"/>
      <c r="B2404" s="43"/>
      <c r="C2404" s="44"/>
      <c r="D2404" s="226" t="s">
        <v>172</v>
      </c>
      <c r="E2404" s="44"/>
      <c r="F2404" s="227" t="s">
        <v>2443</v>
      </c>
      <c r="G2404" s="44"/>
      <c r="H2404" s="44"/>
      <c r="I2404" s="223"/>
      <c r="J2404" s="44"/>
      <c r="K2404" s="44"/>
      <c r="L2404" s="48"/>
      <c r="M2404" s="224"/>
      <c r="N2404" s="225"/>
      <c r="O2404" s="88"/>
      <c r="P2404" s="88"/>
      <c r="Q2404" s="88"/>
      <c r="R2404" s="88"/>
      <c r="S2404" s="88"/>
      <c r="T2404" s="89"/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T2404" s="20" t="s">
        <v>172</v>
      </c>
      <c r="AU2404" s="20" t="s">
        <v>88</v>
      </c>
    </row>
    <row r="2405" s="14" customFormat="1">
      <c r="A2405" s="14"/>
      <c r="B2405" s="243"/>
      <c r="C2405" s="244"/>
      <c r="D2405" s="221" t="s">
        <v>247</v>
      </c>
      <c r="E2405" s="245" t="s">
        <v>32</v>
      </c>
      <c r="F2405" s="246" t="s">
        <v>2444</v>
      </c>
      <c r="G2405" s="244"/>
      <c r="H2405" s="247">
        <v>48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247</v>
      </c>
      <c r="AU2405" s="253" t="s">
        <v>88</v>
      </c>
      <c r="AV2405" s="14" t="s">
        <v>88</v>
      </c>
      <c r="AW2405" s="14" t="s">
        <v>39</v>
      </c>
      <c r="AX2405" s="14" t="s">
        <v>86</v>
      </c>
      <c r="AY2405" s="253" t="s">
        <v>161</v>
      </c>
    </row>
    <row r="2406" s="2" customFormat="1" ht="24.15" customHeight="1">
      <c r="A2406" s="42"/>
      <c r="B2406" s="43"/>
      <c r="C2406" s="208" t="s">
        <v>2445</v>
      </c>
      <c r="D2406" s="208" t="s">
        <v>164</v>
      </c>
      <c r="E2406" s="209" t="s">
        <v>2446</v>
      </c>
      <c r="F2406" s="210" t="s">
        <v>2447</v>
      </c>
      <c r="G2406" s="211" t="s">
        <v>320</v>
      </c>
      <c r="H2406" s="212">
        <v>138.16999999999999</v>
      </c>
      <c r="I2406" s="213"/>
      <c r="J2406" s="214">
        <f>ROUND(I2406*H2406,2)</f>
        <v>0</v>
      </c>
      <c r="K2406" s="210" t="s">
        <v>168</v>
      </c>
      <c r="L2406" s="48"/>
      <c r="M2406" s="215" t="s">
        <v>32</v>
      </c>
      <c r="N2406" s="216" t="s">
        <v>49</v>
      </c>
      <c r="O2406" s="88"/>
      <c r="P2406" s="217">
        <f>O2406*H2406</f>
        <v>0</v>
      </c>
      <c r="Q2406" s="217">
        <v>0.00142</v>
      </c>
      <c r="R2406" s="217">
        <f>Q2406*H2406</f>
        <v>0.1962014</v>
      </c>
      <c r="S2406" s="217">
        <v>0</v>
      </c>
      <c r="T2406" s="218">
        <f>S2406*H2406</f>
        <v>0</v>
      </c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R2406" s="219" t="s">
        <v>379</v>
      </c>
      <c r="AT2406" s="219" t="s">
        <v>164</v>
      </c>
      <c r="AU2406" s="219" t="s">
        <v>88</v>
      </c>
      <c r="AY2406" s="20" t="s">
        <v>161</v>
      </c>
      <c r="BE2406" s="220">
        <f>IF(N2406="základní",J2406,0)</f>
        <v>0</v>
      </c>
      <c r="BF2406" s="220">
        <f>IF(N2406="snížená",J2406,0)</f>
        <v>0</v>
      </c>
      <c r="BG2406" s="220">
        <f>IF(N2406="zákl. přenesená",J2406,0)</f>
        <v>0</v>
      </c>
      <c r="BH2406" s="220">
        <f>IF(N2406="sníž. přenesená",J2406,0)</f>
        <v>0</v>
      </c>
      <c r="BI2406" s="220">
        <f>IF(N2406="nulová",J2406,0)</f>
        <v>0</v>
      </c>
      <c r="BJ2406" s="20" t="s">
        <v>86</v>
      </c>
      <c r="BK2406" s="220">
        <f>ROUND(I2406*H2406,2)</f>
        <v>0</v>
      </c>
      <c r="BL2406" s="20" t="s">
        <v>379</v>
      </c>
      <c r="BM2406" s="219" t="s">
        <v>2448</v>
      </c>
    </row>
    <row r="2407" s="2" customFormat="1">
      <c r="A2407" s="42"/>
      <c r="B2407" s="43"/>
      <c r="C2407" s="44"/>
      <c r="D2407" s="221" t="s">
        <v>171</v>
      </c>
      <c r="E2407" s="44"/>
      <c r="F2407" s="222" t="s">
        <v>2449</v>
      </c>
      <c r="G2407" s="44"/>
      <c r="H2407" s="44"/>
      <c r="I2407" s="223"/>
      <c r="J2407" s="44"/>
      <c r="K2407" s="44"/>
      <c r="L2407" s="48"/>
      <c r="M2407" s="224"/>
      <c r="N2407" s="225"/>
      <c r="O2407" s="88"/>
      <c r="P2407" s="88"/>
      <c r="Q2407" s="88"/>
      <c r="R2407" s="88"/>
      <c r="S2407" s="88"/>
      <c r="T2407" s="89"/>
      <c r="U2407" s="42"/>
      <c r="V2407" s="42"/>
      <c r="W2407" s="42"/>
      <c r="X2407" s="42"/>
      <c r="Y2407" s="42"/>
      <c r="Z2407" s="42"/>
      <c r="AA2407" s="42"/>
      <c r="AB2407" s="42"/>
      <c r="AC2407" s="42"/>
      <c r="AD2407" s="42"/>
      <c r="AE2407" s="42"/>
      <c r="AT2407" s="20" t="s">
        <v>171</v>
      </c>
      <c r="AU2407" s="20" t="s">
        <v>88</v>
      </c>
    </row>
    <row r="2408" s="2" customFormat="1">
      <c r="A2408" s="42"/>
      <c r="B2408" s="43"/>
      <c r="C2408" s="44"/>
      <c r="D2408" s="226" t="s">
        <v>172</v>
      </c>
      <c r="E2408" s="44"/>
      <c r="F2408" s="227" t="s">
        <v>2450</v>
      </c>
      <c r="G2408" s="44"/>
      <c r="H2408" s="44"/>
      <c r="I2408" s="223"/>
      <c r="J2408" s="44"/>
      <c r="K2408" s="44"/>
      <c r="L2408" s="48"/>
      <c r="M2408" s="224"/>
      <c r="N2408" s="225"/>
      <c r="O2408" s="88"/>
      <c r="P2408" s="88"/>
      <c r="Q2408" s="88"/>
      <c r="R2408" s="88"/>
      <c r="S2408" s="88"/>
      <c r="T2408" s="89"/>
      <c r="U2408" s="42"/>
      <c r="V2408" s="42"/>
      <c r="W2408" s="42"/>
      <c r="X2408" s="42"/>
      <c r="Y2408" s="42"/>
      <c r="Z2408" s="42"/>
      <c r="AA2408" s="42"/>
      <c r="AB2408" s="42"/>
      <c r="AC2408" s="42"/>
      <c r="AD2408" s="42"/>
      <c r="AE2408" s="42"/>
      <c r="AT2408" s="20" t="s">
        <v>172</v>
      </c>
      <c r="AU2408" s="20" t="s">
        <v>88</v>
      </c>
    </row>
    <row r="2409" s="14" customFormat="1">
      <c r="A2409" s="14"/>
      <c r="B2409" s="243"/>
      <c r="C2409" s="244"/>
      <c r="D2409" s="221" t="s">
        <v>247</v>
      </c>
      <c r="E2409" s="245" t="s">
        <v>32</v>
      </c>
      <c r="F2409" s="246" t="s">
        <v>634</v>
      </c>
      <c r="G2409" s="244"/>
      <c r="H2409" s="247">
        <v>6.7999999999999998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247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161</v>
      </c>
    </row>
    <row r="2410" s="14" customFormat="1">
      <c r="A2410" s="14"/>
      <c r="B2410" s="243"/>
      <c r="C2410" s="244"/>
      <c r="D2410" s="221" t="s">
        <v>247</v>
      </c>
      <c r="E2410" s="245" t="s">
        <v>32</v>
      </c>
      <c r="F2410" s="246" t="s">
        <v>637</v>
      </c>
      <c r="G2410" s="244"/>
      <c r="H2410" s="247">
        <v>16.579999999999998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247</v>
      </c>
      <c r="AU2410" s="253" t="s">
        <v>88</v>
      </c>
      <c r="AV2410" s="14" t="s">
        <v>88</v>
      </c>
      <c r="AW2410" s="14" t="s">
        <v>39</v>
      </c>
      <c r="AX2410" s="14" t="s">
        <v>78</v>
      </c>
      <c r="AY2410" s="253" t="s">
        <v>161</v>
      </c>
    </row>
    <row r="2411" s="14" customFormat="1">
      <c r="A2411" s="14"/>
      <c r="B2411" s="243"/>
      <c r="C2411" s="244"/>
      <c r="D2411" s="221" t="s">
        <v>247</v>
      </c>
      <c r="E2411" s="245" t="s">
        <v>32</v>
      </c>
      <c r="F2411" s="246" t="s">
        <v>638</v>
      </c>
      <c r="G2411" s="244"/>
      <c r="H2411" s="247">
        <v>7.8499999999999996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247</v>
      </c>
      <c r="AU2411" s="253" t="s">
        <v>88</v>
      </c>
      <c r="AV2411" s="14" t="s">
        <v>88</v>
      </c>
      <c r="AW2411" s="14" t="s">
        <v>39</v>
      </c>
      <c r="AX2411" s="14" t="s">
        <v>78</v>
      </c>
      <c r="AY2411" s="253" t="s">
        <v>161</v>
      </c>
    </row>
    <row r="2412" s="14" customFormat="1">
      <c r="A2412" s="14"/>
      <c r="B2412" s="243"/>
      <c r="C2412" s="244"/>
      <c r="D2412" s="221" t="s">
        <v>247</v>
      </c>
      <c r="E2412" s="245" t="s">
        <v>32</v>
      </c>
      <c r="F2412" s="246" t="s">
        <v>642</v>
      </c>
      <c r="G2412" s="244"/>
      <c r="H2412" s="247">
        <v>9.7899999999999991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247</v>
      </c>
      <c r="AU2412" s="253" t="s">
        <v>88</v>
      </c>
      <c r="AV2412" s="14" t="s">
        <v>88</v>
      </c>
      <c r="AW2412" s="14" t="s">
        <v>39</v>
      </c>
      <c r="AX2412" s="14" t="s">
        <v>78</v>
      </c>
      <c r="AY2412" s="253" t="s">
        <v>161</v>
      </c>
    </row>
    <row r="2413" s="14" customFormat="1">
      <c r="A2413" s="14"/>
      <c r="B2413" s="243"/>
      <c r="C2413" s="244"/>
      <c r="D2413" s="221" t="s">
        <v>247</v>
      </c>
      <c r="E2413" s="245" t="s">
        <v>32</v>
      </c>
      <c r="F2413" s="246" t="s">
        <v>646</v>
      </c>
      <c r="G2413" s="244"/>
      <c r="H2413" s="247">
        <v>9.4199999999999999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247</v>
      </c>
      <c r="AU2413" s="253" t="s">
        <v>88</v>
      </c>
      <c r="AV2413" s="14" t="s">
        <v>88</v>
      </c>
      <c r="AW2413" s="14" t="s">
        <v>39</v>
      </c>
      <c r="AX2413" s="14" t="s">
        <v>78</v>
      </c>
      <c r="AY2413" s="253" t="s">
        <v>161</v>
      </c>
    </row>
    <row r="2414" s="14" customFormat="1">
      <c r="A2414" s="14"/>
      <c r="B2414" s="243"/>
      <c r="C2414" s="244"/>
      <c r="D2414" s="221" t="s">
        <v>247</v>
      </c>
      <c r="E2414" s="245" t="s">
        <v>32</v>
      </c>
      <c r="F2414" s="246" t="s">
        <v>648</v>
      </c>
      <c r="G2414" s="244"/>
      <c r="H2414" s="247">
        <v>6.7999999999999998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247</v>
      </c>
      <c r="AU2414" s="253" t="s">
        <v>88</v>
      </c>
      <c r="AV2414" s="14" t="s">
        <v>88</v>
      </c>
      <c r="AW2414" s="14" t="s">
        <v>39</v>
      </c>
      <c r="AX2414" s="14" t="s">
        <v>78</v>
      </c>
      <c r="AY2414" s="253" t="s">
        <v>161</v>
      </c>
    </row>
    <row r="2415" s="14" customFormat="1">
      <c r="A2415" s="14"/>
      <c r="B2415" s="243"/>
      <c r="C2415" s="244"/>
      <c r="D2415" s="221" t="s">
        <v>247</v>
      </c>
      <c r="E2415" s="245" t="s">
        <v>32</v>
      </c>
      <c r="F2415" s="246" t="s">
        <v>651</v>
      </c>
      <c r="G2415" s="244"/>
      <c r="H2415" s="247">
        <v>16.579999999999998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247</v>
      </c>
      <c r="AU2415" s="253" t="s">
        <v>88</v>
      </c>
      <c r="AV2415" s="14" t="s">
        <v>88</v>
      </c>
      <c r="AW2415" s="14" t="s">
        <v>39</v>
      </c>
      <c r="AX2415" s="14" t="s">
        <v>78</v>
      </c>
      <c r="AY2415" s="253" t="s">
        <v>161</v>
      </c>
    </row>
    <row r="2416" s="14" customFormat="1">
      <c r="A2416" s="14"/>
      <c r="B2416" s="243"/>
      <c r="C2416" s="244"/>
      <c r="D2416" s="221" t="s">
        <v>247</v>
      </c>
      <c r="E2416" s="245" t="s">
        <v>32</v>
      </c>
      <c r="F2416" s="246" t="s">
        <v>652</v>
      </c>
      <c r="G2416" s="244"/>
      <c r="H2416" s="247">
        <v>7.8499999999999996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247</v>
      </c>
      <c r="AU2416" s="253" t="s">
        <v>88</v>
      </c>
      <c r="AV2416" s="14" t="s">
        <v>88</v>
      </c>
      <c r="AW2416" s="14" t="s">
        <v>39</v>
      </c>
      <c r="AX2416" s="14" t="s">
        <v>78</v>
      </c>
      <c r="AY2416" s="253" t="s">
        <v>161</v>
      </c>
    </row>
    <row r="2417" s="14" customFormat="1">
      <c r="A2417" s="14"/>
      <c r="B2417" s="243"/>
      <c r="C2417" s="244"/>
      <c r="D2417" s="221" t="s">
        <v>247</v>
      </c>
      <c r="E2417" s="245" t="s">
        <v>32</v>
      </c>
      <c r="F2417" s="246" t="s">
        <v>627</v>
      </c>
      <c r="G2417" s="244"/>
      <c r="H2417" s="247">
        <v>7.6299999999999999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247</v>
      </c>
      <c r="AU2417" s="253" t="s">
        <v>88</v>
      </c>
      <c r="AV2417" s="14" t="s">
        <v>88</v>
      </c>
      <c r="AW2417" s="14" t="s">
        <v>39</v>
      </c>
      <c r="AX2417" s="14" t="s">
        <v>78</v>
      </c>
      <c r="AY2417" s="253" t="s">
        <v>161</v>
      </c>
    </row>
    <row r="2418" s="14" customFormat="1">
      <c r="A2418" s="14"/>
      <c r="B2418" s="243"/>
      <c r="C2418" s="244"/>
      <c r="D2418" s="221" t="s">
        <v>247</v>
      </c>
      <c r="E2418" s="245" t="s">
        <v>32</v>
      </c>
      <c r="F2418" s="246" t="s">
        <v>629</v>
      </c>
      <c r="G2418" s="244"/>
      <c r="H2418" s="247">
        <v>17.050000000000001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247</v>
      </c>
      <c r="AU2418" s="253" t="s">
        <v>88</v>
      </c>
      <c r="AV2418" s="14" t="s">
        <v>88</v>
      </c>
      <c r="AW2418" s="14" t="s">
        <v>39</v>
      </c>
      <c r="AX2418" s="14" t="s">
        <v>78</v>
      </c>
      <c r="AY2418" s="253" t="s">
        <v>161</v>
      </c>
    </row>
    <row r="2419" s="14" customFormat="1">
      <c r="A2419" s="14"/>
      <c r="B2419" s="243"/>
      <c r="C2419" s="244"/>
      <c r="D2419" s="221" t="s">
        <v>247</v>
      </c>
      <c r="E2419" s="245" t="s">
        <v>32</v>
      </c>
      <c r="F2419" s="246" t="s">
        <v>633</v>
      </c>
      <c r="G2419" s="244"/>
      <c r="H2419" s="247">
        <v>15.91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247</v>
      </c>
      <c r="AU2419" s="253" t="s">
        <v>88</v>
      </c>
      <c r="AV2419" s="14" t="s">
        <v>88</v>
      </c>
      <c r="AW2419" s="14" t="s">
        <v>39</v>
      </c>
      <c r="AX2419" s="14" t="s">
        <v>78</v>
      </c>
      <c r="AY2419" s="253" t="s">
        <v>161</v>
      </c>
    </row>
    <row r="2420" s="14" customFormat="1">
      <c r="A2420" s="14"/>
      <c r="B2420" s="243"/>
      <c r="C2420" s="244"/>
      <c r="D2420" s="221" t="s">
        <v>247</v>
      </c>
      <c r="E2420" s="245" t="s">
        <v>32</v>
      </c>
      <c r="F2420" s="246" t="s">
        <v>647</v>
      </c>
      <c r="G2420" s="244"/>
      <c r="H2420" s="247">
        <v>15.91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247</v>
      </c>
      <c r="AU2420" s="253" t="s">
        <v>88</v>
      </c>
      <c r="AV2420" s="14" t="s">
        <v>88</v>
      </c>
      <c r="AW2420" s="14" t="s">
        <v>39</v>
      </c>
      <c r="AX2420" s="14" t="s">
        <v>78</v>
      </c>
      <c r="AY2420" s="253" t="s">
        <v>161</v>
      </c>
    </row>
    <row r="2421" s="15" customFormat="1">
      <c r="A2421" s="15"/>
      <c r="B2421" s="254"/>
      <c r="C2421" s="255"/>
      <c r="D2421" s="221" t="s">
        <v>247</v>
      </c>
      <c r="E2421" s="256" t="s">
        <v>32</v>
      </c>
      <c r="F2421" s="257" t="s">
        <v>273</v>
      </c>
      <c r="G2421" s="255"/>
      <c r="H2421" s="258">
        <v>138.16999999999999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64" t="s">
        <v>247</v>
      </c>
      <c r="AU2421" s="264" t="s">
        <v>88</v>
      </c>
      <c r="AV2421" s="15" t="s">
        <v>188</v>
      </c>
      <c r="AW2421" s="15" t="s">
        <v>39</v>
      </c>
      <c r="AX2421" s="15" t="s">
        <v>86</v>
      </c>
      <c r="AY2421" s="264" t="s">
        <v>161</v>
      </c>
    </row>
    <row r="2422" s="2" customFormat="1" ht="33" customHeight="1">
      <c r="A2422" s="42"/>
      <c r="B2422" s="43"/>
      <c r="C2422" s="208" t="s">
        <v>2451</v>
      </c>
      <c r="D2422" s="208" t="s">
        <v>164</v>
      </c>
      <c r="E2422" s="209" t="s">
        <v>2452</v>
      </c>
      <c r="F2422" s="210" t="s">
        <v>2453</v>
      </c>
      <c r="G2422" s="211" t="s">
        <v>311</v>
      </c>
      <c r="H2422" s="212">
        <v>211.08000000000001</v>
      </c>
      <c r="I2422" s="213"/>
      <c r="J2422" s="214">
        <f>ROUND(I2422*H2422,2)</f>
        <v>0</v>
      </c>
      <c r="K2422" s="210" t="s">
        <v>168</v>
      </c>
      <c r="L2422" s="48"/>
      <c r="M2422" s="215" t="s">
        <v>32</v>
      </c>
      <c r="N2422" s="216" t="s">
        <v>49</v>
      </c>
      <c r="O2422" s="88"/>
      <c r="P2422" s="217">
        <f>O2422*H2422</f>
        <v>0</v>
      </c>
      <c r="Q2422" s="217">
        <v>0.0053800000000000002</v>
      </c>
      <c r="R2422" s="217">
        <f>Q2422*H2422</f>
        <v>1.1356104</v>
      </c>
      <c r="S2422" s="217">
        <v>0</v>
      </c>
      <c r="T2422" s="218">
        <f>S2422*H2422</f>
        <v>0</v>
      </c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R2422" s="219" t="s">
        <v>379</v>
      </c>
      <c r="AT2422" s="219" t="s">
        <v>164</v>
      </c>
      <c r="AU2422" s="219" t="s">
        <v>88</v>
      </c>
      <c r="AY2422" s="20" t="s">
        <v>161</v>
      </c>
      <c r="BE2422" s="220">
        <f>IF(N2422="základní",J2422,0)</f>
        <v>0</v>
      </c>
      <c r="BF2422" s="220">
        <f>IF(N2422="snížená",J2422,0)</f>
        <v>0</v>
      </c>
      <c r="BG2422" s="220">
        <f>IF(N2422="zákl. přenesená",J2422,0)</f>
        <v>0</v>
      </c>
      <c r="BH2422" s="220">
        <f>IF(N2422="sníž. přenesená",J2422,0)</f>
        <v>0</v>
      </c>
      <c r="BI2422" s="220">
        <f>IF(N2422="nulová",J2422,0)</f>
        <v>0</v>
      </c>
      <c r="BJ2422" s="20" t="s">
        <v>86</v>
      </c>
      <c r="BK2422" s="220">
        <f>ROUND(I2422*H2422,2)</f>
        <v>0</v>
      </c>
      <c r="BL2422" s="20" t="s">
        <v>379</v>
      </c>
      <c r="BM2422" s="219" t="s">
        <v>2454</v>
      </c>
    </row>
    <row r="2423" s="2" customFormat="1">
      <c r="A2423" s="42"/>
      <c r="B2423" s="43"/>
      <c r="C2423" s="44"/>
      <c r="D2423" s="221" t="s">
        <v>171</v>
      </c>
      <c r="E2423" s="44"/>
      <c r="F2423" s="222" t="s">
        <v>2455</v>
      </c>
      <c r="G2423" s="44"/>
      <c r="H2423" s="44"/>
      <c r="I2423" s="223"/>
      <c r="J2423" s="44"/>
      <c r="K2423" s="44"/>
      <c r="L2423" s="48"/>
      <c r="M2423" s="224"/>
      <c r="N2423" s="225"/>
      <c r="O2423" s="88"/>
      <c r="P2423" s="88"/>
      <c r="Q2423" s="88"/>
      <c r="R2423" s="88"/>
      <c r="S2423" s="88"/>
      <c r="T2423" s="89"/>
      <c r="U2423" s="42"/>
      <c r="V2423" s="42"/>
      <c r="W2423" s="42"/>
      <c r="X2423" s="42"/>
      <c r="Y2423" s="42"/>
      <c r="Z2423" s="42"/>
      <c r="AA2423" s="42"/>
      <c r="AB2423" s="42"/>
      <c r="AC2423" s="42"/>
      <c r="AD2423" s="42"/>
      <c r="AE2423" s="42"/>
      <c r="AT2423" s="20" t="s">
        <v>171</v>
      </c>
      <c r="AU2423" s="20" t="s">
        <v>88</v>
      </c>
    </row>
    <row r="2424" s="2" customFormat="1">
      <c r="A2424" s="42"/>
      <c r="B2424" s="43"/>
      <c r="C2424" s="44"/>
      <c r="D2424" s="226" t="s">
        <v>172</v>
      </c>
      <c r="E2424" s="44"/>
      <c r="F2424" s="227" t="s">
        <v>2456</v>
      </c>
      <c r="G2424" s="44"/>
      <c r="H2424" s="44"/>
      <c r="I2424" s="223"/>
      <c r="J2424" s="44"/>
      <c r="K2424" s="44"/>
      <c r="L2424" s="48"/>
      <c r="M2424" s="224"/>
      <c r="N2424" s="225"/>
      <c r="O2424" s="88"/>
      <c r="P2424" s="88"/>
      <c r="Q2424" s="88"/>
      <c r="R2424" s="88"/>
      <c r="S2424" s="88"/>
      <c r="T2424" s="89"/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T2424" s="20" t="s">
        <v>172</v>
      </c>
      <c r="AU2424" s="20" t="s">
        <v>88</v>
      </c>
    </row>
    <row r="2425" s="14" customFormat="1">
      <c r="A2425" s="14"/>
      <c r="B2425" s="243"/>
      <c r="C2425" s="244"/>
      <c r="D2425" s="221" t="s">
        <v>247</v>
      </c>
      <c r="E2425" s="245" t="s">
        <v>32</v>
      </c>
      <c r="F2425" s="246" t="s">
        <v>2431</v>
      </c>
      <c r="G2425" s="244"/>
      <c r="H2425" s="247">
        <v>211.08000000000001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3" t="s">
        <v>247</v>
      </c>
      <c r="AU2425" s="253" t="s">
        <v>88</v>
      </c>
      <c r="AV2425" s="14" t="s">
        <v>88</v>
      </c>
      <c r="AW2425" s="14" t="s">
        <v>39</v>
      </c>
      <c r="AX2425" s="14" t="s">
        <v>86</v>
      </c>
      <c r="AY2425" s="253" t="s">
        <v>161</v>
      </c>
    </row>
    <row r="2426" s="2" customFormat="1" ht="16.5" customHeight="1">
      <c r="A2426" s="42"/>
      <c r="B2426" s="43"/>
      <c r="C2426" s="265" t="s">
        <v>2457</v>
      </c>
      <c r="D2426" s="265" t="s">
        <v>303</v>
      </c>
      <c r="E2426" s="266" t="s">
        <v>2458</v>
      </c>
      <c r="F2426" s="267" t="s">
        <v>2459</v>
      </c>
      <c r="G2426" s="268" t="s">
        <v>311</v>
      </c>
      <c r="H2426" s="269">
        <v>232.18799999999999</v>
      </c>
      <c r="I2426" s="270"/>
      <c r="J2426" s="271">
        <f>ROUND(I2426*H2426,2)</f>
        <v>0</v>
      </c>
      <c r="K2426" s="267" t="s">
        <v>1496</v>
      </c>
      <c r="L2426" s="272"/>
      <c r="M2426" s="273" t="s">
        <v>32</v>
      </c>
      <c r="N2426" s="274" t="s">
        <v>49</v>
      </c>
      <c r="O2426" s="88"/>
      <c r="P2426" s="217">
        <f>O2426*H2426</f>
        <v>0</v>
      </c>
      <c r="Q2426" s="217">
        <v>0.0126</v>
      </c>
      <c r="R2426" s="217">
        <f>Q2426*H2426</f>
        <v>2.9255687999999997</v>
      </c>
      <c r="S2426" s="217">
        <v>0</v>
      </c>
      <c r="T2426" s="218">
        <f>S2426*H2426</f>
        <v>0</v>
      </c>
      <c r="U2426" s="42"/>
      <c r="V2426" s="42"/>
      <c r="W2426" s="42"/>
      <c r="X2426" s="42"/>
      <c r="Y2426" s="42"/>
      <c r="Z2426" s="42"/>
      <c r="AA2426" s="42"/>
      <c r="AB2426" s="42"/>
      <c r="AC2426" s="42"/>
      <c r="AD2426" s="42"/>
      <c r="AE2426" s="42"/>
      <c r="AR2426" s="219" t="s">
        <v>555</v>
      </c>
      <c r="AT2426" s="219" t="s">
        <v>303</v>
      </c>
      <c r="AU2426" s="219" t="s">
        <v>88</v>
      </c>
      <c r="AY2426" s="20" t="s">
        <v>161</v>
      </c>
      <c r="BE2426" s="220">
        <f>IF(N2426="základní",J2426,0)</f>
        <v>0</v>
      </c>
      <c r="BF2426" s="220">
        <f>IF(N2426="snížená",J2426,0)</f>
        <v>0</v>
      </c>
      <c r="BG2426" s="220">
        <f>IF(N2426="zákl. přenesená",J2426,0)</f>
        <v>0</v>
      </c>
      <c r="BH2426" s="220">
        <f>IF(N2426="sníž. přenesená",J2426,0)</f>
        <v>0</v>
      </c>
      <c r="BI2426" s="220">
        <f>IF(N2426="nulová",J2426,0)</f>
        <v>0</v>
      </c>
      <c r="BJ2426" s="20" t="s">
        <v>86</v>
      </c>
      <c r="BK2426" s="220">
        <f>ROUND(I2426*H2426,2)</f>
        <v>0</v>
      </c>
      <c r="BL2426" s="20" t="s">
        <v>379</v>
      </c>
      <c r="BM2426" s="219" t="s">
        <v>2460</v>
      </c>
    </row>
    <row r="2427" s="2" customFormat="1">
      <c r="A2427" s="42"/>
      <c r="B2427" s="43"/>
      <c r="C2427" s="44"/>
      <c r="D2427" s="221" t="s">
        <v>171</v>
      </c>
      <c r="E2427" s="44"/>
      <c r="F2427" s="222" t="s">
        <v>2459</v>
      </c>
      <c r="G2427" s="44"/>
      <c r="H2427" s="44"/>
      <c r="I2427" s="223"/>
      <c r="J2427" s="44"/>
      <c r="K2427" s="44"/>
      <c r="L2427" s="48"/>
      <c r="M2427" s="224"/>
      <c r="N2427" s="225"/>
      <c r="O2427" s="88"/>
      <c r="P2427" s="88"/>
      <c r="Q2427" s="88"/>
      <c r="R2427" s="88"/>
      <c r="S2427" s="88"/>
      <c r="T2427" s="89"/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T2427" s="20" t="s">
        <v>171</v>
      </c>
      <c r="AU2427" s="20" t="s">
        <v>88</v>
      </c>
    </row>
    <row r="2428" s="14" customFormat="1">
      <c r="A2428" s="14"/>
      <c r="B2428" s="243"/>
      <c r="C2428" s="244"/>
      <c r="D2428" s="221" t="s">
        <v>247</v>
      </c>
      <c r="E2428" s="244"/>
      <c r="F2428" s="246" t="s">
        <v>2461</v>
      </c>
      <c r="G2428" s="244"/>
      <c r="H2428" s="247">
        <v>232.18799999999999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247</v>
      </c>
      <c r="AU2428" s="253" t="s">
        <v>88</v>
      </c>
      <c r="AV2428" s="14" t="s">
        <v>88</v>
      </c>
      <c r="AW2428" s="14" t="s">
        <v>4</v>
      </c>
      <c r="AX2428" s="14" t="s">
        <v>86</v>
      </c>
      <c r="AY2428" s="253" t="s">
        <v>161</v>
      </c>
    </row>
    <row r="2429" s="2" customFormat="1" ht="24.15" customHeight="1">
      <c r="A2429" s="42"/>
      <c r="B2429" s="43"/>
      <c r="C2429" s="208" t="s">
        <v>2462</v>
      </c>
      <c r="D2429" s="208" t="s">
        <v>164</v>
      </c>
      <c r="E2429" s="209" t="s">
        <v>2463</v>
      </c>
      <c r="F2429" s="210" t="s">
        <v>2464</v>
      </c>
      <c r="G2429" s="211" t="s">
        <v>282</v>
      </c>
      <c r="H2429" s="212">
        <v>4.6710000000000003</v>
      </c>
      <c r="I2429" s="213"/>
      <c r="J2429" s="214">
        <f>ROUND(I2429*H2429,2)</f>
        <v>0</v>
      </c>
      <c r="K2429" s="210" t="s">
        <v>168</v>
      </c>
      <c r="L2429" s="48"/>
      <c r="M2429" s="215" t="s">
        <v>32</v>
      </c>
      <c r="N2429" s="216" t="s">
        <v>49</v>
      </c>
      <c r="O2429" s="88"/>
      <c r="P2429" s="217">
        <f>O2429*H2429</f>
        <v>0</v>
      </c>
      <c r="Q2429" s="217">
        <v>0</v>
      </c>
      <c r="R2429" s="217">
        <f>Q2429*H2429</f>
        <v>0</v>
      </c>
      <c r="S2429" s="217">
        <v>0</v>
      </c>
      <c r="T2429" s="218">
        <f>S2429*H2429</f>
        <v>0</v>
      </c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R2429" s="219" t="s">
        <v>379</v>
      </c>
      <c r="AT2429" s="219" t="s">
        <v>164</v>
      </c>
      <c r="AU2429" s="219" t="s">
        <v>88</v>
      </c>
      <c r="AY2429" s="20" t="s">
        <v>161</v>
      </c>
      <c r="BE2429" s="220">
        <f>IF(N2429="základní",J2429,0)</f>
        <v>0</v>
      </c>
      <c r="BF2429" s="220">
        <f>IF(N2429="snížená",J2429,0)</f>
        <v>0</v>
      </c>
      <c r="BG2429" s="220">
        <f>IF(N2429="zákl. přenesená",J2429,0)</f>
        <v>0</v>
      </c>
      <c r="BH2429" s="220">
        <f>IF(N2429="sníž. přenesená",J2429,0)</f>
        <v>0</v>
      </c>
      <c r="BI2429" s="220">
        <f>IF(N2429="nulová",J2429,0)</f>
        <v>0</v>
      </c>
      <c r="BJ2429" s="20" t="s">
        <v>86</v>
      </c>
      <c r="BK2429" s="220">
        <f>ROUND(I2429*H2429,2)</f>
        <v>0</v>
      </c>
      <c r="BL2429" s="20" t="s">
        <v>379</v>
      </c>
      <c r="BM2429" s="219" t="s">
        <v>2465</v>
      </c>
    </row>
    <row r="2430" s="2" customFormat="1">
      <c r="A2430" s="42"/>
      <c r="B2430" s="43"/>
      <c r="C2430" s="44"/>
      <c r="D2430" s="221" t="s">
        <v>171</v>
      </c>
      <c r="E2430" s="44"/>
      <c r="F2430" s="222" t="s">
        <v>2466</v>
      </c>
      <c r="G2430" s="44"/>
      <c r="H2430" s="44"/>
      <c r="I2430" s="223"/>
      <c r="J2430" s="44"/>
      <c r="K2430" s="44"/>
      <c r="L2430" s="48"/>
      <c r="M2430" s="224"/>
      <c r="N2430" s="225"/>
      <c r="O2430" s="88"/>
      <c r="P2430" s="88"/>
      <c r="Q2430" s="88"/>
      <c r="R2430" s="88"/>
      <c r="S2430" s="88"/>
      <c r="T2430" s="89"/>
      <c r="U2430" s="42"/>
      <c r="V2430" s="42"/>
      <c r="W2430" s="42"/>
      <c r="X2430" s="42"/>
      <c r="Y2430" s="42"/>
      <c r="Z2430" s="42"/>
      <c r="AA2430" s="42"/>
      <c r="AB2430" s="42"/>
      <c r="AC2430" s="42"/>
      <c r="AD2430" s="42"/>
      <c r="AE2430" s="42"/>
      <c r="AT2430" s="20" t="s">
        <v>171</v>
      </c>
      <c r="AU2430" s="20" t="s">
        <v>88</v>
      </c>
    </row>
    <row r="2431" s="2" customFormat="1">
      <c r="A2431" s="42"/>
      <c r="B2431" s="43"/>
      <c r="C2431" s="44"/>
      <c r="D2431" s="226" t="s">
        <v>172</v>
      </c>
      <c r="E2431" s="44"/>
      <c r="F2431" s="227" t="s">
        <v>2467</v>
      </c>
      <c r="G2431" s="44"/>
      <c r="H2431" s="44"/>
      <c r="I2431" s="223"/>
      <c r="J2431" s="44"/>
      <c r="K2431" s="44"/>
      <c r="L2431" s="48"/>
      <c r="M2431" s="224"/>
      <c r="N2431" s="225"/>
      <c r="O2431" s="88"/>
      <c r="P2431" s="88"/>
      <c r="Q2431" s="88"/>
      <c r="R2431" s="88"/>
      <c r="S2431" s="88"/>
      <c r="T2431" s="89"/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T2431" s="20" t="s">
        <v>172</v>
      </c>
      <c r="AU2431" s="20" t="s">
        <v>88</v>
      </c>
    </row>
    <row r="2432" s="12" customFormat="1" ht="22.8" customHeight="1">
      <c r="A2432" s="12"/>
      <c r="B2432" s="192"/>
      <c r="C2432" s="193"/>
      <c r="D2432" s="194" t="s">
        <v>77</v>
      </c>
      <c r="E2432" s="206" t="s">
        <v>2468</v>
      </c>
      <c r="F2432" s="206" t="s">
        <v>2469</v>
      </c>
      <c r="G2432" s="193"/>
      <c r="H2432" s="193"/>
      <c r="I2432" s="196"/>
      <c r="J2432" s="207">
        <f>BK2432</f>
        <v>0</v>
      </c>
      <c r="K2432" s="193"/>
      <c r="L2432" s="198"/>
      <c r="M2432" s="199"/>
      <c r="N2432" s="200"/>
      <c r="O2432" s="200"/>
      <c r="P2432" s="201">
        <f>SUM(P2433:P2459)</f>
        <v>0</v>
      </c>
      <c r="Q2432" s="200"/>
      <c r="R2432" s="201">
        <f>SUM(R2433:R2459)</f>
        <v>0.091469599999999984</v>
      </c>
      <c r="S2432" s="200"/>
      <c r="T2432" s="202">
        <f>SUM(T2433:T2459)</f>
        <v>0</v>
      </c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R2432" s="203" t="s">
        <v>88</v>
      </c>
      <c r="AT2432" s="204" t="s">
        <v>77</v>
      </c>
      <c r="AU2432" s="204" t="s">
        <v>86</v>
      </c>
      <c r="AY2432" s="203" t="s">
        <v>161</v>
      </c>
      <c r="BK2432" s="205">
        <f>SUM(BK2433:BK2459)</f>
        <v>0</v>
      </c>
    </row>
    <row r="2433" s="2" customFormat="1" ht="24.15" customHeight="1">
      <c r="A2433" s="42"/>
      <c r="B2433" s="43"/>
      <c r="C2433" s="208" t="s">
        <v>2470</v>
      </c>
      <c r="D2433" s="208" t="s">
        <v>164</v>
      </c>
      <c r="E2433" s="209" t="s">
        <v>2471</v>
      </c>
      <c r="F2433" s="210" t="s">
        <v>2472</v>
      </c>
      <c r="G2433" s="211" t="s">
        <v>311</v>
      </c>
      <c r="H2433" s="212">
        <v>191.30799999999999</v>
      </c>
      <c r="I2433" s="213"/>
      <c r="J2433" s="214">
        <f>ROUND(I2433*H2433,2)</f>
        <v>0</v>
      </c>
      <c r="K2433" s="210" t="s">
        <v>168</v>
      </c>
      <c r="L2433" s="48"/>
      <c r="M2433" s="215" t="s">
        <v>32</v>
      </c>
      <c r="N2433" s="216" t="s">
        <v>49</v>
      </c>
      <c r="O2433" s="88"/>
      <c r="P2433" s="217">
        <f>O2433*H2433</f>
        <v>0</v>
      </c>
      <c r="Q2433" s="217">
        <v>0.00014999999999999999</v>
      </c>
      <c r="R2433" s="217">
        <f>Q2433*H2433</f>
        <v>0.028696199999999998</v>
      </c>
      <c r="S2433" s="217">
        <v>0</v>
      </c>
      <c r="T2433" s="218">
        <f>S2433*H2433</f>
        <v>0</v>
      </c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R2433" s="219" t="s">
        <v>379</v>
      </c>
      <c r="AT2433" s="219" t="s">
        <v>164</v>
      </c>
      <c r="AU2433" s="219" t="s">
        <v>88</v>
      </c>
      <c r="AY2433" s="20" t="s">
        <v>161</v>
      </c>
      <c r="BE2433" s="220">
        <f>IF(N2433="základní",J2433,0)</f>
        <v>0</v>
      </c>
      <c r="BF2433" s="220">
        <f>IF(N2433="snížená",J2433,0)</f>
        <v>0</v>
      </c>
      <c r="BG2433" s="220">
        <f>IF(N2433="zákl. přenesená",J2433,0)</f>
        <v>0</v>
      </c>
      <c r="BH2433" s="220">
        <f>IF(N2433="sníž. přenesená",J2433,0)</f>
        <v>0</v>
      </c>
      <c r="BI2433" s="220">
        <f>IF(N2433="nulová",J2433,0)</f>
        <v>0</v>
      </c>
      <c r="BJ2433" s="20" t="s">
        <v>86</v>
      </c>
      <c r="BK2433" s="220">
        <f>ROUND(I2433*H2433,2)</f>
        <v>0</v>
      </c>
      <c r="BL2433" s="20" t="s">
        <v>379</v>
      </c>
      <c r="BM2433" s="219" t="s">
        <v>2473</v>
      </c>
    </row>
    <row r="2434" s="2" customFormat="1">
      <c r="A2434" s="42"/>
      <c r="B2434" s="43"/>
      <c r="C2434" s="44"/>
      <c r="D2434" s="221" t="s">
        <v>171</v>
      </c>
      <c r="E2434" s="44"/>
      <c r="F2434" s="222" t="s">
        <v>2474</v>
      </c>
      <c r="G2434" s="44"/>
      <c r="H2434" s="44"/>
      <c r="I2434" s="223"/>
      <c r="J2434" s="44"/>
      <c r="K2434" s="44"/>
      <c r="L2434" s="48"/>
      <c r="M2434" s="224"/>
      <c r="N2434" s="225"/>
      <c r="O2434" s="88"/>
      <c r="P2434" s="88"/>
      <c r="Q2434" s="88"/>
      <c r="R2434" s="88"/>
      <c r="S2434" s="88"/>
      <c r="T2434" s="89"/>
      <c r="U2434" s="42"/>
      <c r="V2434" s="42"/>
      <c r="W2434" s="42"/>
      <c r="X2434" s="42"/>
      <c r="Y2434" s="42"/>
      <c r="Z2434" s="42"/>
      <c r="AA2434" s="42"/>
      <c r="AB2434" s="42"/>
      <c r="AC2434" s="42"/>
      <c r="AD2434" s="42"/>
      <c r="AE2434" s="42"/>
      <c r="AT2434" s="20" t="s">
        <v>171</v>
      </c>
      <c r="AU2434" s="20" t="s">
        <v>88</v>
      </c>
    </row>
    <row r="2435" s="2" customFormat="1">
      <c r="A2435" s="42"/>
      <c r="B2435" s="43"/>
      <c r="C2435" s="44"/>
      <c r="D2435" s="226" t="s">
        <v>172</v>
      </c>
      <c r="E2435" s="44"/>
      <c r="F2435" s="227" t="s">
        <v>2475</v>
      </c>
      <c r="G2435" s="44"/>
      <c r="H2435" s="44"/>
      <c r="I2435" s="223"/>
      <c r="J2435" s="44"/>
      <c r="K2435" s="44"/>
      <c r="L2435" s="48"/>
      <c r="M2435" s="224"/>
      <c r="N2435" s="225"/>
      <c r="O2435" s="88"/>
      <c r="P2435" s="88"/>
      <c r="Q2435" s="88"/>
      <c r="R2435" s="88"/>
      <c r="S2435" s="88"/>
      <c r="T2435" s="89"/>
      <c r="U2435" s="42"/>
      <c r="V2435" s="42"/>
      <c r="W2435" s="42"/>
      <c r="X2435" s="42"/>
      <c r="Y2435" s="42"/>
      <c r="Z2435" s="42"/>
      <c r="AA2435" s="42"/>
      <c r="AB2435" s="42"/>
      <c r="AC2435" s="42"/>
      <c r="AD2435" s="42"/>
      <c r="AE2435" s="42"/>
      <c r="AT2435" s="20" t="s">
        <v>172</v>
      </c>
      <c r="AU2435" s="20" t="s">
        <v>88</v>
      </c>
    </row>
    <row r="2436" s="13" customFormat="1">
      <c r="A2436" s="13"/>
      <c r="B2436" s="233"/>
      <c r="C2436" s="234"/>
      <c r="D2436" s="221" t="s">
        <v>247</v>
      </c>
      <c r="E2436" s="235" t="s">
        <v>32</v>
      </c>
      <c r="F2436" s="236" t="s">
        <v>2476</v>
      </c>
      <c r="G2436" s="234"/>
      <c r="H2436" s="235" t="s">
        <v>32</v>
      </c>
      <c r="I2436" s="237"/>
      <c r="J2436" s="234"/>
      <c r="K2436" s="234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2" t="s">
        <v>247</v>
      </c>
      <c r="AU2436" s="242" t="s">
        <v>88</v>
      </c>
      <c r="AV2436" s="13" t="s">
        <v>86</v>
      </c>
      <c r="AW2436" s="13" t="s">
        <v>39</v>
      </c>
      <c r="AX2436" s="13" t="s">
        <v>78</v>
      </c>
      <c r="AY2436" s="242" t="s">
        <v>161</v>
      </c>
    </row>
    <row r="2437" s="14" customFormat="1">
      <c r="A2437" s="14"/>
      <c r="B2437" s="243"/>
      <c r="C2437" s="244"/>
      <c r="D2437" s="221" t="s">
        <v>247</v>
      </c>
      <c r="E2437" s="245" t="s">
        <v>32</v>
      </c>
      <c r="F2437" s="246" t="s">
        <v>2477</v>
      </c>
      <c r="G2437" s="244"/>
      <c r="H2437" s="247">
        <v>158.71700000000001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247</v>
      </c>
      <c r="AU2437" s="253" t="s">
        <v>88</v>
      </c>
      <c r="AV2437" s="14" t="s">
        <v>88</v>
      </c>
      <c r="AW2437" s="14" t="s">
        <v>39</v>
      </c>
      <c r="AX2437" s="14" t="s">
        <v>78</v>
      </c>
      <c r="AY2437" s="253" t="s">
        <v>161</v>
      </c>
    </row>
    <row r="2438" s="14" customFormat="1">
      <c r="A2438" s="14"/>
      <c r="B2438" s="243"/>
      <c r="C2438" s="244"/>
      <c r="D2438" s="221" t="s">
        <v>247</v>
      </c>
      <c r="E2438" s="245" t="s">
        <v>32</v>
      </c>
      <c r="F2438" s="246" t="s">
        <v>2478</v>
      </c>
      <c r="G2438" s="244"/>
      <c r="H2438" s="247">
        <v>32.591000000000001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247</v>
      </c>
      <c r="AU2438" s="253" t="s">
        <v>88</v>
      </c>
      <c r="AV2438" s="14" t="s">
        <v>88</v>
      </c>
      <c r="AW2438" s="14" t="s">
        <v>39</v>
      </c>
      <c r="AX2438" s="14" t="s">
        <v>78</v>
      </c>
      <c r="AY2438" s="253" t="s">
        <v>161</v>
      </c>
    </row>
    <row r="2439" s="15" customFormat="1">
      <c r="A2439" s="15"/>
      <c r="B2439" s="254"/>
      <c r="C2439" s="255"/>
      <c r="D2439" s="221" t="s">
        <v>247</v>
      </c>
      <c r="E2439" s="256" t="s">
        <v>32</v>
      </c>
      <c r="F2439" s="257" t="s">
        <v>273</v>
      </c>
      <c r="G2439" s="255"/>
      <c r="H2439" s="258">
        <v>191.30800000000002</v>
      </c>
      <c r="I2439" s="259"/>
      <c r="J2439" s="255"/>
      <c r="K2439" s="255"/>
      <c r="L2439" s="260"/>
      <c r="M2439" s="261"/>
      <c r="N2439" s="262"/>
      <c r="O2439" s="262"/>
      <c r="P2439" s="262"/>
      <c r="Q2439" s="262"/>
      <c r="R2439" s="262"/>
      <c r="S2439" s="262"/>
      <c r="T2439" s="263"/>
      <c r="U2439" s="15"/>
      <c r="V2439" s="15"/>
      <c r="W2439" s="15"/>
      <c r="X2439" s="15"/>
      <c r="Y2439" s="15"/>
      <c r="Z2439" s="15"/>
      <c r="AA2439" s="15"/>
      <c r="AB2439" s="15"/>
      <c r="AC2439" s="15"/>
      <c r="AD2439" s="15"/>
      <c r="AE2439" s="15"/>
      <c r="AT2439" s="264" t="s">
        <v>247</v>
      </c>
      <c r="AU2439" s="264" t="s">
        <v>88</v>
      </c>
      <c r="AV2439" s="15" t="s">
        <v>188</v>
      </c>
      <c r="AW2439" s="15" t="s">
        <v>39</v>
      </c>
      <c r="AX2439" s="15" t="s">
        <v>86</v>
      </c>
      <c r="AY2439" s="264" t="s">
        <v>161</v>
      </c>
    </row>
    <row r="2440" s="2" customFormat="1" ht="24.15" customHeight="1">
      <c r="A2440" s="42"/>
      <c r="B2440" s="43"/>
      <c r="C2440" s="208" t="s">
        <v>2479</v>
      </c>
      <c r="D2440" s="208" t="s">
        <v>164</v>
      </c>
      <c r="E2440" s="209" t="s">
        <v>2480</v>
      </c>
      <c r="F2440" s="210" t="s">
        <v>2481</v>
      </c>
      <c r="G2440" s="211" t="s">
        <v>311</v>
      </c>
      <c r="H2440" s="212">
        <v>170.59</v>
      </c>
      <c r="I2440" s="213"/>
      <c r="J2440" s="214">
        <f>ROUND(I2440*H2440,2)</f>
        <v>0</v>
      </c>
      <c r="K2440" s="210" t="s">
        <v>168</v>
      </c>
      <c r="L2440" s="48"/>
      <c r="M2440" s="215" t="s">
        <v>32</v>
      </c>
      <c r="N2440" s="216" t="s">
        <v>49</v>
      </c>
      <c r="O2440" s="88"/>
      <c r="P2440" s="217">
        <f>O2440*H2440</f>
        <v>0</v>
      </c>
      <c r="Q2440" s="217">
        <v>0.00013999999999999999</v>
      </c>
      <c r="R2440" s="217">
        <f>Q2440*H2440</f>
        <v>0.023882599999999997</v>
      </c>
      <c r="S2440" s="217">
        <v>0</v>
      </c>
      <c r="T2440" s="218">
        <f>S2440*H2440</f>
        <v>0</v>
      </c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R2440" s="219" t="s">
        <v>379</v>
      </c>
      <c r="AT2440" s="219" t="s">
        <v>164</v>
      </c>
      <c r="AU2440" s="219" t="s">
        <v>88</v>
      </c>
      <c r="AY2440" s="20" t="s">
        <v>161</v>
      </c>
      <c r="BE2440" s="220">
        <f>IF(N2440="základní",J2440,0)</f>
        <v>0</v>
      </c>
      <c r="BF2440" s="220">
        <f>IF(N2440="snížená",J2440,0)</f>
        <v>0</v>
      </c>
      <c r="BG2440" s="220">
        <f>IF(N2440="zákl. přenesená",J2440,0)</f>
        <v>0</v>
      </c>
      <c r="BH2440" s="220">
        <f>IF(N2440="sníž. přenesená",J2440,0)</f>
        <v>0</v>
      </c>
      <c r="BI2440" s="220">
        <f>IF(N2440="nulová",J2440,0)</f>
        <v>0</v>
      </c>
      <c r="BJ2440" s="20" t="s">
        <v>86</v>
      </c>
      <c r="BK2440" s="220">
        <f>ROUND(I2440*H2440,2)</f>
        <v>0</v>
      </c>
      <c r="BL2440" s="20" t="s">
        <v>379</v>
      </c>
      <c r="BM2440" s="219" t="s">
        <v>2482</v>
      </c>
    </row>
    <row r="2441" s="2" customFormat="1">
      <c r="A2441" s="42"/>
      <c r="B2441" s="43"/>
      <c r="C2441" s="44"/>
      <c r="D2441" s="221" t="s">
        <v>171</v>
      </c>
      <c r="E2441" s="44"/>
      <c r="F2441" s="222" t="s">
        <v>2483</v>
      </c>
      <c r="G2441" s="44"/>
      <c r="H2441" s="44"/>
      <c r="I2441" s="223"/>
      <c r="J2441" s="44"/>
      <c r="K2441" s="44"/>
      <c r="L2441" s="48"/>
      <c r="M2441" s="224"/>
      <c r="N2441" s="225"/>
      <c r="O2441" s="88"/>
      <c r="P2441" s="88"/>
      <c r="Q2441" s="88"/>
      <c r="R2441" s="88"/>
      <c r="S2441" s="88"/>
      <c r="T2441" s="89"/>
      <c r="U2441" s="42"/>
      <c r="V2441" s="42"/>
      <c r="W2441" s="42"/>
      <c r="X2441" s="42"/>
      <c r="Y2441" s="42"/>
      <c r="Z2441" s="42"/>
      <c r="AA2441" s="42"/>
      <c r="AB2441" s="42"/>
      <c r="AC2441" s="42"/>
      <c r="AD2441" s="42"/>
      <c r="AE2441" s="42"/>
      <c r="AT2441" s="20" t="s">
        <v>171</v>
      </c>
      <c r="AU2441" s="20" t="s">
        <v>88</v>
      </c>
    </row>
    <row r="2442" s="2" customFormat="1">
      <c r="A2442" s="42"/>
      <c r="B2442" s="43"/>
      <c r="C2442" s="44"/>
      <c r="D2442" s="226" t="s">
        <v>172</v>
      </c>
      <c r="E2442" s="44"/>
      <c r="F2442" s="227" t="s">
        <v>2484</v>
      </c>
      <c r="G2442" s="44"/>
      <c r="H2442" s="44"/>
      <c r="I2442" s="223"/>
      <c r="J2442" s="44"/>
      <c r="K2442" s="44"/>
      <c r="L2442" s="48"/>
      <c r="M2442" s="224"/>
      <c r="N2442" s="225"/>
      <c r="O2442" s="88"/>
      <c r="P2442" s="88"/>
      <c r="Q2442" s="88"/>
      <c r="R2442" s="88"/>
      <c r="S2442" s="88"/>
      <c r="T2442" s="89"/>
      <c r="U2442" s="42"/>
      <c r="V2442" s="42"/>
      <c r="W2442" s="42"/>
      <c r="X2442" s="42"/>
      <c r="Y2442" s="42"/>
      <c r="Z2442" s="42"/>
      <c r="AA2442" s="42"/>
      <c r="AB2442" s="42"/>
      <c r="AC2442" s="42"/>
      <c r="AD2442" s="42"/>
      <c r="AE2442" s="42"/>
      <c r="AT2442" s="20" t="s">
        <v>172</v>
      </c>
      <c r="AU2442" s="20" t="s">
        <v>88</v>
      </c>
    </row>
    <row r="2443" s="14" customFormat="1">
      <c r="A2443" s="14"/>
      <c r="B2443" s="243"/>
      <c r="C2443" s="244"/>
      <c r="D2443" s="221" t="s">
        <v>247</v>
      </c>
      <c r="E2443" s="245" t="s">
        <v>32</v>
      </c>
      <c r="F2443" s="246" t="s">
        <v>2485</v>
      </c>
      <c r="G2443" s="244"/>
      <c r="H2443" s="247">
        <v>23.219999999999999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247</v>
      </c>
      <c r="AU2443" s="253" t="s">
        <v>88</v>
      </c>
      <c r="AV2443" s="14" t="s">
        <v>88</v>
      </c>
      <c r="AW2443" s="14" t="s">
        <v>39</v>
      </c>
      <c r="AX2443" s="14" t="s">
        <v>78</v>
      </c>
      <c r="AY2443" s="253" t="s">
        <v>161</v>
      </c>
    </row>
    <row r="2444" s="14" customFormat="1">
      <c r="A2444" s="14"/>
      <c r="B2444" s="243"/>
      <c r="C2444" s="244"/>
      <c r="D2444" s="221" t="s">
        <v>247</v>
      </c>
      <c r="E2444" s="245" t="s">
        <v>32</v>
      </c>
      <c r="F2444" s="246" t="s">
        <v>2486</v>
      </c>
      <c r="G2444" s="244"/>
      <c r="H2444" s="247">
        <v>130.28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247</v>
      </c>
      <c r="AU2444" s="253" t="s">
        <v>88</v>
      </c>
      <c r="AV2444" s="14" t="s">
        <v>88</v>
      </c>
      <c r="AW2444" s="14" t="s">
        <v>39</v>
      </c>
      <c r="AX2444" s="14" t="s">
        <v>78</v>
      </c>
      <c r="AY2444" s="253" t="s">
        <v>161</v>
      </c>
    </row>
    <row r="2445" s="14" customFormat="1">
      <c r="A2445" s="14"/>
      <c r="B2445" s="243"/>
      <c r="C2445" s="244"/>
      <c r="D2445" s="221" t="s">
        <v>247</v>
      </c>
      <c r="E2445" s="245" t="s">
        <v>32</v>
      </c>
      <c r="F2445" s="246" t="s">
        <v>2487</v>
      </c>
      <c r="G2445" s="244"/>
      <c r="H2445" s="247">
        <v>17.09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247</v>
      </c>
      <c r="AU2445" s="253" t="s">
        <v>88</v>
      </c>
      <c r="AV2445" s="14" t="s">
        <v>88</v>
      </c>
      <c r="AW2445" s="14" t="s">
        <v>39</v>
      </c>
      <c r="AX2445" s="14" t="s">
        <v>78</v>
      </c>
      <c r="AY2445" s="253" t="s">
        <v>161</v>
      </c>
    </row>
    <row r="2446" s="15" customFormat="1">
      <c r="A2446" s="15"/>
      <c r="B2446" s="254"/>
      <c r="C2446" s="255"/>
      <c r="D2446" s="221" t="s">
        <v>247</v>
      </c>
      <c r="E2446" s="256" t="s">
        <v>32</v>
      </c>
      <c r="F2446" s="257" t="s">
        <v>273</v>
      </c>
      <c r="G2446" s="255"/>
      <c r="H2446" s="258">
        <v>170.59</v>
      </c>
      <c r="I2446" s="259"/>
      <c r="J2446" s="255"/>
      <c r="K2446" s="255"/>
      <c r="L2446" s="260"/>
      <c r="M2446" s="261"/>
      <c r="N2446" s="262"/>
      <c r="O2446" s="262"/>
      <c r="P2446" s="262"/>
      <c r="Q2446" s="262"/>
      <c r="R2446" s="262"/>
      <c r="S2446" s="262"/>
      <c r="T2446" s="263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64" t="s">
        <v>247</v>
      </c>
      <c r="AU2446" s="264" t="s">
        <v>88</v>
      </c>
      <c r="AV2446" s="15" t="s">
        <v>188</v>
      </c>
      <c r="AW2446" s="15" t="s">
        <v>39</v>
      </c>
      <c r="AX2446" s="15" t="s">
        <v>86</v>
      </c>
      <c r="AY2446" s="264" t="s">
        <v>161</v>
      </c>
    </row>
    <row r="2447" s="2" customFormat="1" ht="24.15" customHeight="1">
      <c r="A2447" s="42"/>
      <c r="B2447" s="43"/>
      <c r="C2447" s="208" t="s">
        <v>2488</v>
      </c>
      <c r="D2447" s="208" t="s">
        <v>164</v>
      </c>
      <c r="E2447" s="209" t="s">
        <v>2489</v>
      </c>
      <c r="F2447" s="210" t="s">
        <v>2490</v>
      </c>
      <c r="G2447" s="211" t="s">
        <v>311</v>
      </c>
      <c r="H2447" s="212">
        <v>170.59</v>
      </c>
      <c r="I2447" s="213"/>
      <c r="J2447" s="214">
        <f>ROUND(I2447*H2447,2)</f>
        <v>0</v>
      </c>
      <c r="K2447" s="210" t="s">
        <v>168</v>
      </c>
      <c r="L2447" s="48"/>
      <c r="M2447" s="215" t="s">
        <v>32</v>
      </c>
      <c r="N2447" s="216" t="s">
        <v>49</v>
      </c>
      <c r="O2447" s="88"/>
      <c r="P2447" s="217">
        <f>O2447*H2447</f>
        <v>0</v>
      </c>
      <c r="Q2447" s="217">
        <v>0.00012</v>
      </c>
      <c r="R2447" s="217">
        <f>Q2447*H2447</f>
        <v>0.020470800000000001</v>
      </c>
      <c r="S2447" s="217">
        <v>0</v>
      </c>
      <c r="T2447" s="218">
        <f>S2447*H2447</f>
        <v>0</v>
      </c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R2447" s="219" t="s">
        <v>379</v>
      </c>
      <c r="AT2447" s="219" t="s">
        <v>164</v>
      </c>
      <c r="AU2447" s="219" t="s">
        <v>88</v>
      </c>
      <c r="AY2447" s="20" t="s">
        <v>161</v>
      </c>
      <c r="BE2447" s="220">
        <f>IF(N2447="základní",J2447,0)</f>
        <v>0</v>
      </c>
      <c r="BF2447" s="220">
        <f>IF(N2447="snížená",J2447,0)</f>
        <v>0</v>
      </c>
      <c r="BG2447" s="220">
        <f>IF(N2447="zákl. přenesená",J2447,0)</f>
        <v>0</v>
      </c>
      <c r="BH2447" s="220">
        <f>IF(N2447="sníž. přenesená",J2447,0)</f>
        <v>0</v>
      </c>
      <c r="BI2447" s="220">
        <f>IF(N2447="nulová",J2447,0)</f>
        <v>0</v>
      </c>
      <c r="BJ2447" s="20" t="s">
        <v>86</v>
      </c>
      <c r="BK2447" s="220">
        <f>ROUND(I2447*H2447,2)</f>
        <v>0</v>
      </c>
      <c r="BL2447" s="20" t="s">
        <v>379</v>
      </c>
      <c r="BM2447" s="219" t="s">
        <v>2491</v>
      </c>
    </row>
    <row r="2448" s="2" customFormat="1">
      <c r="A2448" s="42"/>
      <c r="B2448" s="43"/>
      <c r="C2448" s="44"/>
      <c r="D2448" s="221" t="s">
        <v>171</v>
      </c>
      <c r="E2448" s="44"/>
      <c r="F2448" s="222" t="s">
        <v>2492</v>
      </c>
      <c r="G2448" s="44"/>
      <c r="H2448" s="44"/>
      <c r="I2448" s="223"/>
      <c r="J2448" s="44"/>
      <c r="K2448" s="44"/>
      <c r="L2448" s="48"/>
      <c r="M2448" s="224"/>
      <c r="N2448" s="225"/>
      <c r="O2448" s="88"/>
      <c r="P2448" s="88"/>
      <c r="Q2448" s="88"/>
      <c r="R2448" s="88"/>
      <c r="S2448" s="88"/>
      <c r="T2448" s="89"/>
      <c r="U2448" s="42"/>
      <c r="V2448" s="42"/>
      <c r="W2448" s="42"/>
      <c r="X2448" s="42"/>
      <c r="Y2448" s="42"/>
      <c r="Z2448" s="42"/>
      <c r="AA2448" s="42"/>
      <c r="AB2448" s="42"/>
      <c r="AC2448" s="42"/>
      <c r="AD2448" s="42"/>
      <c r="AE2448" s="42"/>
      <c r="AT2448" s="20" t="s">
        <v>171</v>
      </c>
      <c r="AU2448" s="20" t="s">
        <v>88</v>
      </c>
    </row>
    <row r="2449" s="2" customFormat="1">
      <c r="A2449" s="42"/>
      <c r="B2449" s="43"/>
      <c r="C2449" s="44"/>
      <c r="D2449" s="226" t="s">
        <v>172</v>
      </c>
      <c r="E2449" s="44"/>
      <c r="F2449" s="227" t="s">
        <v>2493</v>
      </c>
      <c r="G2449" s="44"/>
      <c r="H2449" s="44"/>
      <c r="I2449" s="223"/>
      <c r="J2449" s="44"/>
      <c r="K2449" s="44"/>
      <c r="L2449" s="48"/>
      <c r="M2449" s="224"/>
      <c r="N2449" s="225"/>
      <c r="O2449" s="88"/>
      <c r="P2449" s="88"/>
      <c r="Q2449" s="88"/>
      <c r="R2449" s="88"/>
      <c r="S2449" s="88"/>
      <c r="T2449" s="89"/>
      <c r="U2449" s="42"/>
      <c r="V2449" s="42"/>
      <c r="W2449" s="42"/>
      <c r="X2449" s="42"/>
      <c r="Y2449" s="42"/>
      <c r="Z2449" s="42"/>
      <c r="AA2449" s="42"/>
      <c r="AB2449" s="42"/>
      <c r="AC2449" s="42"/>
      <c r="AD2449" s="42"/>
      <c r="AE2449" s="42"/>
      <c r="AT2449" s="20" t="s">
        <v>172</v>
      </c>
      <c r="AU2449" s="20" t="s">
        <v>88</v>
      </c>
    </row>
    <row r="2450" s="14" customFormat="1">
      <c r="A2450" s="14"/>
      <c r="B2450" s="243"/>
      <c r="C2450" s="244"/>
      <c r="D2450" s="221" t="s">
        <v>247</v>
      </c>
      <c r="E2450" s="245" t="s">
        <v>32</v>
      </c>
      <c r="F2450" s="246" t="s">
        <v>2485</v>
      </c>
      <c r="G2450" s="244"/>
      <c r="H2450" s="247">
        <v>23.219999999999999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247</v>
      </c>
      <c r="AU2450" s="253" t="s">
        <v>88</v>
      </c>
      <c r="AV2450" s="14" t="s">
        <v>88</v>
      </c>
      <c r="AW2450" s="14" t="s">
        <v>39</v>
      </c>
      <c r="AX2450" s="14" t="s">
        <v>78</v>
      </c>
      <c r="AY2450" s="253" t="s">
        <v>161</v>
      </c>
    </row>
    <row r="2451" s="14" customFormat="1">
      <c r="A2451" s="14"/>
      <c r="B2451" s="243"/>
      <c r="C2451" s="244"/>
      <c r="D2451" s="221" t="s">
        <v>247</v>
      </c>
      <c r="E2451" s="245" t="s">
        <v>32</v>
      </c>
      <c r="F2451" s="246" t="s">
        <v>2486</v>
      </c>
      <c r="G2451" s="244"/>
      <c r="H2451" s="247">
        <v>130.28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247</v>
      </c>
      <c r="AU2451" s="253" t="s">
        <v>88</v>
      </c>
      <c r="AV2451" s="14" t="s">
        <v>88</v>
      </c>
      <c r="AW2451" s="14" t="s">
        <v>39</v>
      </c>
      <c r="AX2451" s="14" t="s">
        <v>78</v>
      </c>
      <c r="AY2451" s="253" t="s">
        <v>161</v>
      </c>
    </row>
    <row r="2452" s="14" customFormat="1">
      <c r="A2452" s="14"/>
      <c r="B2452" s="243"/>
      <c r="C2452" s="244"/>
      <c r="D2452" s="221" t="s">
        <v>247</v>
      </c>
      <c r="E2452" s="245" t="s">
        <v>32</v>
      </c>
      <c r="F2452" s="246" t="s">
        <v>2487</v>
      </c>
      <c r="G2452" s="244"/>
      <c r="H2452" s="247">
        <v>17.09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247</v>
      </c>
      <c r="AU2452" s="253" t="s">
        <v>88</v>
      </c>
      <c r="AV2452" s="14" t="s">
        <v>88</v>
      </c>
      <c r="AW2452" s="14" t="s">
        <v>39</v>
      </c>
      <c r="AX2452" s="14" t="s">
        <v>78</v>
      </c>
      <c r="AY2452" s="253" t="s">
        <v>161</v>
      </c>
    </row>
    <row r="2453" s="15" customFormat="1">
      <c r="A2453" s="15"/>
      <c r="B2453" s="254"/>
      <c r="C2453" s="255"/>
      <c r="D2453" s="221" t="s">
        <v>247</v>
      </c>
      <c r="E2453" s="256" t="s">
        <v>32</v>
      </c>
      <c r="F2453" s="257" t="s">
        <v>273</v>
      </c>
      <c r="G2453" s="255"/>
      <c r="H2453" s="258">
        <v>170.59</v>
      </c>
      <c r="I2453" s="259"/>
      <c r="J2453" s="255"/>
      <c r="K2453" s="255"/>
      <c r="L2453" s="260"/>
      <c r="M2453" s="261"/>
      <c r="N2453" s="262"/>
      <c r="O2453" s="262"/>
      <c r="P2453" s="262"/>
      <c r="Q2453" s="262"/>
      <c r="R2453" s="262"/>
      <c r="S2453" s="262"/>
      <c r="T2453" s="263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4" t="s">
        <v>247</v>
      </c>
      <c r="AU2453" s="264" t="s">
        <v>88</v>
      </c>
      <c r="AV2453" s="15" t="s">
        <v>188</v>
      </c>
      <c r="AW2453" s="15" t="s">
        <v>39</v>
      </c>
      <c r="AX2453" s="15" t="s">
        <v>86</v>
      </c>
      <c r="AY2453" s="264" t="s">
        <v>161</v>
      </c>
    </row>
    <row r="2454" s="2" customFormat="1" ht="24.15" customHeight="1">
      <c r="A2454" s="42"/>
      <c r="B2454" s="43"/>
      <c r="C2454" s="208" t="s">
        <v>2494</v>
      </c>
      <c r="D2454" s="208" t="s">
        <v>164</v>
      </c>
      <c r="E2454" s="209" t="s">
        <v>2495</v>
      </c>
      <c r="F2454" s="210" t="s">
        <v>2496</v>
      </c>
      <c r="G2454" s="211" t="s">
        <v>311</v>
      </c>
      <c r="H2454" s="212">
        <v>153.5</v>
      </c>
      <c r="I2454" s="213"/>
      <c r="J2454" s="214">
        <f>ROUND(I2454*H2454,2)</f>
        <v>0</v>
      </c>
      <c r="K2454" s="210" t="s">
        <v>168</v>
      </c>
      <c r="L2454" s="48"/>
      <c r="M2454" s="215" t="s">
        <v>32</v>
      </c>
      <c r="N2454" s="216" t="s">
        <v>49</v>
      </c>
      <c r="O2454" s="88"/>
      <c r="P2454" s="217">
        <f>O2454*H2454</f>
        <v>0</v>
      </c>
      <c r="Q2454" s="217">
        <v>0.00012</v>
      </c>
      <c r="R2454" s="217">
        <f>Q2454*H2454</f>
        <v>0.018419999999999999</v>
      </c>
      <c r="S2454" s="217">
        <v>0</v>
      </c>
      <c r="T2454" s="218">
        <f>S2454*H2454</f>
        <v>0</v>
      </c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R2454" s="219" t="s">
        <v>379</v>
      </c>
      <c r="AT2454" s="219" t="s">
        <v>164</v>
      </c>
      <c r="AU2454" s="219" t="s">
        <v>88</v>
      </c>
      <c r="AY2454" s="20" t="s">
        <v>161</v>
      </c>
      <c r="BE2454" s="220">
        <f>IF(N2454="základní",J2454,0)</f>
        <v>0</v>
      </c>
      <c r="BF2454" s="220">
        <f>IF(N2454="snížená",J2454,0)</f>
        <v>0</v>
      </c>
      <c r="BG2454" s="220">
        <f>IF(N2454="zákl. přenesená",J2454,0)</f>
        <v>0</v>
      </c>
      <c r="BH2454" s="220">
        <f>IF(N2454="sníž. přenesená",J2454,0)</f>
        <v>0</v>
      </c>
      <c r="BI2454" s="220">
        <f>IF(N2454="nulová",J2454,0)</f>
        <v>0</v>
      </c>
      <c r="BJ2454" s="20" t="s">
        <v>86</v>
      </c>
      <c r="BK2454" s="220">
        <f>ROUND(I2454*H2454,2)</f>
        <v>0</v>
      </c>
      <c r="BL2454" s="20" t="s">
        <v>379</v>
      </c>
      <c r="BM2454" s="219" t="s">
        <v>2497</v>
      </c>
    </row>
    <row r="2455" s="2" customFormat="1">
      <c r="A2455" s="42"/>
      <c r="B2455" s="43"/>
      <c r="C2455" s="44"/>
      <c r="D2455" s="221" t="s">
        <v>171</v>
      </c>
      <c r="E2455" s="44"/>
      <c r="F2455" s="222" t="s">
        <v>2498</v>
      </c>
      <c r="G2455" s="44"/>
      <c r="H2455" s="44"/>
      <c r="I2455" s="223"/>
      <c r="J2455" s="44"/>
      <c r="K2455" s="44"/>
      <c r="L2455" s="48"/>
      <c r="M2455" s="224"/>
      <c r="N2455" s="225"/>
      <c r="O2455" s="88"/>
      <c r="P2455" s="88"/>
      <c r="Q2455" s="88"/>
      <c r="R2455" s="88"/>
      <c r="S2455" s="88"/>
      <c r="T2455" s="89"/>
      <c r="U2455" s="42"/>
      <c r="V2455" s="42"/>
      <c r="W2455" s="42"/>
      <c r="X2455" s="42"/>
      <c r="Y2455" s="42"/>
      <c r="Z2455" s="42"/>
      <c r="AA2455" s="42"/>
      <c r="AB2455" s="42"/>
      <c r="AC2455" s="42"/>
      <c r="AD2455" s="42"/>
      <c r="AE2455" s="42"/>
      <c r="AT2455" s="20" t="s">
        <v>171</v>
      </c>
      <c r="AU2455" s="20" t="s">
        <v>88</v>
      </c>
    </row>
    <row r="2456" s="2" customFormat="1">
      <c r="A2456" s="42"/>
      <c r="B2456" s="43"/>
      <c r="C2456" s="44"/>
      <c r="D2456" s="226" t="s">
        <v>172</v>
      </c>
      <c r="E2456" s="44"/>
      <c r="F2456" s="227" t="s">
        <v>2499</v>
      </c>
      <c r="G2456" s="44"/>
      <c r="H2456" s="44"/>
      <c r="I2456" s="223"/>
      <c r="J2456" s="44"/>
      <c r="K2456" s="44"/>
      <c r="L2456" s="48"/>
      <c r="M2456" s="224"/>
      <c r="N2456" s="225"/>
      <c r="O2456" s="88"/>
      <c r="P2456" s="88"/>
      <c r="Q2456" s="88"/>
      <c r="R2456" s="88"/>
      <c r="S2456" s="88"/>
      <c r="T2456" s="89"/>
      <c r="U2456" s="42"/>
      <c r="V2456" s="42"/>
      <c r="W2456" s="42"/>
      <c r="X2456" s="42"/>
      <c r="Y2456" s="42"/>
      <c r="Z2456" s="42"/>
      <c r="AA2456" s="42"/>
      <c r="AB2456" s="42"/>
      <c r="AC2456" s="42"/>
      <c r="AD2456" s="42"/>
      <c r="AE2456" s="42"/>
      <c r="AT2456" s="20" t="s">
        <v>172</v>
      </c>
      <c r="AU2456" s="20" t="s">
        <v>88</v>
      </c>
    </row>
    <row r="2457" s="14" customFormat="1">
      <c r="A2457" s="14"/>
      <c r="B2457" s="243"/>
      <c r="C2457" s="244"/>
      <c r="D2457" s="221" t="s">
        <v>247</v>
      </c>
      <c r="E2457" s="245" t="s">
        <v>32</v>
      </c>
      <c r="F2457" s="246" t="s">
        <v>2485</v>
      </c>
      <c r="G2457" s="244"/>
      <c r="H2457" s="247">
        <v>23.219999999999999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247</v>
      </c>
      <c r="AU2457" s="253" t="s">
        <v>88</v>
      </c>
      <c r="AV2457" s="14" t="s">
        <v>88</v>
      </c>
      <c r="AW2457" s="14" t="s">
        <v>39</v>
      </c>
      <c r="AX2457" s="14" t="s">
        <v>78</v>
      </c>
      <c r="AY2457" s="253" t="s">
        <v>161</v>
      </c>
    </row>
    <row r="2458" s="14" customFormat="1">
      <c r="A2458" s="14"/>
      <c r="B2458" s="243"/>
      <c r="C2458" s="244"/>
      <c r="D2458" s="221" t="s">
        <v>247</v>
      </c>
      <c r="E2458" s="245" t="s">
        <v>32</v>
      </c>
      <c r="F2458" s="246" t="s">
        <v>2486</v>
      </c>
      <c r="G2458" s="244"/>
      <c r="H2458" s="247">
        <v>130.28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247</v>
      </c>
      <c r="AU2458" s="253" t="s">
        <v>88</v>
      </c>
      <c r="AV2458" s="14" t="s">
        <v>88</v>
      </c>
      <c r="AW2458" s="14" t="s">
        <v>39</v>
      </c>
      <c r="AX2458" s="14" t="s">
        <v>78</v>
      </c>
      <c r="AY2458" s="253" t="s">
        <v>161</v>
      </c>
    </row>
    <row r="2459" s="15" customFormat="1">
      <c r="A2459" s="15"/>
      <c r="B2459" s="254"/>
      <c r="C2459" s="255"/>
      <c r="D2459" s="221" t="s">
        <v>247</v>
      </c>
      <c r="E2459" s="256" t="s">
        <v>32</v>
      </c>
      <c r="F2459" s="257" t="s">
        <v>273</v>
      </c>
      <c r="G2459" s="255"/>
      <c r="H2459" s="258">
        <v>153.5</v>
      </c>
      <c r="I2459" s="259"/>
      <c r="J2459" s="255"/>
      <c r="K2459" s="255"/>
      <c r="L2459" s="260"/>
      <c r="M2459" s="261"/>
      <c r="N2459" s="262"/>
      <c r="O2459" s="262"/>
      <c r="P2459" s="262"/>
      <c r="Q2459" s="262"/>
      <c r="R2459" s="262"/>
      <c r="S2459" s="262"/>
      <c r="T2459" s="263"/>
      <c r="U2459" s="15"/>
      <c r="V2459" s="15"/>
      <c r="W2459" s="15"/>
      <c r="X2459" s="15"/>
      <c r="Y2459" s="15"/>
      <c r="Z2459" s="15"/>
      <c r="AA2459" s="15"/>
      <c r="AB2459" s="15"/>
      <c r="AC2459" s="15"/>
      <c r="AD2459" s="15"/>
      <c r="AE2459" s="15"/>
      <c r="AT2459" s="264" t="s">
        <v>247</v>
      </c>
      <c r="AU2459" s="264" t="s">
        <v>88</v>
      </c>
      <c r="AV2459" s="15" t="s">
        <v>188</v>
      </c>
      <c r="AW2459" s="15" t="s">
        <v>39</v>
      </c>
      <c r="AX2459" s="15" t="s">
        <v>86</v>
      </c>
      <c r="AY2459" s="264" t="s">
        <v>161</v>
      </c>
    </row>
    <row r="2460" s="12" customFormat="1" ht="22.8" customHeight="1">
      <c r="A2460" s="12"/>
      <c r="B2460" s="192"/>
      <c r="C2460" s="193"/>
      <c r="D2460" s="194" t="s">
        <v>77</v>
      </c>
      <c r="E2460" s="206" t="s">
        <v>2500</v>
      </c>
      <c r="F2460" s="206" t="s">
        <v>2501</v>
      </c>
      <c r="G2460" s="193"/>
      <c r="H2460" s="193"/>
      <c r="I2460" s="196"/>
      <c r="J2460" s="207">
        <f>BK2460</f>
        <v>0</v>
      </c>
      <c r="K2460" s="193"/>
      <c r="L2460" s="198"/>
      <c r="M2460" s="199"/>
      <c r="N2460" s="200"/>
      <c r="O2460" s="200"/>
      <c r="P2460" s="201">
        <f>SUM(P2461:P2619)</f>
        <v>0</v>
      </c>
      <c r="Q2460" s="200"/>
      <c r="R2460" s="201">
        <f>SUM(R2461:R2619)</f>
        <v>6.1229800200000009</v>
      </c>
      <c r="S2460" s="200"/>
      <c r="T2460" s="202">
        <f>SUM(T2461:T2619)</f>
        <v>0.00480942</v>
      </c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R2460" s="203" t="s">
        <v>88</v>
      </c>
      <c r="AT2460" s="204" t="s">
        <v>77</v>
      </c>
      <c r="AU2460" s="204" t="s">
        <v>86</v>
      </c>
      <c r="AY2460" s="203" t="s">
        <v>161</v>
      </c>
      <c r="BK2460" s="205">
        <f>SUM(BK2461:BK2619)</f>
        <v>0</v>
      </c>
    </row>
    <row r="2461" s="2" customFormat="1" ht="24.15" customHeight="1">
      <c r="A2461" s="42"/>
      <c r="B2461" s="43"/>
      <c r="C2461" s="208" t="s">
        <v>2502</v>
      </c>
      <c r="D2461" s="208" t="s">
        <v>164</v>
      </c>
      <c r="E2461" s="209" t="s">
        <v>2503</v>
      </c>
      <c r="F2461" s="210" t="s">
        <v>2504</v>
      </c>
      <c r="G2461" s="211" t="s">
        <v>311</v>
      </c>
      <c r="H2461" s="212">
        <v>1680.5160000000001</v>
      </c>
      <c r="I2461" s="213"/>
      <c r="J2461" s="214">
        <f>ROUND(I2461*H2461,2)</f>
        <v>0</v>
      </c>
      <c r="K2461" s="210" t="s">
        <v>168</v>
      </c>
      <c r="L2461" s="48"/>
      <c r="M2461" s="215" t="s">
        <v>32</v>
      </c>
      <c r="N2461" s="216" t="s">
        <v>49</v>
      </c>
      <c r="O2461" s="88"/>
      <c r="P2461" s="217">
        <f>O2461*H2461</f>
        <v>0</v>
      </c>
      <c r="Q2461" s="217">
        <v>0.0031800000000000001</v>
      </c>
      <c r="R2461" s="217">
        <f>Q2461*H2461</f>
        <v>5.3440408800000005</v>
      </c>
      <c r="S2461" s="217">
        <v>0</v>
      </c>
      <c r="T2461" s="218">
        <f>S2461*H2461</f>
        <v>0</v>
      </c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R2461" s="219" t="s">
        <v>379</v>
      </c>
      <c r="AT2461" s="219" t="s">
        <v>164</v>
      </c>
      <c r="AU2461" s="219" t="s">
        <v>88</v>
      </c>
      <c r="AY2461" s="20" t="s">
        <v>161</v>
      </c>
      <c r="BE2461" s="220">
        <f>IF(N2461="základní",J2461,0)</f>
        <v>0</v>
      </c>
      <c r="BF2461" s="220">
        <f>IF(N2461="snížená",J2461,0)</f>
        <v>0</v>
      </c>
      <c r="BG2461" s="220">
        <f>IF(N2461="zákl. přenesená",J2461,0)</f>
        <v>0</v>
      </c>
      <c r="BH2461" s="220">
        <f>IF(N2461="sníž. přenesená",J2461,0)</f>
        <v>0</v>
      </c>
      <c r="BI2461" s="220">
        <f>IF(N2461="nulová",J2461,0)</f>
        <v>0</v>
      </c>
      <c r="BJ2461" s="20" t="s">
        <v>86</v>
      </c>
      <c r="BK2461" s="220">
        <f>ROUND(I2461*H2461,2)</f>
        <v>0</v>
      </c>
      <c r="BL2461" s="20" t="s">
        <v>379</v>
      </c>
      <c r="BM2461" s="219" t="s">
        <v>2505</v>
      </c>
    </row>
    <row r="2462" s="2" customFormat="1">
      <c r="A2462" s="42"/>
      <c r="B2462" s="43"/>
      <c r="C2462" s="44"/>
      <c r="D2462" s="221" t="s">
        <v>171</v>
      </c>
      <c r="E2462" s="44"/>
      <c r="F2462" s="222" t="s">
        <v>2506</v>
      </c>
      <c r="G2462" s="44"/>
      <c r="H2462" s="44"/>
      <c r="I2462" s="223"/>
      <c r="J2462" s="44"/>
      <c r="K2462" s="44"/>
      <c r="L2462" s="48"/>
      <c r="M2462" s="224"/>
      <c r="N2462" s="225"/>
      <c r="O2462" s="88"/>
      <c r="P2462" s="88"/>
      <c r="Q2462" s="88"/>
      <c r="R2462" s="88"/>
      <c r="S2462" s="88"/>
      <c r="T2462" s="89"/>
      <c r="U2462" s="42"/>
      <c r="V2462" s="42"/>
      <c r="W2462" s="42"/>
      <c r="X2462" s="42"/>
      <c r="Y2462" s="42"/>
      <c r="Z2462" s="42"/>
      <c r="AA2462" s="42"/>
      <c r="AB2462" s="42"/>
      <c r="AC2462" s="42"/>
      <c r="AD2462" s="42"/>
      <c r="AE2462" s="42"/>
      <c r="AT2462" s="20" t="s">
        <v>171</v>
      </c>
      <c r="AU2462" s="20" t="s">
        <v>88</v>
      </c>
    </row>
    <row r="2463" s="2" customFormat="1">
      <c r="A2463" s="42"/>
      <c r="B2463" s="43"/>
      <c r="C2463" s="44"/>
      <c r="D2463" s="226" t="s">
        <v>172</v>
      </c>
      <c r="E2463" s="44"/>
      <c r="F2463" s="227" t="s">
        <v>2507</v>
      </c>
      <c r="G2463" s="44"/>
      <c r="H2463" s="44"/>
      <c r="I2463" s="223"/>
      <c r="J2463" s="44"/>
      <c r="K2463" s="44"/>
      <c r="L2463" s="48"/>
      <c r="M2463" s="224"/>
      <c r="N2463" s="225"/>
      <c r="O2463" s="88"/>
      <c r="P2463" s="88"/>
      <c r="Q2463" s="88"/>
      <c r="R2463" s="88"/>
      <c r="S2463" s="88"/>
      <c r="T2463" s="89"/>
      <c r="U2463" s="42"/>
      <c r="V2463" s="42"/>
      <c r="W2463" s="42"/>
      <c r="X2463" s="42"/>
      <c r="Y2463" s="42"/>
      <c r="Z2463" s="42"/>
      <c r="AA2463" s="42"/>
      <c r="AB2463" s="42"/>
      <c r="AC2463" s="42"/>
      <c r="AD2463" s="42"/>
      <c r="AE2463" s="42"/>
      <c r="AT2463" s="20" t="s">
        <v>172</v>
      </c>
      <c r="AU2463" s="20" t="s">
        <v>88</v>
      </c>
    </row>
    <row r="2464" s="13" customFormat="1">
      <c r="A2464" s="13"/>
      <c r="B2464" s="233"/>
      <c r="C2464" s="234"/>
      <c r="D2464" s="221" t="s">
        <v>247</v>
      </c>
      <c r="E2464" s="235" t="s">
        <v>32</v>
      </c>
      <c r="F2464" s="236" t="s">
        <v>2063</v>
      </c>
      <c r="G2464" s="234"/>
      <c r="H2464" s="235" t="s">
        <v>32</v>
      </c>
      <c r="I2464" s="237"/>
      <c r="J2464" s="234"/>
      <c r="K2464" s="234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247</v>
      </c>
      <c r="AU2464" s="242" t="s">
        <v>88</v>
      </c>
      <c r="AV2464" s="13" t="s">
        <v>86</v>
      </c>
      <c r="AW2464" s="13" t="s">
        <v>39</v>
      </c>
      <c r="AX2464" s="13" t="s">
        <v>78</v>
      </c>
      <c r="AY2464" s="242" t="s">
        <v>161</v>
      </c>
    </row>
    <row r="2465" s="14" customFormat="1">
      <c r="A2465" s="14"/>
      <c r="B2465" s="243"/>
      <c r="C2465" s="244"/>
      <c r="D2465" s="221" t="s">
        <v>247</v>
      </c>
      <c r="E2465" s="245" t="s">
        <v>32</v>
      </c>
      <c r="F2465" s="246" t="s">
        <v>2508</v>
      </c>
      <c r="G2465" s="244"/>
      <c r="H2465" s="247">
        <v>33.479999999999997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247</v>
      </c>
      <c r="AU2465" s="253" t="s">
        <v>88</v>
      </c>
      <c r="AV2465" s="14" t="s">
        <v>88</v>
      </c>
      <c r="AW2465" s="14" t="s">
        <v>39</v>
      </c>
      <c r="AX2465" s="14" t="s">
        <v>78</v>
      </c>
      <c r="AY2465" s="253" t="s">
        <v>161</v>
      </c>
    </row>
    <row r="2466" s="13" customFormat="1">
      <c r="A2466" s="13"/>
      <c r="B2466" s="233"/>
      <c r="C2466" s="234"/>
      <c r="D2466" s="221" t="s">
        <v>247</v>
      </c>
      <c r="E2466" s="235" t="s">
        <v>32</v>
      </c>
      <c r="F2466" s="236" t="s">
        <v>2509</v>
      </c>
      <c r="G2466" s="234"/>
      <c r="H2466" s="235" t="s">
        <v>32</v>
      </c>
      <c r="I2466" s="237"/>
      <c r="J2466" s="234"/>
      <c r="K2466" s="234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247</v>
      </c>
      <c r="AU2466" s="242" t="s">
        <v>88</v>
      </c>
      <c r="AV2466" s="13" t="s">
        <v>86</v>
      </c>
      <c r="AW2466" s="13" t="s">
        <v>39</v>
      </c>
      <c r="AX2466" s="13" t="s">
        <v>78</v>
      </c>
      <c r="AY2466" s="242" t="s">
        <v>161</v>
      </c>
    </row>
    <row r="2467" s="14" customFormat="1">
      <c r="A2467" s="14"/>
      <c r="B2467" s="243"/>
      <c r="C2467" s="244"/>
      <c r="D2467" s="221" t="s">
        <v>247</v>
      </c>
      <c r="E2467" s="245" t="s">
        <v>32</v>
      </c>
      <c r="F2467" s="246" t="s">
        <v>2510</v>
      </c>
      <c r="G2467" s="244"/>
      <c r="H2467" s="247">
        <v>28.818000000000001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247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161</v>
      </c>
    </row>
    <row r="2468" s="13" customFormat="1">
      <c r="A2468" s="13"/>
      <c r="B2468" s="233"/>
      <c r="C2468" s="234"/>
      <c r="D2468" s="221" t="s">
        <v>247</v>
      </c>
      <c r="E2468" s="235" t="s">
        <v>32</v>
      </c>
      <c r="F2468" s="236" t="s">
        <v>2511</v>
      </c>
      <c r="G2468" s="234"/>
      <c r="H2468" s="235" t="s">
        <v>32</v>
      </c>
      <c r="I2468" s="237"/>
      <c r="J2468" s="234"/>
      <c r="K2468" s="234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247</v>
      </c>
      <c r="AU2468" s="242" t="s">
        <v>88</v>
      </c>
      <c r="AV2468" s="13" t="s">
        <v>86</v>
      </c>
      <c r="AW2468" s="13" t="s">
        <v>39</v>
      </c>
      <c r="AX2468" s="13" t="s">
        <v>78</v>
      </c>
      <c r="AY2468" s="242" t="s">
        <v>161</v>
      </c>
    </row>
    <row r="2469" s="14" customFormat="1">
      <c r="A2469" s="14"/>
      <c r="B2469" s="243"/>
      <c r="C2469" s="244"/>
      <c r="D2469" s="221" t="s">
        <v>247</v>
      </c>
      <c r="E2469" s="245" t="s">
        <v>32</v>
      </c>
      <c r="F2469" s="246" t="s">
        <v>2512</v>
      </c>
      <c r="G2469" s="244"/>
      <c r="H2469" s="247">
        <v>17.826000000000001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247</v>
      </c>
      <c r="AU2469" s="253" t="s">
        <v>88</v>
      </c>
      <c r="AV2469" s="14" t="s">
        <v>88</v>
      </c>
      <c r="AW2469" s="14" t="s">
        <v>39</v>
      </c>
      <c r="AX2469" s="14" t="s">
        <v>78</v>
      </c>
      <c r="AY2469" s="253" t="s">
        <v>161</v>
      </c>
    </row>
    <row r="2470" s="13" customFormat="1">
      <c r="A2470" s="13"/>
      <c r="B2470" s="233"/>
      <c r="C2470" s="234"/>
      <c r="D2470" s="221" t="s">
        <v>247</v>
      </c>
      <c r="E2470" s="235" t="s">
        <v>32</v>
      </c>
      <c r="F2470" s="236" t="s">
        <v>2513</v>
      </c>
      <c r="G2470" s="234"/>
      <c r="H2470" s="235" t="s">
        <v>32</v>
      </c>
      <c r="I2470" s="237"/>
      <c r="J2470" s="234"/>
      <c r="K2470" s="234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247</v>
      </c>
      <c r="AU2470" s="242" t="s">
        <v>88</v>
      </c>
      <c r="AV2470" s="13" t="s">
        <v>86</v>
      </c>
      <c r="AW2470" s="13" t="s">
        <v>39</v>
      </c>
      <c r="AX2470" s="13" t="s">
        <v>78</v>
      </c>
      <c r="AY2470" s="242" t="s">
        <v>161</v>
      </c>
    </row>
    <row r="2471" s="14" customFormat="1">
      <c r="A2471" s="14"/>
      <c r="B2471" s="243"/>
      <c r="C2471" s="244"/>
      <c r="D2471" s="221" t="s">
        <v>247</v>
      </c>
      <c r="E2471" s="245" t="s">
        <v>32</v>
      </c>
      <c r="F2471" s="246" t="s">
        <v>2514</v>
      </c>
      <c r="G2471" s="244"/>
      <c r="H2471" s="247">
        <v>19.832999999999998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247</v>
      </c>
      <c r="AU2471" s="253" t="s">
        <v>88</v>
      </c>
      <c r="AV2471" s="14" t="s">
        <v>88</v>
      </c>
      <c r="AW2471" s="14" t="s">
        <v>39</v>
      </c>
      <c r="AX2471" s="14" t="s">
        <v>78</v>
      </c>
      <c r="AY2471" s="253" t="s">
        <v>161</v>
      </c>
    </row>
    <row r="2472" s="13" customFormat="1">
      <c r="A2472" s="13"/>
      <c r="B2472" s="233"/>
      <c r="C2472" s="234"/>
      <c r="D2472" s="221" t="s">
        <v>247</v>
      </c>
      <c r="E2472" s="235" t="s">
        <v>32</v>
      </c>
      <c r="F2472" s="236" t="s">
        <v>2515</v>
      </c>
      <c r="G2472" s="234"/>
      <c r="H2472" s="235" t="s">
        <v>32</v>
      </c>
      <c r="I2472" s="237"/>
      <c r="J2472" s="234"/>
      <c r="K2472" s="234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247</v>
      </c>
      <c r="AU2472" s="242" t="s">
        <v>88</v>
      </c>
      <c r="AV2472" s="13" t="s">
        <v>86</v>
      </c>
      <c r="AW2472" s="13" t="s">
        <v>39</v>
      </c>
      <c r="AX2472" s="13" t="s">
        <v>78</v>
      </c>
      <c r="AY2472" s="242" t="s">
        <v>161</v>
      </c>
    </row>
    <row r="2473" s="14" customFormat="1">
      <c r="A2473" s="14"/>
      <c r="B2473" s="243"/>
      <c r="C2473" s="244"/>
      <c r="D2473" s="221" t="s">
        <v>247</v>
      </c>
      <c r="E2473" s="245" t="s">
        <v>32</v>
      </c>
      <c r="F2473" s="246" t="s">
        <v>2516</v>
      </c>
      <c r="G2473" s="244"/>
      <c r="H2473" s="247">
        <v>43.576000000000001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247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161</v>
      </c>
    </row>
    <row r="2474" s="13" customFormat="1">
      <c r="A2474" s="13"/>
      <c r="B2474" s="233"/>
      <c r="C2474" s="234"/>
      <c r="D2474" s="221" t="s">
        <v>247</v>
      </c>
      <c r="E2474" s="235" t="s">
        <v>32</v>
      </c>
      <c r="F2474" s="236" t="s">
        <v>2517</v>
      </c>
      <c r="G2474" s="234"/>
      <c r="H2474" s="235" t="s">
        <v>32</v>
      </c>
      <c r="I2474" s="237"/>
      <c r="J2474" s="234"/>
      <c r="K2474" s="234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247</v>
      </c>
      <c r="AU2474" s="242" t="s">
        <v>88</v>
      </c>
      <c r="AV2474" s="13" t="s">
        <v>86</v>
      </c>
      <c r="AW2474" s="13" t="s">
        <v>39</v>
      </c>
      <c r="AX2474" s="13" t="s">
        <v>78</v>
      </c>
      <c r="AY2474" s="242" t="s">
        <v>161</v>
      </c>
    </row>
    <row r="2475" s="14" customFormat="1">
      <c r="A2475" s="14"/>
      <c r="B2475" s="243"/>
      <c r="C2475" s="244"/>
      <c r="D2475" s="221" t="s">
        <v>247</v>
      </c>
      <c r="E2475" s="245" t="s">
        <v>32</v>
      </c>
      <c r="F2475" s="246" t="s">
        <v>2518</v>
      </c>
      <c r="G2475" s="244"/>
      <c r="H2475" s="247">
        <v>44.32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247</v>
      </c>
      <c r="AU2475" s="253" t="s">
        <v>88</v>
      </c>
      <c r="AV2475" s="14" t="s">
        <v>88</v>
      </c>
      <c r="AW2475" s="14" t="s">
        <v>39</v>
      </c>
      <c r="AX2475" s="14" t="s">
        <v>78</v>
      </c>
      <c r="AY2475" s="253" t="s">
        <v>161</v>
      </c>
    </row>
    <row r="2476" s="13" customFormat="1">
      <c r="A2476" s="13"/>
      <c r="B2476" s="233"/>
      <c r="C2476" s="234"/>
      <c r="D2476" s="221" t="s">
        <v>247</v>
      </c>
      <c r="E2476" s="235" t="s">
        <v>32</v>
      </c>
      <c r="F2476" s="236" t="s">
        <v>2519</v>
      </c>
      <c r="G2476" s="234"/>
      <c r="H2476" s="235" t="s">
        <v>32</v>
      </c>
      <c r="I2476" s="237"/>
      <c r="J2476" s="234"/>
      <c r="K2476" s="234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247</v>
      </c>
      <c r="AU2476" s="242" t="s">
        <v>88</v>
      </c>
      <c r="AV2476" s="13" t="s">
        <v>86</v>
      </c>
      <c r="AW2476" s="13" t="s">
        <v>39</v>
      </c>
      <c r="AX2476" s="13" t="s">
        <v>78</v>
      </c>
      <c r="AY2476" s="242" t="s">
        <v>161</v>
      </c>
    </row>
    <row r="2477" s="14" customFormat="1">
      <c r="A2477" s="14"/>
      <c r="B2477" s="243"/>
      <c r="C2477" s="244"/>
      <c r="D2477" s="221" t="s">
        <v>247</v>
      </c>
      <c r="E2477" s="245" t="s">
        <v>32</v>
      </c>
      <c r="F2477" s="246" t="s">
        <v>2520</v>
      </c>
      <c r="G2477" s="244"/>
      <c r="H2477" s="247">
        <v>115.89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247</v>
      </c>
      <c r="AU2477" s="253" t="s">
        <v>88</v>
      </c>
      <c r="AV2477" s="14" t="s">
        <v>88</v>
      </c>
      <c r="AW2477" s="14" t="s">
        <v>39</v>
      </c>
      <c r="AX2477" s="14" t="s">
        <v>78</v>
      </c>
      <c r="AY2477" s="253" t="s">
        <v>161</v>
      </c>
    </row>
    <row r="2478" s="13" customFormat="1">
      <c r="A2478" s="13"/>
      <c r="B2478" s="233"/>
      <c r="C2478" s="234"/>
      <c r="D2478" s="221" t="s">
        <v>247</v>
      </c>
      <c r="E2478" s="235" t="s">
        <v>32</v>
      </c>
      <c r="F2478" s="236" t="s">
        <v>2521</v>
      </c>
      <c r="G2478" s="234"/>
      <c r="H2478" s="235" t="s">
        <v>32</v>
      </c>
      <c r="I2478" s="237"/>
      <c r="J2478" s="234"/>
      <c r="K2478" s="234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247</v>
      </c>
      <c r="AU2478" s="242" t="s">
        <v>88</v>
      </c>
      <c r="AV2478" s="13" t="s">
        <v>86</v>
      </c>
      <c r="AW2478" s="13" t="s">
        <v>39</v>
      </c>
      <c r="AX2478" s="13" t="s">
        <v>78</v>
      </c>
      <c r="AY2478" s="242" t="s">
        <v>161</v>
      </c>
    </row>
    <row r="2479" s="14" customFormat="1">
      <c r="A2479" s="14"/>
      <c r="B2479" s="243"/>
      <c r="C2479" s="244"/>
      <c r="D2479" s="221" t="s">
        <v>247</v>
      </c>
      <c r="E2479" s="245" t="s">
        <v>32</v>
      </c>
      <c r="F2479" s="246" t="s">
        <v>2522</v>
      </c>
      <c r="G2479" s="244"/>
      <c r="H2479" s="247">
        <v>88.799999999999997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247</v>
      </c>
      <c r="AU2479" s="253" t="s">
        <v>88</v>
      </c>
      <c r="AV2479" s="14" t="s">
        <v>88</v>
      </c>
      <c r="AW2479" s="14" t="s">
        <v>39</v>
      </c>
      <c r="AX2479" s="14" t="s">
        <v>78</v>
      </c>
      <c r="AY2479" s="253" t="s">
        <v>161</v>
      </c>
    </row>
    <row r="2480" s="13" customFormat="1">
      <c r="A2480" s="13"/>
      <c r="B2480" s="233"/>
      <c r="C2480" s="234"/>
      <c r="D2480" s="221" t="s">
        <v>247</v>
      </c>
      <c r="E2480" s="235" t="s">
        <v>32</v>
      </c>
      <c r="F2480" s="236" t="s">
        <v>2523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247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161</v>
      </c>
    </row>
    <row r="2481" s="14" customFormat="1">
      <c r="A2481" s="14"/>
      <c r="B2481" s="243"/>
      <c r="C2481" s="244"/>
      <c r="D2481" s="221" t="s">
        <v>247</v>
      </c>
      <c r="E2481" s="245" t="s">
        <v>32</v>
      </c>
      <c r="F2481" s="246" t="s">
        <v>2524</v>
      </c>
      <c r="G2481" s="244"/>
      <c r="H2481" s="247">
        <v>60.539999999999999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247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161</v>
      </c>
    </row>
    <row r="2482" s="13" customFormat="1">
      <c r="A2482" s="13"/>
      <c r="B2482" s="233"/>
      <c r="C2482" s="234"/>
      <c r="D2482" s="221" t="s">
        <v>247</v>
      </c>
      <c r="E2482" s="235" t="s">
        <v>32</v>
      </c>
      <c r="F2482" s="236" t="s">
        <v>2525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247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161</v>
      </c>
    </row>
    <row r="2483" s="14" customFormat="1">
      <c r="A2483" s="14"/>
      <c r="B2483" s="243"/>
      <c r="C2483" s="244"/>
      <c r="D2483" s="221" t="s">
        <v>247</v>
      </c>
      <c r="E2483" s="245" t="s">
        <v>32</v>
      </c>
      <c r="F2483" s="246" t="s">
        <v>2526</v>
      </c>
      <c r="G2483" s="244"/>
      <c r="H2483" s="247">
        <v>47.729999999999997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247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161</v>
      </c>
    </row>
    <row r="2484" s="13" customFormat="1">
      <c r="A2484" s="13"/>
      <c r="B2484" s="233"/>
      <c r="C2484" s="234"/>
      <c r="D2484" s="221" t="s">
        <v>247</v>
      </c>
      <c r="E2484" s="235" t="s">
        <v>32</v>
      </c>
      <c r="F2484" s="236" t="s">
        <v>2527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247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161</v>
      </c>
    </row>
    <row r="2485" s="14" customFormat="1">
      <c r="A2485" s="14"/>
      <c r="B2485" s="243"/>
      <c r="C2485" s="244"/>
      <c r="D2485" s="221" t="s">
        <v>247</v>
      </c>
      <c r="E2485" s="245" t="s">
        <v>32</v>
      </c>
      <c r="F2485" s="246" t="s">
        <v>2528</v>
      </c>
      <c r="G2485" s="244"/>
      <c r="H2485" s="247">
        <v>20.399999999999999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247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161</v>
      </c>
    </row>
    <row r="2486" s="13" customFormat="1">
      <c r="A2486" s="13"/>
      <c r="B2486" s="233"/>
      <c r="C2486" s="234"/>
      <c r="D2486" s="221" t="s">
        <v>247</v>
      </c>
      <c r="E2486" s="235" t="s">
        <v>32</v>
      </c>
      <c r="F2486" s="236" t="s">
        <v>2529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247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161</v>
      </c>
    </row>
    <row r="2487" s="14" customFormat="1">
      <c r="A2487" s="14"/>
      <c r="B2487" s="243"/>
      <c r="C2487" s="244"/>
      <c r="D2487" s="221" t="s">
        <v>247</v>
      </c>
      <c r="E2487" s="245" t="s">
        <v>32</v>
      </c>
      <c r="F2487" s="246" t="s">
        <v>2530</v>
      </c>
      <c r="G2487" s="244"/>
      <c r="H2487" s="247">
        <v>0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247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161</v>
      </c>
    </row>
    <row r="2488" s="13" customFormat="1">
      <c r="A2488" s="13"/>
      <c r="B2488" s="233"/>
      <c r="C2488" s="234"/>
      <c r="D2488" s="221" t="s">
        <v>247</v>
      </c>
      <c r="E2488" s="235" t="s">
        <v>32</v>
      </c>
      <c r="F2488" s="236" t="s">
        <v>2531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247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161</v>
      </c>
    </row>
    <row r="2489" s="14" customFormat="1">
      <c r="A2489" s="14"/>
      <c r="B2489" s="243"/>
      <c r="C2489" s="244"/>
      <c r="D2489" s="221" t="s">
        <v>247</v>
      </c>
      <c r="E2489" s="245" t="s">
        <v>32</v>
      </c>
      <c r="F2489" s="246" t="s">
        <v>2532</v>
      </c>
      <c r="G2489" s="244"/>
      <c r="H2489" s="247">
        <v>47.262999999999998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247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161</v>
      </c>
    </row>
    <row r="2490" s="13" customFormat="1">
      <c r="A2490" s="13"/>
      <c r="B2490" s="233"/>
      <c r="C2490" s="234"/>
      <c r="D2490" s="221" t="s">
        <v>247</v>
      </c>
      <c r="E2490" s="235" t="s">
        <v>32</v>
      </c>
      <c r="F2490" s="236" t="s">
        <v>2533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247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161</v>
      </c>
    </row>
    <row r="2491" s="14" customFormat="1">
      <c r="A2491" s="14"/>
      <c r="B2491" s="243"/>
      <c r="C2491" s="244"/>
      <c r="D2491" s="221" t="s">
        <v>247</v>
      </c>
      <c r="E2491" s="245" t="s">
        <v>32</v>
      </c>
      <c r="F2491" s="246" t="s">
        <v>2534</v>
      </c>
      <c r="G2491" s="244"/>
      <c r="H2491" s="247">
        <v>43.118000000000002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247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161</v>
      </c>
    </row>
    <row r="2492" s="13" customFormat="1">
      <c r="A2492" s="13"/>
      <c r="B2492" s="233"/>
      <c r="C2492" s="234"/>
      <c r="D2492" s="221" t="s">
        <v>247</v>
      </c>
      <c r="E2492" s="235" t="s">
        <v>32</v>
      </c>
      <c r="F2492" s="236" t="s">
        <v>2535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247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161</v>
      </c>
    </row>
    <row r="2493" s="14" customFormat="1">
      <c r="A2493" s="14"/>
      <c r="B2493" s="243"/>
      <c r="C2493" s="244"/>
      <c r="D2493" s="221" t="s">
        <v>247</v>
      </c>
      <c r="E2493" s="245" t="s">
        <v>32</v>
      </c>
      <c r="F2493" s="246" t="s">
        <v>2536</v>
      </c>
      <c r="G2493" s="244"/>
      <c r="H2493" s="247">
        <v>20.41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247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161</v>
      </c>
    </row>
    <row r="2494" s="13" customFormat="1">
      <c r="A2494" s="13"/>
      <c r="B2494" s="233"/>
      <c r="C2494" s="234"/>
      <c r="D2494" s="221" t="s">
        <v>247</v>
      </c>
      <c r="E2494" s="235" t="s">
        <v>32</v>
      </c>
      <c r="F2494" s="236" t="s">
        <v>2537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247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161</v>
      </c>
    </row>
    <row r="2495" s="14" customFormat="1">
      <c r="A2495" s="14"/>
      <c r="B2495" s="243"/>
      <c r="C2495" s="244"/>
      <c r="D2495" s="221" t="s">
        <v>247</v>
      </c>
      <c r="E2495" s="245" t="s">
        <v>32</v>
      </c>
      <c r="F2495" s="246" t="s">
        <v>2538</v>
      </c>
      <c r="G2495" s="244"/>
      <c r="H2495" s="247">
        <v>97.841999999999999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247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161</v>
      </c>
    </row>
    <row r="2496" s="13" customFormat="1">
      <c r="A2496" s="13"/>
      <c r="B2496" s="233"/>
      <c r="C2496" s="234"/>
      <c r="D2496" s="221" t="s">
        <v>247</v>
      </c>
      <c r="E2496" s="235" t="s">
        <v>32</v>
      </c>
      <c r="F2496" s="236" t="s">
        <v>2539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247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161</v>
      </c>
    </row>
    <row r="2497" s="14" customFormat="1">
      <c r="A2497" s="14"/>
      <c r="B2497" s="243"/>
      <c r="C2497" s="244"/>
      <c r="D2497" s="221" t="s">
        <v>247</v>
      </c>
      <c r="E2497" s="245" t="s">
        <v>32</v>
      </c>
      <c r="F2497" s="246" t="s">
        <v>2540</v>
      </c>
      <c r="G2497" s="244"/>
      <c r="H2497" s="247">
        <v>84.738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247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161</v>
      </c>
    </row>
    <row r="2498" s="13" customFormat="1">
      <c r="A2498" s="13"/>
      <c r="B2498" s="233"/>
      <c r="C2498" s="234"/>
      <c r="D2498" s="221" t="s">
        <v>247</v>
      </c>
      <c r="E2498" s="235" t="s">
        <v>32</v>
      </c>
      <c r="F2498" s="236" t="s">
        <v>2541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247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161</v>
      </c>
    </row>
    <row r="2499" s="14" customFormat="1">
      <c r="A2499" s="14"/>
      <c r="B2499" s="243"/>
      <c r="C2499" s="244"/>
      <c r="D2499" s="221" t="s">
        <v>247</v>
      </c>
      <c r="E2499" s="245" t="s">
        <v>32</v>
      </c>
      <c r="F2499" s="246" t="s">
        <v>2542</v>
      </c>
      <c r="G2499" s="244"/>
      <c r="H2499" s="247">
        <v>98.189999999999998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247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161</v>
      </c>
    </row>
    <row r="2500" s="13" customFormat="1">
      <c r="A2500" s="13"/>
      <c r="B2500" s="233"/>
      <c r="C2500" s="234"/>
      <c r="D2500" s="221" t="s">
        <v>247</v>
      </c>
      <c r="E2500" s="235" t="s">
        <v>32</v>
      </c>
      <c r="F2500" s="236" t="s">
        <v>2543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247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161</v>
      </c>
    </row>
    <row r="2501" s="14" customFormat="1">
      <c r="A2501" s="14"/>
      <c r="B2501" s="243"/>
      <c r="C2501" s="244"/>
      <c r="D2501" s="221" t="s">
        <v>247</v>
      </c>
      <c r="E2501" s="245" t="s">
        <v>32</v>
      </c>
      <c r="F2501" s="246" t="s">
        <v>2544</v>
      </c>
      <c r="G2501" s="244"/>
      <c r="H2501" s="247">
        <v>25.449000000000002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247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161</v>
      </c>
    </row>
    <row r="2502" s="13" customFormat="1">
      <c r="A2502" s="13"/>
      <c r="B2502" s="233"/>
      <c r="C2502" s="234"/>
      <c r="D2502" s="221" t="s">
        <v>247</v>
      </c>
      <c r="E2502" s="235" t="s">
        <v>32</v>
      </c>
      <c r="F2502" s="236" t="s">
        <v>2545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247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161</v>
      </c>
    </row>
    <row r="2503" s="14" customFormat="1">
      <c r="A2503" s="14"/>
      <c r="B2503" s="243"/>
      <c r="C2503" s="244"/>
      <c r="D2503" s="221" t="s">
        <v>247</v>
      </c>
      <c r="E2503" s="245" t="s">
        <v>32</v>
      </c>
      <c r="F2503" s="246" t="s">
        <v>2546</v>
      </c>
      <c r="G2503" s="244"/>
      <c r="H2503" s="247">
        <v>27.227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247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161</v>
      </c>
    </row>
    <row r="2504" s="13" customFormat="1">
      <c r="A2504" s="13"/>
      <c r="B2504" s="233"/>
      <c r="C2504" s="234"/>
      <c r="D2504" s="221" t="s">
        <v>247</v>
      </c>
      <c r="E2504" s="235" t="s">
        <v>32</v>
      </c>
      <c r="F2504" s="236" t="s">
        <v>2547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247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161</v>
      </c>
    </row>
    <row r="2505" s="14" customFormat="1">
      <c r="A2505" s="14"/>
      <c r="B2505" s="243"/>
      <c r="C2505" s="244"/>
      <c r="D2505" s="221" t="s">
        <v>247</v>
      </c>
      <c r="E2505" s="245" t="s">
        <v>32</v>
      </c>
      <c r="F2505" s="246" t="s">
        <v>2548</v>
      </c>
      <c r="G2505" s="244"/>
      <c r="H2505" s="247">
        <v>43.658999999999999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247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161</v>
      </c>
    </row>
    <row r="2506" s="13" customFormat="1">
      <c r="A2506" s="13"/>
      <c r="B2506" s="233"/>
      <c r="C2506" s="234"/>
      <c r="D2506" s="221" t="s">
        <v>247</v>
      </c>
      <c r="E2506" s="235" t="s">
        <v>32</v>
      </c>
      <c r="F2506" s="236" t="s">
        <v>2549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247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161</v>
      </c>
    </row>
    <row r="2507" s="14" customFormat="1">
      <c r="A2507" s="14"/>
      <c r="B2507" s="243"/>
      <c r="C2507" s="244"/>
      <c r="D2507" s="221" t="s">
        <v>247</v>
      </c>
      <c r="E2507" s="245" t="s">
        <v>32</v>
      </c>
      <c r="F2507" s="246" t="s">
        <v>2550</v>
      </c>
      <c r="G2507" s="244"/>
      <c r="H2507" s="247">
        <v>38.017000000000003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247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161</v>
      </c>
    </row>
    <row r="2508" s="13" customFormat="1">
      <c r="A2508" s="13"/>
      <c r="B2508" s="233"/>
      <c r="C2508" s="234"/>
      <c r="D2508" s="221" t="s">
        <v>247</v>
      </c>
      <c r="E2508" s="235" t="s">
        <v>32</v>
      </c>
      <c r="F2508" s="236" t="s">
        <v>2551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247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161</v>
      </c>
    </row>
    <row r="2509" s="14" customFormat="1">
      <c r="A2509" s="14"/>
      <c r="B2509" s="243"/>
      <c r="C2509" s="244"/>
      <c r="D2509" s="221" t="s">
        <v>247</v>
      </c>
      <c r="E2509" s="245" t="s">
        <v>32</v>
      </c>
      <c r="F2509" s="246" t="s">
        <v>2552</v>
      </c>
      <c r="G2509" s="244"/>
      <c r="H2509" s="247">
        <v>24.486999999999998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247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161</v>
      </c>
    </row>
    <row r="2510" s="13" customFormat="1">
      <c r="A2510" s="13"/>
      <c r="B2510" s="233"/>
      <c r="C2510" s="234"/>
      <c r="D2510" s="221" t="s">
        <v>247</v>
      </c>
      <c r="E2510" s="235" t="s">
        <v>32</v>
      </c>
      <c r="F2510" s="236" t="s">
        <v>2553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247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161</v>
      </c>
    </row>
    <row r="2511" s="14" customFormat="1">
      <c r="A2511" s="14"/>
      <c r="B2511" s="243"/>
      <c r="C2511" s="244"/>
      <c r="D2511" s="221" t="s">
        <v>247</v>
      </c>
      <c r="E2511" s="245" t="s">
        <v>32</v>
      </c>
      <c r="F2511" s="246" t="s">
        <v>2526</v>
      </c>
      <c r="G2511" s="244"/>
      <c r="H2511" s="247">
        <v>47.729999999999997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247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161</v>
      </c>
    </row>
    <row r="2512" s="13" customFormat="1">
      <c r="A2512" s="13"/>
      <c r="B2512" s="233"/>
      <c r="C2512" s="234"/>
      <c r="D2512" s="221" t="s">
        <v>247</v>
      </c>
      <c r="E2512" s="235" t="s">
        <v>32</v>
      </c>
      <c r="F2512" s="236" t="s">
        <v>2554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247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161</v>
      </c>
    </row>
    <row r="2513" s="14" customFormat="1">
      <c r="A2513" s="14"/>
      <c r="B2513" s="243"/>
      <c r="C2513" s="244"/>
      <c r="D2513" s="221" t="s">
        <v>247</v>
      </c>
      <c r="E2513" s="245" t="s">
        <v>32</v>
      </c>
      <c r="F2513" s="246" t="s">
        <v>2555</v>
      </c>
      <c r="G2513" s="244"/>
      <c r="H2513" s="247">
        <v>20.405999999999999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247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161</v>
      </c>
    </row>
    <row r="2514" s="13" customFormat="1">
      <c r="A2514" s="13"/>
      <c r="B2514" s="233"/>
      <c r="C2514" s="234"/>
      <c r="D2514" s="221" t="s">
        <v>247</v>
      </c>
      <c r="E2514" s="235" t="s">
        <v>32</v>
      </c>
      <c r="F2514" s="236" t="s">
        <v>2556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247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161</v>
      </c>
    </row>
    <row r="2515" s="14" customFormat="1">
      <c r="A2515" s="14"/>
      <c r="B2515" s="243"/>
      <c r="C2515" s="244"/>
      <c r="D2515" s="221" t="s">
        <v>247</v>
      </c>
      <c r="E2515" s="245" t="s">
        <v>32</v>
      </c>
      <c r="F2515" s="246" t="s">
        <v>2557</v>
      </c>
      <c r="G2515" s="244"/>
      <c r="H2515" s="247">
        <v>34.5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247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161</v>
      </c>
    </row>
    <row r="2516" s="13" customFormat="1">
      <c r="A2516" s="13"/>
      <c r="B2516" s="233"/>
      <c r="C2516" s="234"/>
      <c r="D2516" s="221" t="s">
        <v>247</v>
      </c>
      <c r="E2516" s="235" t="s">
        <v>32</v>
      </c>
      <c r="F2516" s="236" t="s">
        <v>2558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247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161</v>
      </c>
    </row>
    <row r="2517" s="14" customFormat="1">
      <c r="A2517" s="14"/>
      <c r="B2517" s="243"/>
      <c r="C2517" s="244"/>
      <c r="D2517" s="221" t="s">
        <v>247</v>
      </c>
      <c r="E2517" s="245" t="s">
        <v>32</v>
      </c>
      <c r="F2517" s="246" t="s">
        <v>2532</v>
      </c>
      <c r="G2517" s="244"/>
      <c r="H2517" s="247">
        <v>47.262999999999998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247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161</v>
      </c>
    </row>
    <row r="2518" s="13" customFormat="1">
      <c r="A2518" s="13"/>
      <c r="B2518" s="233"/>
      <c r="C2518" s="234"/>
      <c r="D2518" s="221" t="s">
        <v>247</v>
      </c>
      <c r="E2518" s="235" t="s">
        <v>32</v>
      </c>
      <c r="F2518" s="236" t="s">
        <v>2559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247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161</v>
      </c>
    </row>
    <row r="2519" s="14" customFormat="1">
      <c r="A2519" s="14"/>
      <c r="B2519" s="243"/>
      <c r="C2519" s="244"/>
      <c r="D2519" s="221" t="s">
        <v>247</v>
      </c>
      <c r="E2519" s="245" t="s">
        <v>32</v>
      </c>
      <c r="F2519" s="246" t="s">
        <v>2534</v>
      </c>
      <c r="G2519" s="244"/>
      <c r="H2519" s="247">
        <v>43.118000000000002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247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161</v>
      </c>
    </row>
    <row r="2520" s="13" customFormat="1">
      <c r="A2520" s="13"/>
      <c r="B2520" s="233"/>
      <c r="C2520" s="234"/>
      <c r="D2520" s="221" t="s">
        <v>247</v>
      </c>
      <c r="E2520" s="235" t="s">
        <v>32</v>
      </c>
      <c r="F2520" s="236" t="s">
        <v>2560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247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161</v>
      </c>
    </row>
    <row r="2521" s="14" customFormat="1">
      <c r="A2521" s="14"/>
      <c r="B2521" s="243"/>
      <c r="C2521" s="244"/>
      <c r="D2521" s="221" t="s">
        <v>247</v>
      </c>
      <c r="E2521" s="245" t="s">
        <v>32</v>
      </c>
      <c r="F2521" s="246" t="s">
        <v>2536</v>
      </c>
      <c r="G2521" s="244"/>
      <c r="H2521" s="247">
        <v>20.41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247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161</v>
      </c>
    </row>
    <row r="2522" s="13" customFormat="1">
      <c r="A2522" s="13"/>
      <c r="B2522" s="233"/>
      <c r="C2522" s="234"/>
      <c r="D2522" s="221" t="s">
        <v>247</v>
      </c>
      <c r="E2522" s="235" t="s">
        <v>32</v>
      </c>
      <c r="F2522" s="236" t="s">
        <v>2561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247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161</v>
      </c>
    </row>
    <row r="2523" s="14" customFormat="1">
      <c r="A2523" s="14"/>
      <c r="B2523" s="243"/>
      <c r="C2523" s="244"/>
      <c r="D2523" s="221" t="s">
        <v>247</v>
      </c>
      <c r="E2523" s="245" t="s">
        <v>32</v>
      </c>
      <c r="F2523" s="246" t="s">
        <v>2538</v>
      </c>
      <c r="G2523" s="244"/>
      <c r="H2523" s="247">
        <v>97.841999999999999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247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161</v>
      </c>
    </row>
    <row r="2524" s="13" customFormat="1">
      <c r="A2524" s="13"/>
      <c r="B2524" s="233"/>
      <c r="C2524" s="234"/>
      <c r="D2524" s="221" t="s">
        <v>247</v>
      </c>
      <c r="E2524" s="235" t="s">
        <v>32</v>
      </c>
      <c r="F2524" s="236" t="s">
        <v>2562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247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161</v>
      </c>
    </row>
    <row r="2525" s="14" customFormat="1">
      <c r="A2525" s="14"/>
      <c r="B2525" s="243"/>
      <c r="C2525" s="244"/>
      <c r="D2525" s="221" t="s">
        <v>247</v>
      </c>
      <c r="E2525" s="245" t="s">
        <v>32</v>
      </c>
      <c r="F2525" s="246" t="s">
        <v>2563</v>
      </c>
      <c r="G2525" s="244"/>
      <c r="H2525" s="247">
        <v>71.924999999999997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247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161</v>
      </c>
    </row>
    <row r="2526" s="13" customFormat="1">
      <c r="A2526" s="13"/>
      <c r="B2526" s="233"/>
      <c r="C2526" s="234"/>
      <c r="D2526" s="221" t="s">
        <v>247</v>
      </c>
      <c r="E2526" s="235" t="s">
        <v>32</v>
      </c>
      <c r="F2526" s="236" t="s">
        <v>1091</v>
      </c>
      <c r="G2526" s="234"/>
      <c r="H2526" s="235" t="s">
        <v>32</v>
      </c>
      <c r="I2526" s="237"/>
      <c r="J2526" s="234"/>
      <c r="K2526" s="234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2" t="s">
        <v>247</v>
      </c>
      <c r="AU2526" s="242" t="s">
        <v>88</v>
      </c>
      <c r="AV2526" s="13" t="s">
        <v>86</v>
      </c>
      <c r="AW2526" s="13" t="s">
        <v>39</v>
      </c>
      <c r="AX2526" s="13" t="s">
        <v>78</v>
      </c>
      <c r="AY2526" s="242" t="s">
        <v>161</v>
      </c>
    </row>
    <row r="2527" s="14" customFormat="1">
      <c r="A2527" s="14"/>
      <c r="B2527" s="243"/>
      <c r="C2527" s="244"/>
      <c r="D2527" s="221" t="s">
        <v>247</v>
      </c>
      <c r="E2527" s="245" t="s">
        <v>32</v>
      </c>
      <c r="F2527" s="246" t="s">
        <v>1092</v>
      </c>
      <c r="G2527" s="244"/>
      <c r="H2527" s="247">
        <v>-160.31399999999999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247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161</v>
      </c>
    </row>
    <row r="2528" s="14" customFormat="1">
      <c r="A2528" s="14"/>
      <c r="B2528" s="243"/>
      <c r="C2528" s="244"/>
      <c r="D2528" s="221" t="s">
        <v>247</v>
      </c>
      <c r="E2528" s="245" t="s">
        <v>32</v>
      </c>
      <c r="F2528" s="246" t="s">
        <v>2564</v>
      </c>
      <c r="G2528" s="244"/>
      <c r="H2528" s="247">
        <v>45.122999999999998</v>
      </c>
      <c r="I2528" s="248"/>
      <c r="J2528" s="244"/>
      <c r="K2528" s="244"/>
      <c r="L2528" s="249"/>
      <c r="M2528" s="250"/>
      <c r="N2528" s="251"/>
      <c r="O2528" s="251"/>
      <c r="P2528" s="251"/>
      <c r="Q2528" s="251"/>
      <c r="R2528" s="251"/>
      <c r="S2528" s="251"/>
      <c r="T2528" s="252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3" t="s">
        <v>247</v>
      </c>
      <c r="AU2528" s="253" t="s">
        <v>88</v>
      </c>
      <c r="AV2528" s="14" t="s">
        <v>88</v>
      </c>
      <c r="AW2528" s="14" t="s">
        <v>39</v>
      </c>
      <c r="AX2528" s="14" t="s">
        <v>78</v>
      </c>
      <c r="AY2528" s="253" t="s">
        <v>161</v>
      </c>
    </row>
    <row r="2529" s="14" customFormat="1">
      <c r="A2529" s="14"/>
      <c r="B2529" s="243"/>
      <c r="C2529" s="244"/>
      <c r="D2529" s="221" t="s">
        <v>247</v>
      </c>
      <c r="E2529" s="245" t="s">
        <v>32</v>
      </c>
      <c r="F2529" s="246" t="s">
        <v>2565</v>
      </c>
      <c r="G2529" s="244"/>
      <c r="H2529" s="247">
        <v>-178.25999999999999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247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161</v>
      </c>
    </row>
    <row r="2530" s="13" customFormat="1">
      <c r="A2530" s="13"/>
      <c r="B2530" s="233"/>
      <c r="C2530" s="234"/>
      <c r="D2530" s="221" t="s">
        <v>247</v>
      </c>
      <c r="E2530" s="235" t="s">
        <v>32</v>
      </c>
      <c r="F2530" s="236" t="s">
        <v>2566</v>
      </c>
      <c r="G2530" s="234"/>
      <c r="H2530" s="235" t="s">
        <v>32</v>
      </c>
      <c r="I2530" s="237"/>
      <c r="J2530" s="234"/>
      <c r="K2530" s="234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2" t="s">
        <v>247</v>
      </c>
      <c r="AU2530" s="242" t="s">
        <v>88</v>
      </c>
      <c r="AV2530" s="13" t="s">
        <v>86</v>
      </c>
      <c r="AW2530" s="13" t="s">
        <v>39</v>
      </c>
      <c r="AX2530" s="13" t="s">
        <v>78</v>
      </c>
      <c r="AY2530" s="242" t="s">
        <v>161</v>
      </c>
    </row>
    <row r="2531" s="14" customFormat="1">
      <c r="A2531" s="14"/>
      <c r="B2531" s="243"/>
      <c r="C2531" s="244"/>
      <c r="D2531" s="221" t="s">
        <v>247</v>
      </c>
      <c r="E2531" s="245" t="s">
        <v>32</v>
      </c>
      <c r="F2531" s="246" t="s">
        <v>2567</v>
      </c>
      <c r="G2531" s="244"/>
      <c r="H2531" s="247">
        <v>519.15999999999997</v>
      </c>
      <c r="I2531" s="248"/>
      <c r="J2531" s="244"/>
      <c r="K2531" s="244"/>
      <c r="L2531" s="249"/>
      <c r="M2531" s="250"/>
      <c r="N2531" s="251"/>
      <c r="O2531" s="251"/>
      <c r="P2531" s="251"/>
      <c r="Q2531" s="251"/>
      <c r="R2531" s="251"/>
      <c r="S2531" s="251"/>
      <c r="T2531" s="25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3" t="s">
        <v>247</v>
      </c>
      <c r="AU2531" s="253" t="s">
        <v>88</v>
      </c>
      <c r="AV2531" s="14" t="s">
        <v>88</v>
      </c>
      <c r="AW2531" s="14" t="s">
        <v>39</v>
      </c>
      <c r="AX2531" s="14" t="s">
        <v>78</v>
      </c>
      <c r="AY2531" s="253" t="s">
        <v>161</v>
      </c>
    </row>
    <row r="2532" s="15" customFormat="1">
      <c r="A2532" s="15"/>
      <c r="B2532" s="254"/>
      <c r="C2532" s="255"/>
      <c r="D2532" s="221" t="s">
        <v>247</v>
      </c>
      <c r="E2532" s="256" t="s">
        <v>32</v>
      </c>
      <c r="F2532" s="257" t="s">
        <v>273</v>
      </c>
      <c r="G2532" s="255"/>
      <c r="H2532" s="258">
        <v>1680.5160000000001</v>
      </c>
      <c r="I2532" s="259"/>
      <c r="J2532" s="255"/>
      <c r="K2532" s="255"/>
      <c r="L2532" s="260"/>
      <c r="M2532" s="261"/>
      <c r="N2532" s="262"/>
      <c r="O2532" s="262"/>
      <c r="P2532" s="262"/>
      <c r="Q2532" s="262"/>
      <c r="R2532" s="262"/>
      <c r="S2532" s="262"/>
      <c r="T2532" s="263"/>
      <c r="U2532" s="15"/>
      <c r="V2532" s="15"/>
      <c r="W2532" s="15"/>
      <c r="X2532" s="15"/>
      <c r="Y2532" s="15"/>
      <c r="Z2532" s="15"/>
      <c r="AA2532" s="15"/>
      <c r="AB2532" s="15"/>
      <c r="AC2532" s="15"/>
      <c r="AD2532" s="15"/>
      <c r="AE2532" s="15"/>
      <c r="AT2532" s="264" t="s">
        <v>247</v>
      </c>
      <c r="AU2532" s="264" t="s">
        <v>88</v>
      </c>
      <c r="AV2532" s="15" t="s">
        <v>188</v>
      </c>
      <c r="AW2532" s="15" t="s">
        <v>39</v>
      </c>
      <c r="AX2532" s="15" t="s">
        <v>86</v>
      </c>
      <c r="AY2532" s="264" t="s">
        <v>161</v>
      </c>
    </row>
    <row r="2533" s="2" customFormat="1" ht="21.75" customHeight="1">
      <c r="A2533" s="42"/>
      <c r="B2533" s="43"/>
      <c r="C2533" s="208" t="s">
        <v>2568</v>
      </c>
      <c r="D2533" s="208" t="s">
        <v>164</v>
      </c>
      <c r="E2533" s="209" t="s">
        <v>2569</v>
      </c>
      <c r="F2533" s="210" t="s">
        <v>2570</v>
      </c>
      <c r="G2533" s="211" t="s">
        <v>311</v>
      </c>
      <c r="H2533" s="212">
        <v>160.31399999999999</v>
      </c>
      <c r="I2533" s="213"/>
      <c r="J2533" s="214">
        <f>ROUND(I2533*H2533,2)</f>
        <v>0</v>
      </c>
      <c r="K2533" s="210" t="s">
        <v>168</v>
      </c>
      <c r="L2533" s="48"/>
      <c r="M2533" s="215" t="s">
        <v>32</v>
      </c>
      <c r="N2533" s="216" t="s">
        <v>49</v>
      </c>
      <c r="O2533" s="88"/>
      <c r="P2533" s="217">
        <f>O2533*H2533</f>
        <v>0</v>
      </c>
      <c r="Q2533" s="217">
        <v>0</v>
      </c>
      <c r="R2533" s="217">
        <f>Q2533*H2533</f>
        <v>0</v>
      </c>
      <c r="S2533" s="217">
        <v>3.0000000000000001E-05</v>
      </c>
      <c r="T2533" s="218">
        <f>S2533*H2533</f>
        <v>0.00480942</v>
      </c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R2533" s="219" t="s">
        <v>379</v>
      </c>
      <c r="AT2533" s="219" t="s">
        <v>164</v>
      </c>
      <c r="AU2533" s="219" t="s">
        <v>88</v>
      </c>
      <c r="AY2533" s="20" t="s">
        <v>161</v>
      </c>
      <c r="BE2533" s="220">
        <f>IF(N2533="základní",J2533,0)</f>
        <v>0</v>
      </c>
      <c r="BF2533" s="220">
        <f>IF(N2533="snížená",J2533,0)</f>
        <v>0</v>
      </c>
      <c r="BG2533" s="220">
        <f>IF(N2533="zákl. přenesená",J2533,0)</f>
        <v>0</v>
      </c>
      <c r="BH2533" s="220">
        <f>IF(N2533="sníž. přenesená",J2533,0)</f>
        <v>0</v>
      </c>
      <c r="BI2533" s="220">
        <f>IF(N2533="nulová",J2533,0)</f>
        <v>0</v>
      </c>
      <c r="BJ2533" s="20" t="s">
        <v>86</v>
      </c>
      <c r="BK2533" s="220">
        <f>ROUND(I2533*H2533,2)</f>
        <v>0</v>
      </c>
      <c r="BL2533" s="20" t="s">
        <v>379</v>
      </c>
      <c r="BM2533" s="219" t="s">
        <v>2571</v>
      </c>
    </row>
    <row r="2534" s="2" customFormat="1">
      <c r="A2534" s="42"/>
      <c r="B2534" s="43"/>
      <c r="C2534" s="44"/>
      <c r="D2534" s="221" t="s">
        <v>171</v>
      </c>
      <c r="E2534" s="44"/>
      <c r="F2534" s="222" t="s">
        <v>2572</v>
      </c>
      <c r="G2534" s="44"/>
      <c r="H2534" s="44"/>
      <c r="I2534" s="223"/>
      <c r="J2534" s="44"/>
      <c r="K2534" s="44"/>
      <c r="L2534" s="48"/>
      <c r="M2534" s="224"/>
      <c r="N2534" s="225"/>
      <c r="O2534" s="88"/>
      <c r="P2534" s="88"/>
      <c r="Q2534" s="88"/>
      <c r="R2534" s="88"/>
      <c r="S2534" s="88"/>
      <c r="T2534" s="89"/>
      <c r="U2534" s="42"/>
      <c r="V2534" s="42"/>
      <c r="W2534" s="42"/>
      <c r="X2534" s="42"/>
      <c r="Y2534" s="42"/>
      <c r="Z2534" s="42"/>
      <c r="AA2534" s="42"/>
      <c r="AB2534" s="42"/>
      <c r="AC2534" s="42"/>
      <c r="AD2534" s="42"/>
      <c r="AE2534" s="42"/>
      <c r="AT2534" s="20" t="s">
        <v>171</v>
      </c>
      <c r="AU2534" s="20" t="s">
        <v>88</v>
      </c>
    </row>
    <row r="2535" s="2" customFormat="1">
      <c r="A2535" s="42"/>
      <c r="B2535" s="43"/>
      <c r="C2535" s="44"/>
      <c r="D2535" s="226" t="s">
        <v>172</v>
      </c>
      <c r="E2535" s="44"/>
      <c r="F2535" s="227" t="s">
        <v>2573</v>
      </c>
      <c r="G2535" s="44"/>
      <c r="H2535" s="44"/>
      <c r="I2535" s="223"/>
      <c r="J2535" s="44"/>
      <c r="K2535" s="44"/>
      <c r="L2535" s="48"/>
      <c r="M2535" s="224"/>
      <c r="N2535" s="225"/>
      <c r="O2535" s="88"/>
      <c r="P2535" s="88"/>
      <c r="Q2535" s="88"/>
      <c r="R2535" s="88"/>
      <c r="S2535" s="88"/>
      <c r="T2535" s="89"/>
      <c r="U2535" s="42"/>
      <c r="V2535" s="42"/>
      <c r="W2535" s="42"/>
      <c r="X2535" s="42"/>
      <c r="Y2535" s="42"/>
      <c r="Z2535" s="42"/>
      <c r="AA2535" s="42"/>
      <c r="AB2535" s="42"/>
      <c r="AC2535" s="42"/>
      <c r="AD2535" s="42"/>
      <c r="AE2535" s="42"/>
      <c r="AT2535" s="20" t="s">
        <v>172</v>
      </c>
      <c r="AU2535" s="20" t="s">
        <v>88</v>
      </c>
    </row>
    <row r="2536" s="13" customFormat="1">
      <c r="A2536" s="13"/>
      <c r="B2536" s="233"/>
      <c r="C2536" s="234"/>
      <c r="D2536" s="221" t="s">
        <v>247</v>
      </c>
      <c r="E2536" s="235" t="s">
        <v>32</v>
      </c>
      <c r="F2536" s="236" t="s">
        <v>2574</v>
      </c>
      <c r="G2536" s="234"/>
      <c r="H2536" s="235" t="s">
        <v>32</v>
      </c>
      <c r="I2536" s="237"/>
      <c r="J2536" s="234"/>
      <c r="K2536" s="234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2" t="s">
        <v>247</v>
      </c>
      <c r="AU2536" s="242" t="s">
        <v>88</v>
      </c>
      <c r="AV2536" s="13" t="s">
        <v>86</v>
      </c>
      <c r="AW2536" s="13" t="s">
        <v>39</v>
      </c>
      <c r="AX2536" s="13" t="s">
        <v>78</v>
      </c>
      <c r="AY2536" s="242" t="s">
        <v>161</v>
      </c>
    </row>
    <row r="2537" s="14" customFormat="1">
      <c r="A2537" s="14"/>
      <c r="B2537" s="243"/>
      <c r="C2537" s="244"/>
      <c r="D2537" s="221" t="s">
        <v>247</v>
      </c>
      <c r="E2537" s="245" t="s">
        <v>32</v>
      </c>
      <c r="F2537" s="246" t="s">
        <v>2575</v>
      </c>
      <c r="G2537" s="244"/>
      <c r="H2537" s="247">
        <v>160.31399999999999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247</v>
      </c>
      <c r="AU2537" s="253" t="s">
        <v>88</v>
      </c>
      <c r="AV2537" s="14" t="s">
        <v>88</v>
      </c>
      <c r="AW2537" s="14" t="s">
        <v>39</v>
      </c>
      <c r="AX2537" s="14" t="s">
        <v>86</v>
      </c>
      <c r="AY2537" s="253" t="s">
        <v>161</v>
      </c>
    </row>
    <row r="2538" s="2" customFormat="1" ht="16.5" customHeight="1">
      <c r="A2538" s="42"/>
      <c r="B2538" s="43"/>
      <c r="C2538" s="265" t="s">
        <v>2576</v>
      </c>
      <c r="D2538" s="265" t="s">
        <v>303</v>
      </c>
      <c r="E2538" s="266" t="s">
        <v>2577</v>
      </c>
      <c r="F2538" s="267" t="s">
        <v>2578</v>
      </c>
      <c r="G2538" s="268" t="s">
        <v>311</v>
      </c>
      <c r="H2538" s="269">
        <v>168.33000000000001</v>
      </c>
      <c r="I2538" s="270"/>
      <c r="J2538" s="271">
        <f>ROUND(I2538*H2538,2)</f>
        <v>0</v>
      </c>
      <c r="K2538" s="267" t="s">
        <v>168</v>
      </c>
      <c r="L2538" s="272"/>
      <c r="M2538" s="273" t="s">
        <v>32</v>
      </c>
      <c r="N2538" s="274" t="s">
        <v>49</v>
      </c>
      <c r="O2538" s="88"/>
      <c r="P2538" s="217">
        <f>O2538*H2538</f>
        <v>0</v>
      </c>
      <c r="Q2538" s="217">
        <v>0.00035</v>
      </c>
      <c r="R2538" s="217">
        <f>Q2538*H2538</f>
        <v>0.058915500000000003</v>
      </c>
      <c r="S2538" s="217">
        <v>0</v>
      </c>
      <c r="T2538" s="218">
        <f>S2538*H2538</f>
        <v>0</v>
      </c>
      <c r="U2538" s="42"/>
      <c r="V2538" s="42"/>
      <c r="W2538" s="42"/>
      <c r="X2538" s="42"/>
      <c r="Y2538" s="42"/>
      <c r="Z2538" s="42"/>
      <c r="AA2538" s="42"/>
      <c r="AB2538" s="42"/>
      <c r="AC2538" s="42"/>
      <c r="AD2538" s="42"/>
      <c r="AE2538" s="42"/>
      <c r="AR2538" s="219" t="s">
        <v>555</v>
      </c>
      <c r="AT2538" s="219" t="s">
        <v>303</v>
      </c>
      <c r="AU2538" s="219" t="s">
        <v>88</v>
      </c>
      <c r="AY2538" s="20" t="s">
        <v>161</v>
      </c>
      <c r="BE2538" s="220">
        <f>IF(N2538="základní",J2538,0)</f>
        <v>0</v>
      </c>
      <c r="BF2538" s="220">
        <f>IF(N2538="snížená",J2538,0)</f>
        <v>0</v>
      </c>
      <c r="BG2538" s="220">
        <f>IF(N2538="zákl. přenesená",J2538,0)</f>
        <v>0</v>
      </c>
      <c r="BH2538" s="220">
        <f>IF(N2538="sníž. přenesená",J2538,0)</f>
        <v>0</v>
      </c>
      <c r="BI2538" s="220">
        <f>IF(N2538="nulová",J2538,0)</f>
        <v>0</v>
      </c>
      <c r="BJ2538" s="20" t="s">
        <v>86</v>
      </c>
      <c r="BK2538" s="220">
        <f>ROUND(I2538*H2538,2)</f>
        <v>0</v>
      </c>
      <c r="BL2538" s="20" t="s">
        <v>379</v>
      </c>
      <c r="BM2538" s="219" t="s">
        <v>2579</v>
      </c>
    </row>
    <row r="2539" s="2" customFormat="1">
      <c r="A2539" s="42"/>
      <c r="B2539" s="43"/>
      <c r="C2539" s="44"/>
      <c r="D2539" s="221" t="s">
        <v>171</v>
      </c>
      <c r="E2539" s="44"/>
      <c r="F2539" s="222" t="s">
        <v>2578</v>
      </c>
      <c r="G2539" s="44"/>
      <c r="H2539" s="44"/>
      <c r="I2539" s="223"/>
      <c r="J2539" s="44"/>
      <c r="K2539" s="44"/>
      <c r="L2539" s="48"/>
      <c r="M2539" s="224"/>
      <c r="N2539" s="225"/>
      <c r="O2539" s="88"/>
      <c r="P2539" s="88"/>
      <c r="Q2539" s="88"/>
      <c r="R2539" s="88"/>
      <c r="S2539" s="88"/>
      <c r="T2539" s="89"/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T2539" s="20" t="s">
        <v>171</v>
      </c>
      <c r="AU2539" s="20" t="s">
        <v>88</v>
      </c>
    </row>
    <row r="2540" s="14" customFormat="1">
      <c r="A2540" s="14"/>
      <c r="B2540" s="243"/>
      <c r="C2540" s="244"/>
      <c r="D2540" s="221" t="s">
        <v>247</v>
      </c>
      <c r="E2540" s="244"/>
      <c r="F2540" s="246" t="s">
        <v>2580</v>
      </c>
      <c r="G2540" s="244"/>
      <c r="H2540" s="247">
        <v>168.33000000000001</v>
      </c>
      <c r="I2540" s="248"/>
      <c r="J2540" s="244"/>
      <c r="K2540" s="244"/>
      <c r="L2540" s="249"/>
      <c r="M2540" s="250"/>
      <c r="N2540" s="251"/>
      <c r="O2540" s="251"/>
      <c r="P2540" s="251"/>
      <c r="Q2540" s="251"/>
      <c r="R2540" s="251"/>
      <c r="S2540" s="251"/>
      <c r="T2540" s="252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3" t="s">
        <v>247</v>
      </c>
      <c r="AU2540" s="253" t="s">
        <v>88</v>
      </c>
      <c r="AV2540" s="14" t="s">
        <v>88</v>
      </c>
      <c r="AW2540" s="14" t="s">
        <v>4</v>
      </c>
      <c r="AX2540" s="14" t="s">
        <v>86</v>
      </c>
      <c r="AY2540" s="253" t="s">
        <v>161</v>
      </c>
    </row>
    <row r="2541" s="2" customFormat="1" ht="24.15" customHeight="1">
      <c r="A2541" s="42"/>
      <c r="B2541" s="43"/>
      <c r="C2541" s="208" t="s">
        <v>2581</v>
      </c>
      <c r="D2541" s="208" t="s">
        <v>164</v>
      </c>
      <c r="E2541" s="209" t="s">
        <v>2582</v>
      </c>
      <c r="F2541" s="210" t="s">
        <v>2583</v>
      </c>
      <c r="G2541" s="211" t="s">
        <v>311</v>
      </c>
      <c r="H2541" s="212">
        <v>1469.4359999999999</v>
      </c>
      <c r="I2541" s="213"/>
      <c r="J2541" s="214">
        <f>ROUND(I2541*H2541,2)</f>
        <v>0</v>
      </c>
      <c r="K2541" s="210" t="s">
        <v>168</v>
      </c>
      <c r="L2541" s="48"/>
      <c r="M2541" s="215" t="s">
        <v>32</v>
      </c>
      <c r="N2541" s="216" t="s">
        <v>49</v>
      </c>
      <c r="O2541" s="88"/>
      <c r="P2541" s="217">
        <f>O2541*H2541</f>
        <v>0</v>
      </c>
      <c r="Q2541" s="217">
        <v>0.00020000000000000001</v>
      </c>
      <c r="R2541" s="217">
        <f>Q2541*H2541</f>
        <v>0.29388720000000002</v>
      </c>
      <c r="S2541" s="217">
        <v>0</v>
      </c>
      <c r="T2541" s="218">
        <f>S2541*H2541</f>
        <v>0</v>
      </c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R2541" s="219" t="s">
        <v>379</v>
      </c>
      <c r="AT2541" s="219" t="s">
        <v>164</v>
      </c>
      <c r="AU2541" s="219" t="s">
        <v>88</v>
      </c>
      <c r="AY2541" s="20" t="s">
        <v>161</v>
      </c>
      <c r="BE2541" s="220">
        <f>IF(N2541="základní",J2541,0)</f>
        <v>0</v>
      </c>
      <c r="BF2541" s="220">
        <f>IF(N2541="snížená",J2541,0)</f>
        <v>0</v>
      </c>
      <c r="BG2541" s="220">
        <f>IF(N2541="zákl. přenesená",J2541,0)</f>
        <v>0</v>
      </c>
      <c r="BH2541" s="220">
        <f>IF(N2541="sníž. přenesená",J2541,0)</f>
        <v>0</v>
      </c>
      <c r="BI2541" s="220">
        <f>IF(N2541="nulová",J2541,0)</f>
        <v>0</v>
      </c>
      <c r="BJ2541" s="20" t="s">
        <v>86</v>
      </c>
      <c r="BK2541" s="220">
        <f>ROUND(I2541*H2541,2)</f>
        <v>0</v>
      </c>
      <c r="BL2541" s="20" t="s">
        <v>379</v>
      </c>
      <c r="BM2541" s="219" t="s">
        <v>2584</v>
      </c>
    </row>
    <row r="2542" s="2" customFormat="1">
      <c r="A2542" s="42"/>
      <c r="B2542" s="43"/>
      <c r="C2542" s="44"/>
      <c r="D2542" s="221" t="s">
        <v>171</v>
      </c>
      <c r="E2542" s="44"/>
      <c r="F2542" s="222" t="s">
        <v>2585</v>
      </c>
      <c r="G2542" s="44"/>
      <c r="H2542" s="44"/>
      <c r="I2542" s="223"/>
      <c r="J2542" s="44"/>
      <c r="K2542" s="44"/>
      <c r="L2542" s="48"/>
      <c r="M2542" s="224"/>
      <c r="N2542" s="225"/>
      <c r="O2542" s="88"/>
      <c r="P2542" s="88"/>
      <c r="Q2542" s="88"/>
      <c r="R2542" s="88"/>
      <c r="S2542" s="88"/>
      <c r="T2542" s="89"/>
      <c r="U2542" s="42"/>
      <c r="V2542" s="42"/>
      <c r="W2542" s="42"/>
      <c r="X2542" s="42"/>
      <c r="Y2542" s="42"/>
      <c r="Z2542" s="42"/>
      <c r="AA2542" s="42"/>
      <c r="AB2542" s="42"/>
      <c r="AC2542" s="42"/>
      <c r="AD2542" s="42"/>
      <c r="AE2542" s="42"/>
      <c r="AT2542" s="20" t="s">
        <v>171</v>
      </c>
      <c r="AU2542" s="20" t="s">
        <v>88</v>
      </c>
    </row>
    <row r="2543" s="2" customFormat="1">
      <c r="A2543" s="42"/>
      <c r="B2543" s="43"/>
      <c r="C2543" s="44"/>
      <c r="D2543" s="226" t="s">
        <v>172</v>
      </c>
      <c r="E2543" s="44"/>
      <c r="F2543" s="227" t="s">
        <v>2586</v>
      </c>
      <c r="G2543" s="44"/>
      <c r="H2543" s="44"/>
      <c r="I2543" s="223"/>
      <c r="J2543" s="44"/>
      <c r="K2543" s="44"/>
      <c r="L2543" s="48"/>
      <c r="M2543" s="224"/>
      <c r="N2543" s="225"/>
      <c r="O2543" s="88"/>
      <c r="P2543" s="88"/>
      <c r="Q2543" s="88"/>
      <c r="R2543" s="88"/>
      <c r="S2543" s="88"/>
      <c r="T2543" s="89"/>
      <c r="U2543" s="42"/>
      <c r="V2543" s="42"/>
      <c r="W2543" s="42"/>
      <c r="X2543" s="42"/>
      <c r="Y2543" s="42"/>
      <c r="Z2543" s="42"/>
      <c r="AA2543" s="42"/>
      <c r="AB2543" s="42"/>
      <c r="AC2543" s="42"/>
      <c r="AD2543" s="42"/>
      <c r="AE2543" s="42"/>
      <c r="AT2543" s="20" t="s">
        <v>172</v>
      </c>
      <c r="AU2543" s="20" t="s">
        <v>88</v>
      </c>
    </row>
    <row r="2544" s="13" customFormat="1">
      <c r="A2544" s="13"/>
      <c r="B2544" s="233"/>
      <c r="C2544" s="234"/>
      <c r="D2544" s="221" t="s">
        <v>247</v>
      </c>
      <c r="E2544" s="235" t="s">
        <v>32</v>
      </c>
      <c r="F2544" s="236" t="s">
        <v>2063</v>
      </c>
      <c r="G2544" s="234"/>
      <c r="H2544" s="235" t="s">
        <v>32</v>
      </c>
      <c r="I2544" s="237"/>
      <c r="J2544" s="234"/>
      <c r="K2544" s="234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2" t="s">
        <v>247</v>
      </c>
      <c r="AU2544" s="242" t="s">
        <v>88</v>
      </c>
      <c r="AV2544" s="13" t="s">
        <v>86</v>
      </c>
      <c r="AW2544" s="13" t="s">
        <v>39</v>
      </c>
      <c r="AX2544" s="13" t="s">
        <v>78</v>
      </c>
      <c r="AY2544" s="242" t="s">
        <v>161</v>
      </c>
    </row>
    <row r="2545" s="14" customFormat="1">
      <c r="A2545" s="14"/>
      <c r="B2545" s="243"/>
      <c r="C2545" s="244"/>
      <c r="D2545" s="221" t="s">
        <v>247</v>
      </c>
      <c r="E2545" s="245" t="s">
        <v>32</v>
      </c>
      <c r="F2545" s="246" t="s">
        <v>2508</v>
      </c>
      <c r="G2545" s="244"/>
      <c r="H2545" s="247">
        <v>33.479999999999997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247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161</v>
      </c>
    </row>
    <row r="2546" s="13" customFormat="1">
      <c r="A2546" s="13"/>
      <c r="B2546" s="233"/>
      <c r="C2546" s="234"/>
      <c r="D2546" s="221" t="s">
        <v>247</v>
      </c>
      <c r="E2546" s="235" t="s">
        <v>32</v>
      </c>
      <c r="F2546" s="236" t="s">
        <v>2509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247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161</v>
      </c>
    </row>
    <row r="2547" s="14" customFormat="1">
      <c r="A2547" s="14"/>
      <c r="B2547" s="243"/>
      <c r="C2547" s="244"/>
      <c r="D2547" s="221" t="s">
        <v>247</v>
      </c>
      <c r="E2547" s="245" t="s">
        <v>32</v>
      </c>
      <c r="F2547" s="246" t="s">
        <v>2510</v>
      </c>
      <c r="G2547" s="244"/>
      <c r="H2547" s="247">
        <v>28.818000000000001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247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161</v>
      </c>
    </row>
    <row r="2548" s="13" customFormat="1">
      <c r="A2548" s="13"/>
      <c r="B2548" s="233"/>
      <c r="C2548" s="234"/>
      <c r="D2548" s="221" t="s">
        <v>247</v>
      </c>
      <c r="E2548" s="235" t="s">
        <v>32</v>
      </c>
      <c r="F2548" s="236" t="s">
        <v>2511</v>
      </c>
      <c r="G2548" s="234"/>
      <c r="H2548" s="235" t="s">
        <v>32</v>
      </c>
      <c r="I2548" s="237"/>
      <c r="J2548" s="234"/>
      <c r="K2548" s="234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247</v>
      </c>
      <c r="AU2548" s="242" t="s">
        <v>88</v>
      </c>
      <c r="AV2548" s="13" t="s">
        <v>86</v>
      </c>
      <c r="AW2548" s="13" t="s">
        <v>39</v>
      </c>
      <c r="AX2548" s="13" t="s">
        <v>78</v>
      </c>
      <c r="AY2548" s="242" t="s">
        <v>161</v>
      </c>
    </row>
    <row r="2549" s="14" customFormat="1">
      <c r="A2549" s="14"/>
      <c r="B2549" s="243"/>
      <c r="C2549" s="244"/>
      <c r="D2549" s="221" t="s">
        <v>247</v>
      </c>
      <c r="E2549" s="245" t="s">
        <v>32</v>
      </c>
      <c r="F2549" s="246" t="s">
        <v>2512</v>
      </c>
      <c r="G2549" s="244"/>
      <c r="H2549" s="247">
        <v>17.826000000000001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247</v>
      </c>
      <c r="AU2549" s="253" t="s">
        <v>88</v>
      </c>
      <c r="AV2549" s="14" t="s">
        <v>88</v>
      </c>
      <c r="AW2549" s="14" t="s">
        <v>39</v>
      </c>
      <c r="AX2549" s="14" t="s">
        <v>78</v>
      </c>
      <c r="AY2549" s="253" t="s">
        <v>161</v>
      </c>
    </row>
    <row r="2550" s="13" customFormat="1">
      <c r="A2550" s="13"/>
      <c r="B2550" s="233"/>
      <c r="C2550" s="234"/>
      <c r="D2550" s="221" t="s">
        <v>247</v>
      </c>
      <c r="E2550" s="235" t="s">
        <v>32</v>
      </c>
      <c r="F2550" s="236" t="s">
        <v>2513</v>
      </c>
      <c r="G2550" s="234"/>
      <c r="H2550" s="235" t="s">
        <v>32</v>
      </c>
      <c r="I2550" s="237"/>
      <c r="J2550" s="234"/>
      <c r="K2550" s="234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247</v>
      </c>
      <c r="AU2550" s="242" t="s">
        <v>88</v>
      </c>
      <c r="AV2550" s="13" t="s">
        <v>86</v>
      </c>
      <c r="AW2550" s="13" t="s">
        <v>39</v>
      </c>
      <c r="AX2550" s="13" t="s">
        <v>78</v>
      </c>
      <c r="AY2550" s="242" t="s">
        <v>161</v>
      </c>
    </row>
    <row r="2551" s="14" customFormat="1">
      <c r="A2551" s="14"/>
      <c r="B2551" s="243"/>
      <c r="C2551" s="244"/>
      <c r="D2551" s="221" t="s">
        <v>247</v>
      </c>
      <c r="E2551" s="245" t="s">
        <v>32</v>
      </c>
      <c r="F2551" s="246" t="s">
        <v>2514</v>
      </c>
      <c r="G2551" s="244"/>
      <c r="H2551" s="247">
        <v>19.832999999999998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247</v>
      </c>
      <c r="AU2551" s="253" t="s">
        <v>88</v>
      </c>
      <c r="AV2551" s="14" t="s">
        <v>88</v>
      </c>
      <c r="AW2551" s="14" t="s">
        <v>39</v>
      </c>
      <c r="AX2551" s="14" t="s">
        <v>78</v>
      </c>
      <c r="AY2551" s="253" t="s">
        <v>161</v>
      </c>
    </row>
    <row r="2552" s="13" customFormat="1">
      <c r="A2552" s="13"/>
      <c r="B2552" s="233"/>
      <c r="C2552" s="234"/>
      <c r="D2552" s="221" t="s">
        <v>247</v>
      </c>
      <c r="E2552" s="235" t="s">
        <v>32</v>
      </c>
      <c r="F2552" s="236" t="s">
        <v>2515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247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161</v>
      </c>
    </row>
    <row r="2553" s="14" customFormat="1">
      <c r="A2553" s="14"/>
      <c r="B2553" s="243"/>
      <c r="C2553" s="244"/>
      <c r="D2553" s="221" t="s">
        <v>247</v>
      </c>
      <c r="E2553" s="245" t="s">
        <v>32</v>
      </c>
      <c r="F2553" s="246" t="s">
        <v>2516</v>
      </c>
      <c r="G2553" s="244"/>
      <c r="H2553" s="247">
        <v>43.576000000000001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247</v>
      </c>
      <c r="AU2553" s="253" t="s">
        <v>88</v>
      </c>
      <c r="AV2553" s="14" t="s">
        <v>88</v>
      </c>
      <c r="AW2553" s="14" t="s">
        <v>39</v>
      </c>
      <c r="AX2553" s="14" t="s">
        <v>78</v>
      </c>
      <c r="AY2553" s="253" t="s">
        <v>161</v>
      </c>
    </row>
    <row r="2554" s="13" customFormat="1">
      <c r="A2554" s="13"/>
      <c r="B2554" s="233"/>
      <c r="C2554" s="234"/>
      <c r="D2554" s="221" t="s">
        <v>247</v>
      </c>
      <c r="E2554" s="235" t="s">
        <v>32</v>
      </c>
      <c r="F2554" s="236" t="s">
        <v>2517</v>
      </c>
      <c r="G2554" s="234"/>
      <c r="H2554" s="235" t="s">
        <v>32</v>
      </c>
      <c r="I2554" s="237"/>
      <c r="J2554" s="234"/>
      <c r="K2554" s="234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2" t="s">
        <v>247</v>
      </c>
      <c r="AU2554" s="242" t="s">
        <v>88</v>
      </c>
      <c r="AV2554" s="13" t="s">
        <v>86</v>
      </c>
      <c r="AW2554" s="13" t="s">
        <v>39</v>
      </c>
      <c r="AX2554" s="13" t="s">
        <v>78</v>
      </c>
      <c r="AY2554" s="242" t="s">
        <v>161</v>
      </c>
    </row>
    <row r="2555" s="14" customFormat="1">
      <c r="A2555" s="14"/>
      <c r="B2555" s="243"/>
      <c r="C2555" s="244"/>
      <c r="D2555" s="221" t="s">
        <v>247</v>
      </c>
      <c r="E2555" s="245" t="s">
        <v>32</v>
      </c>
      <c r="F2555" s="246" t="s">
        <v>2518</v>
      </c>
      <c r="G2555" s="244"/>
      <c r="H2555" s="247">
        <v>44.32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247</v>
      </c>
      <c r="AU2555" s="253" t="s">
        <v>88</v>
      </c>
      <c r="AV2555" s="14" t="s">
        <v>88</v>
      </c>
      <c r="AW2555" s="14" t="s">
        <v>39</v>
      </c>
      <c r="AX2555" s="14" t="s">
        <v>78</v>
      </c>
      <c r="AY2555" s="253" t="s">
        <v>161</v>
      </c>
    </row>
    <row r="2556" s="13" customFormat="1">
      <c r="A2556" s="13"/>
      <c r="B2556" s="233"/>
      <c r="C2556" s="234"/>
      <c r="D2556" s="221" t="s">
        <v>247</v>
      </c>
      <c r="E2556" s="235" t="s">
        <v>32</v>
      </c>
      <c r="F2556" s="236" t="s">
        <v>2519</v>
      </c>
      <c r="G2556" s="234"/>
      <c r="H2556" s="235" t="s">
        <v>32</v>
      </c>
      <c r="I2556" s="237"/>
      <c r="J2556" s="234"/>
      <c r="K2556" s="234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247</v>
      </c>
      <c r="AU2556" s="242" t="s">
        <v>88</v>
      </c>
      <c r="AV2556" s="13" t="s">
        <v>86</v>
      </c>
      <c r="AW2556" s="13" t="s">
        <v>39</v>
      </c>
      <c r="AX2556" s="13" t="s">
        <v>78</v>
      </c>
      <c r="AY2556" s="242" t="s">
        <v>161</v>
      </c>
    </row>
    <row r="2557" s="14" customFormat="1">
      <c r="A2557" s="14"/>
      <c r="B2557" s="243"/>
      <c r="C2557" s="244"/>
      <c r="D2557" s="221" t="s">
        <v>247</v>
      </c>
      <c r="E2557" s="245" t="s">
        <v>32</v>
      </c>
      <c r="F2557" s="246" t="s">
        <v>2520</v>
      </c>
      <c r="G2557" s="244"/>
      <c r="H2557" s="247">
        <v>115.89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247</v>
      </c>
      <c r="AU2557" s="253" t="s">
        <v>88</v>
      </c>
      <c r="AV2557" s="14" t="s">
        <v>88</v>
      </c>
      <c r="AW2557" s="14" t="s">
        <v>39</v>
      </c>
      <c r="AX2557" s="14" t="s">
        <v>78</v>
      </c>
      <c r="AY2557" s="253" t="s">
        <v>161</v>
      </c>
    </row>
    <row r="2558" s="13" customFormat="1">
      <c r="A2558" s="13"/>
      <c r="B2558" s="233"/>
      <c r="C2558" s="234"/>
      <c r="D2558" s="221" t="s">
        <v>247</v>
      </c>
      <c r="E2558" s="235" t="s">
        <v>32</v>
      </c>
      <c r="F2558" s="236" t="s">
        <v>2521</v>
      </c>
      <c r="G2558" s="234"/>
      <c r="H2558" s="235" t="s">
        <v>32</v>
      </c>
      <c r="I2558" s="237"/>
      <c r="J2558" s="234"/>
      <c r="K2558" s="234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247</v>
      </c>
      <c r="AU2558" s="242" t="s">
        <v>88</v>
      </c>
      <c r="AV2558" s="13" t="s">
        <v>86</v>
      </c>
      <c r="AW2558" s="13" t="s">
        <v>39</v>
      </c>
      <c r="AX2558" s="13" t="s">
        <v>78</v>
      </c>
      <c r="AY2558" s="242" t="s">
        <v>161</v>
      </c>
    </row>
    <row r="2559" s="14" customFormat="1">
      <c r="A2559" s="14"/>
      <c r="B2559" s="243"/>
      <c r="C2559" s="244"/>
      <c r="D2559" s="221" t="s">
        <v>247</v>
      </c>
      <c r="E2559" s="245" t="s">
        <v>32</v>
      </c>
      <c r="F2559" s="246" t="s">
        <v>2522</v>
      </c>
      <c r="G2559" s="244"/>
      <c r="H2559" s="247">
        <v>88.799999999999997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247</v>
      </c>
      <c r="AU2559" s="253" t="s">
        <v>88</v>
      </c>
      <c r="AV2559" s="14" t="s">
        <v>88</v>
      </c>
      <c r="AW2559" s="14" t="s">
        <v>39</v>
      </c>
      <c r="AX2559" s="14" t="s">
        <v>78</v>
      </c>
      <c r="AY2559" s="253" t="s">
        <v>161</v>
      </c>
    </row>
    <row r="2560" s="13" customFormat="1">
      <c r="A2560" s="13"/>
      <c r="B2560" s="233"/>
      <c r="C2560" s="234"/>
      <c r="D2560" s="221" t="s">
        <v>247</v>
      </c>
      <c r="E2560" s="235" t="s">
        <v>32</v>
      </c>
      <c r="F2560" s="236" t="s">
        <v>2523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247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161</v>
      </c>
    </row>
    <row r="2561" s="14" customFormat="1">
      <c r="A2561" s="14"/>
      <c r="B2561" s="243"/>
      <c r="C2561" s="244"/>
      <c r="D2561" s="221" t="s">
        <v>247</v>
      </c>
      <c r="E2561" s="245" t="s">
        <v>32</v>
      </c>
      <c r="F2561" s="246" t="s">
        <v>2524</v>
      </c>
      <c r="G2561" s="244"/>
      <c r="H2561" s="247">
        <v>60.539999999999999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247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161</v>
      </c>
    </row>
    <row r="2562" s="13" customFormat="1">
      <c r="A2562" s="13"/>
      <c r="B2562" s="233"/>
      <c r="C2562" s="234"/>
      <c r="D2562" s="221" t="s">
        <v>247</v>
      </c>
      <c r="E2562" s="235" t="s">
        <v>32</v>
      </c>
      <c r="F2562" s="236" t="s">
        <v>2525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247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161</v>
      </c>
    </row>
    <row r="2563" s="14" customFormat="1">
      <c r="A2563" s="14"/>
      <c r="B2563" s="243"/>
      <c r="C2563" s="244"/>
      <c r="D2563" s="221" t="s">
        <v>247</v>
      </c>
      <c r="E2563" s="245" t="s">
        <v>32</v>
      </c>
      <c r="F2563" s="246" t="s">
        <v>2526</v>
      </c>
      <c r="G2563" s="244"/>
      <c r="H2563" s="247">
        <v>47.729999999999997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247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161</v>
      </c>
    </row>
    <row r="2564" s="13" customFormat="1">
      <c r="A2564" s="13"/>
      <c r="B2564" s="233"/>
      <c r="C2564" s="234"/>
      <c r="D2564" s="221" t="s">
        <v>247</v>
      </c>
      <c r="E2564" s="235" t="s">
        <v>32</v>
      </c>
      <c r="F2564" s="236" t="s">
        <v>2527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247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161</v>
      </c>
    </row>
    <row r="2565" s="14" customFormat="1">
      <c r="A2565" s="14"/>
      <c r="B2565" s="243"/>
      <c r="C2565" s="244"/>
      <c r="D2565" s="221" t="s">
        <v>247</v>
      </c>
      <c r="E2565" s="245" t="s">
        <v>32</v>
      </c>
      <c r="F2565" s="246" t="s">
        <v>2528</v>
      </c>
      <c r="G2565" s="244"/>
      <c r="H2565" s="247">
        <v>20.399999999999999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247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161</v>
      </c>
    </row>
    <row r="2566" s="13" customFormat="1">
      <c r="A2566" s="13"/>
      <c r="B2566" s="233"/>
      <c r="C2566" s="234"/>
      <c r="D2566" s="221" t="s">
        <v>247</v>
      </c>
      <c r="E2566" s="235" t="s">
        <v>32</v>
      </c>
      <c r="F2566" s="236" t="s">
        <v>2529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247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161</v>
      </c>
    </row>
    <row r="2567" s="14" customFormat="1">
      <c r="A2567" s="14"/>
      <c r="B2567" s="243"/>
      <c r="C2567" s="244"/>
      <c r="D2567" s="221" t="s">
        <v>247</v>
      </c>
      <c r="E2567" s="245" t="s">
        <v>32</v>
      </c>
      <c r="F2567" s="246" t="s">
        <v>2530</v>
      </c>
      <c r="G2567" s="244"/>
      <c r="H2567" s="247">
        <v>0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247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161</v>
      </c>
    </row>
    <row r="2568" s="13" customFormat="1">
      <c r="A2568" s="13"/>
      <c r="B2568" s="233"/>
      <c r="C2568" s="234"/>
      <c r="D2568" s="221" t="s">
        <v>247</v>
      </c>
      <c r="E2568" s="235" t="s">
        <v>32</v>
      </c>
      <c r="F2568" s="236" t="s">
        <v>2531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247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161</v>
      </c>
    </row>
    <row r="2569" s="14" customFormat="1">
      <c r="A2569" s="14"/>
      <c r="B2569" s="243"/>
      <c r="C2569" s="244"/>
      <c r="D2569" s="221" t="s">
        <v>247</v>
      </c>
      <c r="E2569" s="245" t="s">
        <v>32</v>
      </c>
      <c r="F2569" s="246" t="s">
        <v>2532</v>
      </c>
      <c r="G2569" s="244"/>
      <c r="H2569" s="247">
        <v>47.262999999999998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247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161</v>
      </c>
    </row>
    <row r="2570" s="13" customFormat="1">
      <c r="A2570" s="13"/>
      <c r="B2570" s="233"/>
      <c r="C2570" s="234"/>
      <c r="D2570" s="221" t="s">
        <v>247</v>
      </c>
      <c r="E2570" s="235" t="s">
        <v>32</v>
      </c>
      <c r="F2570" s="236" t="s">
        <v>2533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247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161</v>
      </c>
    </row>
    <row r="2571" s="14" customFormat="1">
      <c r="A2571" s="14"/>
      <c r="B2571" s="243"/>
      <c r="C2571" s="244"/>
      <c r="D2571" s="221" t="s">
        <v>247</v>
      </c>
      <c r="E2571" s="245" t="s">
        <v>32</v>
      </c>
      <c r="F2571" s="246" t="s">
        <v>2534</v>
      </c>
      <c r="G2571" s="244"/>
      <c r="H2571" s="247">
        <v>43.118000000000002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247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161</v>
      </c>
    </row>
    <row r="2572" s="13" customFormat="1">
      <c r="A2572" s="13"/>
      <c r="B2572" s="233"/>
      <c r="C2572" s="234"/>
      <c r="D2572" s="221" t="s">
        <v>247</v>
      </c>
      <c r="E2572" s="235" t="s">
        <v>32</v>
      </c>
      <c r="F2572" s="236" t="s">
        <v>2535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247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161</v>
      </c>
    </row>
    <row r="2573" s="14" customFormat="1">
      <c r="A2573" s="14"/>
      <c r="B2573" s="243"/>
      <c r="C2573" s="244"/>
      <c r="D2573" s="221" t="s">
        <v>247</v>
      </c>
      <c r="E2573" s="245" t="s">
        <v>32</v>
      </c>
      <c r="F2573" s="246" t="s">
        <v>2536</v>
      </c>
      <c r="G2573" s="244"/>
      <c r="H2573" s="247">
        <v>20.41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247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161</v>
      </c>
    </row>
    <row r="2574" s="13" customFormat="1">
      <c r="A2574" s="13"/>
      <c r="B2574" s="233"/>
      <c r="C2574" s="234"/>
      <c r="D2574" s="221" t="s">
        <v>247</v>
      </c>
      <c r="E2574" s="235" t="s">
        <v>32</v>
      </c>
      <c r="F2574" s="236" t="s">
        <v>2537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247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161</v>
      </c>
    </row>
    <row r="2575" s="14" customFormat="1">
      <c r="A2575" s="14"/>
      <c r="B2575" s="243"/>
      <c r="C2575" s="244"/>
      <c r="D2575" s="221" t="s">
        <v>247</v>
      </c>
      <c r="E2575" s="245" t="s">
        <v>32</v>
      </c>
      <c r="F2575" s="246" t="s">
        <v>2538</v>
      </c>
      <c r="G2575" s="244"/>
      <c r="H2575" s="247">
        <v>97.841999999999999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247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161</v>
      </c>
    </row>
    <row r="2576" s="13" customFormat="1">
      <c r="A2576" s="13"/>
      <c r="B2576" s="233"/>
      <c r="C2576" s="234"/>
      <c r="D2576" s="221" t="s">
        <v>247</v>
      </c>
      <c r="E2576" s="235" t="s">
        <v>32</v>
      </c>
      <c r="F2576" s="236" t="s">
        <v>2539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247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161</v>
      </c>
    </row>
    <row r="2577" s="14" customFormat="1">
      <c r="A2577" s="14"/>
      <c r="B2577" s="243"/>
      <c r="C2577" s="244"/>
      <c r="D2577" s="221" t="s">
        <v>247</v>
      </c>
      <c r="E2577" s="245" t="s">
        <v>32</v>
      </c>
      <c r="F2577" s="246" t="s">
        <v>2540</v>
      </c>
      <c r="G2577" s="244"/>
      <c r="H2577" s="247">
        <v>84.738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247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161</v>
      </c>
    </row>
    <row r="2578" s="13" customFormat="1">
      <c r="A2578" s="13"/>
      <c r="B2578" s="233"/>
      <c r="C2578" s="234"/>
      <c r="D2578" s="221" t="s">
        <v>247</v>
      </c>
      <c r="E2578" s="235" t="s">
        <v>32</v>
      </c>
      <c r="F2578" s="236" t="s">
        <v>2541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247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161</v>
      </c>
    </row>
    <row r="2579" s="14" customFormat="1">
      <c r="A2579" s="14"/>
      <c r="B2579" s="243"/>
      <c r="C2579" s="244"/>
      <c r="D2579" s="221" t="s">
        <v>247</v>
      </c>
      <c r="E2579" s="245" t="s">
        <v>32</v>
      </c>
      <c r="F2579" s="246" t="s">
        <v>2542</v>
      </c>
      <c r="G2579" s="244"/>
      <c r="H2579" s="247">
        <v>98.189999999999998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247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161</v>
      </c>
    </row>
    <row r="2580" s="13" customFormat="1">
      <c r="A2580" s="13"/>
      <c r="B2580" s="233"/>
      <c r="C2580" s="234"/>
      <c r="D2580" s="221" t="s">
        <v>247</v>
      </c>
      <c r="E2580" s="235" t="s">
        <v>32</v>
      </c>
      <c r="F2580" s="236" t="s">
        <v>2543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247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161</v>
      </c>
    </row>
    <row r="2581" s="14" customFormat="1">
      <c r="A2581" s="14"/>
      <c r="B2581" s="243"/>
      <c r="C2581" s="244"/>
      <c r="D2581" s="221" t="s">
        <v>247</v>
      </c>
      <c r="E2581" s="245" t="s">
        <v>32</v>
      </c>
      <c r="F2581" s="246" t="s">
        <v>2544</v>
      </c>
      <c r="G2581" s="244"/>
      <c r="H2581" s="247">
        <v>25.449000000000002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247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161</v>
      </c>
    </row>
    <row r="2582" s="13" customFormat="1">
      <c r="A2582" s="13"/>
      <c r="B2582" s="233"/>
      <c r="C2582" s="234"/>
      <c r="D2582" s="221" t="s">
        <v>247</v>
      </c>
      <c r="E2582" s="235" t="s">
        <v>32</v>
      </c>
      <c r="F2582" s="236" t="s">
        <v>2545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247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161</v>
      </c>
    </row>
    <row r="2583" s="14" customFormat="1">
      <c r="A2583" s="14"/>
      <c r="B2583" s="243"/>
      <c r="C2583" s="244"/>
      <c r="D2583" s="221" t="s">
        <v>247</v>
      </c>
      <c r="E2583" s="245" t="s">
        <v>32</v>
      </c>
      <c r="F2583" s="246" t="s">
        <v>2546</v>
      </c>
      <c r="G2583" s="244"/>
      <c r="H2583" s="247">
        <v>27.227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247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161</v>
      </c>
    </row>
    <row r="2584" s="13" customFormat="1">
      <c r="A2584" s="13"/>
      <c r="B2584" s="233"/>
      <c r="C2584" s="234"/>
      <c r="D2584" s="221" t="s">
        <v>247</v>
      </c>
      <c r="E2584" s="235" t="s">
        <v>32</v>
      </c>
      <c r="F2584" s="236" t="s">
        <v>2547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247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161</v>
      </c>
    </row>
    <row r="2585" s="14" customFormat="1">
      <c r="A2585" s="14"/>
      <c r="B2585" s="243"/>
      <c r="C2585" s="244"/>
      <c r="D2585" s="221" t="s">
        <v>247</v>
      </c>
      <c r="E2585" s="245" t="s">
        <v>32</v>
      </c>
      <c r="F2585" s="246" t="s">
        <v>2548</v>
      </c>
      <c r="G2585" s="244"/>
      <c r="H2585" s="247">
        <v>43.658999999999999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247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161</v>
      </c>
    </row>
    <row r="2586" s="13" customFormat="1">
      <c r="A2586" s="13"/>
      <c r="B2586" s="233"/>
      <c r="C2586" s="234"/>
      <c r="D2586" s="221" t="s">
        <v>247</v>
      </c>
      <c r="E2586" s="235" t="s">
        <v>32</v>
      </c>
      <c r="F2586" s="236" t="s">
        <v>2549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247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161</v>
      </c>
    </row>
    <row r="2587" s="14" customFormat="1">
      <c r="A2587" s="14"/>
      <c r="B2587" s="243"/>
      <c r="C2587" s="244"/>
      <c r="D2587" s="221" t="s">
        <v>247</v>
      </c>
      <c r="E2587" s="245" t="s">
        <v>32</v>
      </c>
      <c r="F2587" s="246" t="s">
        <v>2550</v>
      </c>
      <c r="G2587" s="244"/>
      <c r="H2587" s="247">
        <v>38.017000000000003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247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161</v>
      </c>
    </row>
    <row r="2588" s="13" customFormat="1">
      <c r="A2588" s="13"/>
      <c r="B2588" s="233"/>
      <c r="C2588" s="234"/>
      <c r="D2588" s="221" t="s">
        <v>247</v>
      </c>
      <c r="E2588" s="235" t="s">
        <v>32</v>
      </c>
      <c r="F2588" s="236" t="s">
        <v>2551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247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161</v>
      </c>
    </row>
    <row r="2589" s="14" customFormat="1">
      <c r="A2589" s="14"/>
      <c r="B2589" s="243"/>
      <c r="C2589" s="244"/>
      <c r="D2589" s="221" t="s">
        <v>247</v>
      </c>
      <c r="E2589" s="245" t="s">
        <v>32</v>
      </c>
      <c r="F2589" s="246" t="s">
        <v>2552</v>
      </c>
      <c r="G2589" s="244"/>
      <c r="H2589" s="247">
        <v>24.486999999999998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247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161</v>
      </c>
    </row>
    <row r="2590" s="13" customFormat="1">
      <c r="A2590" s="13"/>
      <c r="B2590" s="233"/>
      <c r="C2590" s="234"/>
      <c r="D2590" s="221" t="s">
        <v>247</v>
      </c>
      <c r="E2590" s="235" t="s">
        <v>32</v>
      </c>
      <c r="F2590" s="236" t="s">
        <v>2553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247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161</v>
      </c>
    </row>
    <row r="2591" s="14" customFormat="1">
      <c r="A2591" s="14"/>
      <c r="B2591" s="243"/>
      <c r="C2591" s="244"/>
      <c r="D2591" s="221" t="s">
        <v>247</v>
      </c>
      <c r="E2591" s="245" t="s">
        <v>32</v>
      </c>
      <c r="F2591" s="246" t="s">
        <v>2526</v>
      </c>
      <c r="G2591" s="244"/>
      <c r="H2591" s="247">
        <v>47.729999999999997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247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161</v>
      </c>
    </row>
    <row r="2592" s="13" customFormat="1">
      <c r="A2592" s="13"/>
      <c r="B2592" s="233"/>
      <c r="C2592" s="234"/>
      <c r="D2592" s="221" t="s">
        <v>247</v>
      </c>
      <c r="E2592" s="235" t="s">
        <v>32</v>
      </c>
      <c r="F2592" s="236" t="s">
        <v>2554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247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161</v>
      </c>
    </row>
    <row r="2593" s="14" customFormat="1">
      <c r="A2593" s="14"/>
      <c r="B2593" s="243"/>
      <c r="C2593" s="244"/>
      <c r="D2593" s="221" t="s">
        <v>247</v>
      </c>
      <c r="E2593" s="245" t="s">
        <v>32</v>
      </c>
      <c r="F2593" s="246" t="s">
        <v>2555</v>
      </c>
      <c r="G2593" s="244"/>
      <c r="H2593" s="247">
        <v>20.405999999999999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247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161</v>
      </c>
    </row>
    <row r="2594" s="13" customFormat="1">
      <c r="A2594" s="13"/>
      <c r="B2594" s="233"/>
      <c r="C2594" s="234"/>
      <c r="D2594" s="221" t="s">
        <v>247</v>
      </c>
      <c r="E2594" s="235" t="s">
        <v>32</v>
      </c>
      <c r="F2594" s="236" t="s">
        <v>2556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247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161</v>
      </c>
    </row>
    <row r="2595" s="14" customFormat="1">
      <c r="A2595" s="14"/>
      <c r="B2595" s="243"/>
      <c r="C2595" s="244"/>
      <c r="D2595" s="221" t="s">
        <v>247</v>
      </c>
      <c r="E2595" s="245" t="s">
        <v>32</v>
      </c>
      <c r="F2595" s="246" t="s">
        <v>2557</v>
      </c>
      <c r="G2595" s="244"/>
      <c r="H2595" s="247">
        <v>34.5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247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161</v>
      </c>
    </row>
    <row r="2596" s="13" customFormat="1">
      <c r="A2596" s="13"/>
      <c r="B2596" s="233"/>
      <c r="C2596" s="234"/>
      <c r="D2596" s="221" t="s">
        <v>247</v>
      </c>
      <c r="E2596" s="235" t="s">
        <v>32</v>
      </c>
      <c r="F2596" s="236" t="s">
        <v>2558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247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161</v>
      </c>
    </row>
    <row r="2597" s="14" customFormat="1">
      <c r="A2597" s="14"/>
      <c r="B2597" s="243"/>
      <c r="C2597" s="244"/>
      <c r="D2597" s="221" t="s">
        <v>247</v>
      </c>
      <c r="E2597" s="245" t="s">
        <v>32</v>
      </c>
      <c r="F2597" s="246" t="s">
        <v>2532</v>
      </c>
      <c r="G2597" s="244"/>
      <c r="H2597" s="247">
        <v>47.262999999999998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247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161</v>
      </c>
    </row>
    <row r="2598" s="13" customFormat="1">
      <c r="A2598" s="13"/>
      <c r="B2598" s="233"/>
      <c r="C2598" s="234"/>
      <c r="D2598" s="221" t="s">
        <v>247</v>
      </c>
      <c r="E2598" s="235" t="s">
        <v>32</v>
      </c>
      <c r="F2598" s="236" t="s">
        <v>2559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247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161</v>
      </c>
    </row>
    <row r="2599" s="14" customFormat="1">
      <c r="A2599" s="14"/>
      <c r="B2599" s="243"/>
      <c r="C2599" s="244"/>
      <c r="D2599" s="221" t="s">
        <v>247</v>
      </c>
      <c r="E2599" s="245" t="s">
        <v>32</v>
      </c>
      <c r="F2599" s="246" t="s">
        <v>2534</v>
      </c>
      <c r="G2599" s="244"/>
      <c r="H2599" s="247">
        <v>43.118000000000002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247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161</v>
      </c>
    </row>
    <row r="2600" s="13" customFormat="1">
      <c r="A2600" s="13"/>
      <c r="B2600" s="233"/>
      <c r="C2600" s="234"/>
      <c r="D2600" s="221" t="s">
        <v>247</v>
      </c>
      <c r="E2600" s="235" t="s">
        <v>32</v>
      </c>
      <c r="F2600" s="236" t="s">
        <v>2560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247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161</v>
      </c>
    </row>
    <row r="2601" s="14" customFormat="1">
      <c r="A2601" s="14"/>
      <c r="B2601" s="243"/>
      <c r="C2601" s="244"/>
      <c r="D2601" s="221" t="s">
        <v>247</v>
      </c>
      <c r="E2601" s="245" t="s">
        <v>32</v>
      </c>
      <c r="F2601" s="246" t="s">
        <v>2536</v>
      </c>
      <c r="G2601" s="244"/>
      <c r="H2601" s="247">
        <v>20.41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247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161</v>
      </c>
    </row>
    <row r="2602" s="13" customFormat="1">
      <c r="A2602" s="13"/>
      <c r="B2602" s="233"/>
      <c r="C2602" s="234"/>
      <c r="D2602" s="221" t="s">
        <v>247</v>
      </c>
      <c r="E2602" s="235" t="s">
        <v>32</v>
      </c>
      <c r="F2602" s="236" t="s">
        <v>2561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247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161</v>
      </c>
    </row>
    <row r="2603" s="14" customFormat="1">
      <c r="A2603" s="14"/>
      <c r="B2603" s="243"/>
      <c r="C2603" s="244"/>
      <c r="D2603" s="221" t="s">
        <v>247</v>
      </c>
      <c r="E2603" s="245" t="s">
        <v>32</v>
      </c>
      <c r="F2603" s="246" t="s">
        <v>2538</v>
      </c>
      <c r="G2603" s="244"/>
      <c r="H2603" s="247">
        <v>97.841999999999999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247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161</v>
      </c>
    </row>
    <row r="2604" s="13" customFormat="1">
      <c r="A2604" s="13"/>
      <c r="B2604" s="233"/>
      <c r="C2604" s="234"/>
      <c r="D2604" s="221" t="s">
        <v>247</v>
      </c>
      <c r="E2604" s="235" t="s">
        <v>32</v>
      </c>
      <c r="F2604" s="236" t="s">
        <v>2562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247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161</v>
      </c>
    </row>
    <row r="2605" s="14" customFormat="1">
      <c r="A2605" s="14"/>
      <c r="B2605" s="243"/>
      <c r="C2605" s="244"/>
      <c r="D2605" s="221" t="s">
        <v>247</v>
      </c>
      <c r="E2605" s="245" t="s">
        <v>32</v>
      </c>
      <c r="F2605" s="246" t="s">
        <v>2563</v>
      </c>
      <c r="G2605" s="244"/>
      <c r="H2605" s="247">
        <v>71.924999999999997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247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161</v>
      </c>
    </row>
    <row r="2606" s="13" customFormat="1">
      <c r="A2606" s="13"/>
      <c r="B2606" s="233"/>
      <c r="C2606" s="234"/>
      <c r="D2606" s="221" t="s">
        <v>247</v>
      </c>
      <c r="E2606" s="235" t="s">
        <v>32</v>
      </c>
      <c r="F2606" s="236" t="s">
        <v>1091</v>
      </c>
      <c r="G2606" s="234"/>
      <c r="H2606" s="235" t="s">
        <v>32</v>
      </c>
      <c r="I2606" s="237"/>
      <c r="J2606" s="234"/>
      <c r="K2606" s="234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2" t="s">
        <v>247</v>
      </c>
      <c r="AU2606" s="242" t="s">
        <v>88</v>
      </c>
      <c r="AV2606" s="13" t="s">
        <v>86</v>
      </c>
      <c r="AW2606" s="13" t="s">
        <v>39</v>
      </c>
      <c r="AX2606" s="13" t="s">
        <v>78</v>
      </c>
      <c r="AY2606" s="242" t="s">
        <v>161</v>
      </c>
    </row>
    <row r="2607" s="14" customFormat="1">
      <c r="A2607" s="14"/>
      <c r="B2607" s="243"/>
      <c r="C2607" s="244"/>
      <c r="D2607" s="221" t="s">
        <v>247</v>
      </c>
      <c r="E2607" s="245" t="s">
        <v>32</v>
      </c>
      <c r="F2607" s="246" t="s">
        <v>1092</v>
      </c>
      <c r="G2607" s="244"/>
      <c r="H2607" s="247">
        <v>-160.31399999999999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247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161</v>
      </c>
    </row>
    <row r="2608" s="14" customFormat="1">
      <c r="A2608" s="14"/>
      <c r="B2608" s="243"/>
      <c r="C2608" s="244"/>
      <c r="D2608" s="221" t="s">
        <v>247</v>
      </c>
      <c r="E2608" s="245" t="s">
        <v>32</v>
      </c>
      <c r="F2608" s="246" t="s">
        <v>2564</v>
      </c>
      <c r="G2608" s="244"/>
      <c r="H2608" s="247">
        <v>45.122999999999998</v>
      </c>
      <c r="I2608" s="248"/>
      <c r="J2608" s="244"/>
      <c r="K2608" s="244"/>
      <c r="L2608" s="249"/>
      <c r="M2608" s="250"/>
      <c r="N2608" s="251"/>
      <c r="O2608" s="251"/>
      <c r="P2608" s="251"/>
      <c r="Q2608" s="251"/>
      <c r="R2608" s="251"/>
      <c r="S2608" s="251"/>
      <c r="T2608" s="252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3" t="s">
        <v>247</v>
      </c>
      <c r="AU2608" s="253" t="s">
        <v>88</v>
      </c>
      <c r="AV2608" s="14" t="s">
        <v>88</v>
      </c>
      <c r="AW2608" s="14" t="s">
        <v>39</v>
      </c>
      <c r="AX2608" s="14" t="s">
        <v>78</v>
      </c>
      <c r="AY2608" s="253" t="s">
        <v>161</v>
      </c>
    </row>
    <row r="2609" s="14" customFormat="1">
      <c r="A2609" s="14"/>
      <c r="B2609" s="243"/>
      <c r="C2609" s="244"/>
      <c r="D2609" s="221" t="s">
        <v>247</v>
      </c>
      <c r="E2609" s="245" t="s">
        <v>32</v>
      </c>
      <c r="F2609" s="246" t="s">
        <v>2565</v>
      </c>
      <c r="G2609" s="244"/>
      <c r="H2609" s="247">
        <v>-178.25999999999999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247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161</v>
      </c>
    </row>
    <row r="2610" s="13" customFormat="1">
      <c r="A2610" s="13"/>
      <c r="B2610" s="233"/>
      <c r="C2610" s="234"/>
      <c r="D2610" s="221" t="s">
        <v>247</v>
      </c>
      <c r="E2610" s="235" t="s">
        <v>32</v>
      </c>
      <c r="F2610" s="236" t="s">
        <v>2587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247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161</v>
      </c>
    </row>
    <row r="2611" s="14" customFormat="1">
      <c r="A2611" s="14"/>
      <c r="B2611" s="243"/>
      <c r="C2611" s="244"/>
      <c r="D2611" s="221" t="s">
        <v>247</v>
      </c>
      <c r="E2611" s="245" t="s">
        <v>32</v>
      </c>
      <c r="F2611" s="246" t="s">
        <v>2588</v>
      </c>
      <c r="G2611" s="244"/>
      <c r="H2611" s="247">
        <v>-211.08000000000001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247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161</v>
      </c>
    </row>
    <row r="2612" s="13" customFormat="1">
      <c r="A2612" s="13"/>
      <c r="B2612" s="233"/>
      <c r="C2612" s="234"/>
      <c r="D2612" s="221" t="s">
        <v>247</v>
      </c>
      <c r="E2612" s="235" t="s">
        <v>32</v>
      </c>
      <c r="F2612" s="236" t="s">
        <v>2566</v>
      </c>
      <c r="G2612" s="234"/>
      <c r="H2612" s="235" t="s">
        <v>32</v>
      </c>
      <c r="I2612" s="237"/>
      <c r="J2612" s="234"/>
      <c r="K2612" s="234"/>
      <c r="L2612" s="238"/>
      <c r="M2612" s="239"/>
      <c r="N2612" s="240"/>
      <c r="O2612" s="240"/>
      <c r="P2612" s="240"/>
      <c r="Q2612" s="240"/>
      <c r="R2612" s="240"/>
      <c r="S2612" s="240"/>
      <c r="T2612" s="241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2" t="s">
        <v>247</v>
      </c>
      <c r="AU2612" s="242" t="s">
        <v>88</v>
      </c>
      <c r="AV2612" s="13" t="s">
        <v>86</v>
      </c>
      <c r="AW2612" s="13" t="s">
        <v>39</v>
      </c>
      <c r="AX2612" s="13" t="s">
        <v>78</v>
      </c>
      <c r="AY2612" s="242" t="s">
        <v>161</v>
      </c>
    </row>
    <row r="2613" s="14" customFormat="1">
      <c r="A2613" s="14"/>
      <c r="B2613" s="243"/>
      <c r="C2613" s="244"/>
      <c r="D2613" s="221" t="s">
        <v>247</v>
      </c>
      <c r="E2613" s="245" t="s">
        <v>32</v>
      </c>
      <c r="F2613" s="246" t="s">
        <v>2567</v>
      </c>
      <c r="G2613" s="244"/>
      <c r="H2613" s="247">
        <v>519.15999999999997</v>
      </c>
      <c r="I2613" s="248"/>
      <c r="J2613" s="244"/>
      <c r="K2613" s="244"/>
      <c r="L2613" s="249"/>
      <c r="M2613" s="250"/>
      <c r="N2613" s="251"/>
      <c r="O2613" s="251"/>
      <c r="P2613" s="251"/>
      <c r="Q2613" s="251"/>
      <c r="R2613" s="251"/>
      <c r="S2613" s="251"/>
      <c r="T2613" s="25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3" t="s">
        <v>247</v>
      </c>
      <c r="AU2613" s="253" t="s">
        <v>88</v>
      </c>
      <c r="AV2613" s="14" t="s">
        <v>88</v>
      </c>
      <c r="AW2613" s="14" t="s">
        <v>39</v>
      </c>
      <c r="AX2613" s="14" t="s">
        <v>78</v>
      </c>
      <c r="AY2613" s="253" t="s">
        <v>161</v>
      </c>
    </row>
    <row r="2614" s="15" customFormat="1">
      <c r="A2614" s="15"/>
      <c r="B2614" s="254"/>
      <c r="C2614" s="255"/>
      <c r="D2614" s="221" t="s">
        <v>247</v>
      </c>
      <c r="E2614" s="256" t="s">
        <v>32</v>
      </c>
      <c r="F2614" s="257" t="s">
        <v>273</v>
      </c>
      <c r="G2614" s="255"/>
      <c r="H2614" s="258">
        <v>1469.4359999999999</v>
      </c>
      <c r="I2614" s="259"/>
      <c r="J2614" s="255"/>
      <c r="K2614" s="255"/>
      <c r="L2614" s="260"/>
      <c r="M2614" s="261"/>
      <c r="N2614" s="262"/>
      <c r="O2614" s="262"/>
      <c r="P2614" s="262"/>
      <c r="Q2614" s="262"/>
      <c r="R2614" s="262"/>
      <c r="S2614" s="262"/>
      <c r="T2614" s="263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4" t="s">
        <v>247</v>
      </c>
      <c r="AU2614" s="264" t="s">
        <v>88</v>
      </c>
      <c r="AV2614" s="15" t="s">
        <v>188</v>
      </c>
      <c r="AW2614" s="15" t="s">
        <v>39</v>
      </c>
      <c r="AX2614" s="15" t="s">
        <v>86</v>
      </c>
      <c r="AY2614" s="264" t="s">
        <v>161</v>
      </c>
    </row>
    <row r="2615" s="2" customFormat="1" ht="33" customHeight="1">
      <c r="A2615" s="42"/>
      <c r="B2615" s="43"/>
      <c r="C2615" s="208" t="s">
        <v>2589</v>
      </c>
      <c r="D2615" s="208" t="s">
        <v>164</v>
      </c>
      <c r="E2615" s="209" t="s">
        <v>2590</v>
      </c>
      <c r="F2615" s="210" t="s">
        <v>2591</v>
      </c>
      <c r="G2615" s="211" t="s">
        <v>311</v>
      </c>
      <c r="H2615" s="212">
        <v>1469.4359999999999</v>
      </c>
      <c r="I2615" s="213"/>
      <c r="J2615" s="214">
        <f>ROUND(I2615*H2615,2)</f>
        <v>0</v>
      </c>
      <c r="K2615" s="210" t="s">
        <v>168</v>
      </c>
      <c r="L2615" s="48"/>
      <c r="M2615" s="215" t="s">
        <v>32</v>
      </c>
      <c r="N2615" s="216" t="s">
        <v>49</v>
      </c>
      <c r="O2615" s="88"/>
      <c r="P2615" s="217">
        <f>O2615*H2615</f>
        <v>0</v>
      </c>
      <c r="Q2615" s="217">
        <v>0.00029</v>
      </c>
      <c r="R2615" s="217">
        <f>Q2615*H2615</f>
        <v>0.42613644000000001</v>
      </c>
      <c r="S2615" s="217">
        <v>0</v>
      </c>
      <c r="T2615" s="218">
        <f>S2615*H2615</f>
        <v>0</v>
      </c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R2615" s="219" t="s">
        <v>379</v>
      </c>
      <c r="AT2615" s="219" t="s">
        <v>164</v>
      </c>
      <c r="AU2615" s="219" t="s">
        <v>88</v>
      </c>
      <c r="AY2615" s="20" t="s">
        <v>161</v>
      </c>
      <c r="BE2615" s="220">
        <f>IF(N2615="základní",J2615,0)</f>
        <v>0</v>
      </c>
      <c r="BF2615" s="220">
        <f>IF(N2615="snížená",J2615,0)</f>
        <v>0</v>
      </c>
      <c r="BG2615" s="220">
        <f>IF(N2615="zákl. přenesená",J2615,0)</f>
        <v>0</v>
      </c>
      <c r="BH2615" s="220">
        <f>IF(N2615="sníž. přenesená",J2615,0)</f>
        <v>0</v>
      </c>
      <c r="BI2615" s="220">
        <f>IF(N2615="nulová",J2615,0)</f>
        <v>0</v>
      </c>
      <c r="BJ2615" s="20" t="s">
        <v>86</v>
      </c>
      <c r="BK2615" s="220">
        <f>ROUND(I2615*H2615,2)</f>
        <v>0</v>
      </c>
      <c r="BL2615" s="20" t="s">
        <v>379</v>
      </c>
      <c r="BM2615" s="219" t="s">
        <v>2592</v>
      </c>
    </row>
    <row r="2616" s="2" customFormat="1">
      <c r="A2616" s="42"/>
      <c r="B2616" s="43"/>
      <c r="C2616" s="44"/>
      <c r="D2616" s="221" t="s">
        <v>171</v>
      </c>
      <c r="E2616" s="44"/>
      <c r="F2616" s="222" t="s">
        <v>2593</v>
      </c>
      <c r="G2616" s="44"/>
      <c r="H2616" s="44"/>
      <c r="I2616" s="223"/>
      <c r="J2616" s="44"/>
      <c r="K2616" s="44"/>
      <c r="L2616" s="48"/>
      <c r="M2616" s="224"/>
      <c r="N2616" s="225"/>
      <c r="O2616" s="88"/>
      <c r="P2616" s="88"/>
      <c r="Q2616" s="88"/>
      <c r="R2616" s="88"/>
      <c r="S2616" s="88"/>
      <c r="T2616" s="89"/>
      <c r="U2616" s="42"/>
      <c r="V2616" s="42"/>
      <c r="W2616" s="42"/>
      <c r="X2616" s="42"/>
      <c r="Y2616" s="42"/>
      <c r="Z2616" s="42"/>
      <c r="AA2616" s="42"/>
      <c r="AB2616" s="42"/>
      <c r="AC2616" s="42"/>
      <c r="AD2616" s="42"/>
      <c r="AE2616" s="42"/>
      <c r="AT2616" s="20" t="s">
        <v>171</v>
      </c>
      <c r="AU2616" s="20" t="s">
        <v>88</v>
      </c>
    </row>
    <row r="2617" s="2" customFormat="1">
      <c r="A2617" s="42"/>
      <c r="B2617" s="43"/>
      <c r="C2617" s="44"/>
      <c r="D2617" s="226" t="s">
        <v>172</v>
      </c>
      <c r="E2617" s="44"/>
      <c r="F2617" s="227" t="s">
        <v>2594</v>
      </c>
      <c r="G2617" s="44"/>
      <c r="H2617" s="44"/>
      <c r="I2617" s="223"/>
      <c r="J2617" s="44"/>
      <c r="K2617" s="44"/>
      <c r="L2617" s="48"/>
      <c r="M2617" s="224"/>
      <c r="N2617" s="225"/>
      <c r="O2617" s="88"/>
      <c r="P2617" s="88"/>
      <c r="Q2617" s="88"/>
      <c r="R2617" s="88"/>
      <c r="S2617" s="88"/>
      <c r="T2617" s="89"/>
      <c r="U2617" s="42"/>
      <c r="V2617" s="42"/>
      <c r="W2617" s="42"/>
      <c r="X2617" s="42"/>
      <c r="Y2617" s="42"/>
      <c r="Z2617" s="42"/>
      <c r="AA2617" s="42"/>
      <c r="AB2617" s="42"/>
      <c r="AC2617" s="42"/>
      <c r="AD2617" s="42"/>
      <c r="AE2617" s="42"/>
      <c r="AT2617" s="20" t="s">
        <v>172</v>
      </c>
      <c r="AU2617" s="20" t="s">
        <v>88</v>
      </c>
    </row>
    <row r="2618" s="13" customFormat="1">
      <c r="A2618" s="13"/>
      <c r="B2618" s="233"/>
      <c r="C2618" s="234"/>
      <c r="D2618" s="221" t="s">
        <v>247</v>
      </c>
      <c r="E2618" s="235" t="s">
        <v>32</v>
      </c>
      <c r="F2618" s="236" t="s">
        <v>2595</v>
      </c>
      <c r="G2618" s="234"/>
      <c r="H2618" s="235" t="s">
        <v>32</v>
      </c>
      <c r="I2618" s="237"/>
      <c r="J2618" s="234"/>
      <c r="K2618" s="234"/>
      <c r="L2618" s="238"/>
      <c r="M2618" s="239"/>
      <c r="N2618" s="240"/>
      <c r="O2618" s="240"/>
      <c r="P2618" s="240"/>
      <c r="Q2618" s="240"/>
      <c r="R2618" s="240"/>
      <c r="S2618" s="240"/>
      <c r="T2618" s="241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2" t="s">
        <v>247</v>
      </c>
      <c r="AU2618" s="242" t="s">
        <v>88</v>
      </c>
      <c r="AV2618" s="13" t="s">
        <v>86</v>
      </c>
      <c r="AW2618" s="13" t="s">
        <v>39</v>
      </c>
      <c r="AX2618" s="13" t="s">
        <v>78</v>
      </c>
      <c r="AY2618" s="242" t="s">
        <v>161</v>
      </c>
    </row>
    <row r="2619" s="14" customFormat="1">
      <c r="A2619" s="14"/>
      <c r="B2619" s="243"/>
      <c r="C2619" s="244"/>
      <c r="D2619" s="221" t="s">
        <v>247</v>
      </c>
      <c r="E2619" s="245" t="s">
        <v>32</v>
      </c>
      <c r="F2619" s="246" t="s">
        <v>2596</v>
      </c>
      <c r="G2619" s="244"/>
      <c r="H2619" s="247">
        <v>1469.4359999999999</v>
      </c>
      <c r="I2619" s="248"/>
      <c r="J2619" s="244"/>
      <c r="K2619" s="244"/>
      <c r="L2619" s="249"/>
      <c r="M2619" s="250"/>
      <c r="N2619" s="251"/>
      <c r="O2619" s="251"/>
      <c r="P2619" s="251"/>
      <c r="Q2619" s="251"/>
      <c r="R2619" s="251"/>
      <c r="S2619" s="251"/>
      <c r="T2619" s="252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3" t="s">
        <v>247</v>
      </c>
      <c r="AU2619" s="253" t="s">
        <v>88</v>
      </c>
      <c r="AV2619" s="14" t="s">
        <v>88</v>
      </c>
      <c r="AW2619" s="14" t="s">
        <v>39</v>
      </c>
      <c r="AX2619" s="14" t="s">
        <v>86</v>
      </c>
      <c r="AY2619" s="253" t="s">
        <v>161</v>
      </c>
    </row>
    <row r="2620" s="12" customFormat="1" ht="22.8" customHeight="1">
      <c r="A2620" s="12"/>
      <c r="B2620" s="192"/>
      <c r="C2620" s="193"/>
      <c r="D2620" s="194" t="s">
        <v>77</v>
      </c>
      <c r="E2620" s="206" t="s">
        <v>2597</v>
      </c>
      <c r="F2620" s="206" t="s">
        <v>2598</v>
      </c>
      <c r="G2620" s="193"/>
      <c r="H2620" s="193"/>
      <c r="I2620" s="196"/>
      <c r="J2620" s="207">
        <f>BK2620</f>
        <v>0</v>
      </c>
      <c r="K2620" s="193"/>
      <c r="L2620" s="198"/>
      <c r="M2620" s="199"/>
      <c r="N2620" s="200"/>
      <c r="O2620" s="200"/>
      <c r="P2620" s="201">
        <f>SUM(P2621:P2672)</f>
        <v>0</v>
      </c>
      <c r="Q2620" s="200"/>
      <c r="R2620" s="201">
        <f>SUM(R2621:R2672)</f>
        <v>0.026876000000000001</v>
      </c>
      <c r="S2620" s="200"/>
      <c r="T2620" s="202">
        <f>SUM(T2621:T2672)</f>
        <v>0</v>
      </c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R2620" s="203" t="s">
        <v>88</v>
      </c>
      <c r="AT2620" s="204" t="s">
        <v>77</v>
      </c>
      <c r="AU2620" s="204" t="s">
        <v>86</v>
      </c>
      <c r="AY2620" s="203" t="s">
        <v>161</v>
      </c>
      <c r="BK2620" s="205">
        <f>SUM(BK2621:BK2672)</f>
        <v>0</v>
      </c>
    </row>
    <row r="2621" s="2" customFormat="1" ht="37.8" customHeight="1">
      <c r="A2621" s="42"/>
      <c r="B2621" s="43"/>
      <c r="C2621" s="208" t="s">
        <v>2599</v>
      </c>
      <c r="D2621" s="208" t="s">
        <v>164</v>
      </c>
      <c r="E2621" s="209" t="s">
        <v>2600</v>
      </c>
      <c r="F2621" s="210" t="s">
        <v>2601</v>
      </c>
      <c r="G2621" s="211" t="s">
        <v>775</v>
      </c>
      <c r="H2621" s="212">
        <v>1</v>
      </c>
      <c r="I2621" s="213"/>
      <c r="J2621" s="214">
        <f>ROUND(I2621*H2621,2)</f>
        <v>0</v>
      </c>
      <c r="K2621" s="210" t="s">
        <v>168</v>
      </c>
      <c r="L2621" s="48"/>
      <c r="M2621" s="215" t="s">
        <v>32</v>
      </c>
      <c r="N2621" s="216" t="s">
        <v>49</v>
      </c>
      <c r="O2621" s="88"/>
      <c r="P2621" s="217">
        <f>O2621*H2621</f>
        <v>0</v>
      </c>
      <c r="Q2621" s="217">
        <v>0</v>
      </c>
      <c r="R2621" s="217">
        <f>Q2621*H2621</f>
        <v>0</v>
      </c>
      <c r="S2621" s="217">
        <v>0</v>
      </c>
      <c r="T2621" s="218">
        <f>S2621*H2621</f>
        <v>0</v>
      </c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R2621" s="219" t="s">
        <v>379</v>
      </c>
      <c r="AT2621" s="219" t="s">
        <v>164</v>
      </c>
      <c r="AU2621" s="219" t="s">
        <v>88</v>
      </c>
      <c r="AY2621" s="20" t="s">
        <v>161</v>
      </c>
      <c r="BE2621" s="220">
        <f>IF(N2621="základní",J2621,0)</f>
        <v>0</v>
      </c>
      <c r="BF2621" s="220">
        <f>IF(N2621="snížená",J2621,0)</f>
        <v>0</v>
      </c>
      <c r="BG2621" s="220">
        <f>IF(N2621="zákl. přenesená",J2621,0)</f>
        <v>0</v>
      </c>
      <c r="BH2621" s="220">
        <f>IF(N2621="sníž. přenesená",J2621,0)</f>
        <v>0</v>
      </c>
      <c r="BI2621" s="220">
        <f>IF(N2621="nulová",J2621,0)</f>
        <v>0</v>
      </c>
      <c r="BJ2621" s="20" t="s">
        <v>86</v>
      </c>
      <c r="BK2621" s="220">
        <f>ROUND(I2621*H2621,2)</f>
        <v>0</v>
      </c>
      <c r="BL2621" s="20" t="s">
        <v>379</v>
      </c>
      <c r="BM2621" s="219" t="s">
        <v>2602</v>
      </c>
    </row>
    <row r="2622" s="2" customFormat="1">
      <c r="A2622" s="42"/>
      <c r="B2622" s="43"/>
      <c r="C2622" s="44"/>
      <c r="D2622" s="221" t="s">
        <v>171</v>
      </c>
      <c r="E2622" s="44"/>
      <c r="F2622" s="222" t="s">
        <v>2603</v>
      </c>
      <c r="G2622" s="44"/>
      <c r="H2622" s="44"/>
      <c r="I2622" s="223"/>
      <c r="J2622" s="44"/>
      <c r="K2622" s="44"/>
      <c r="L2622" s="48"/>
      <c r="M2622" s="224"/>
      <c r="N2622" s="225"/>
      <c r="O2622" s="88"/>
      <c r="P2622" s="88"/>
      <c r="Q2622" s="88"/>
      <c r="R2622" s="88"/>
      <c r="S2622" s="88"/>
      <c r="T2622" s="89"/>
      <c r="U2622" s="42"/>
      <c r="V2622" s="42"/>
      <c r="W2622" s="42"/>
      <c r="X2622" s="42"/>
      <c r="Y2622" s="42"/>
      <c r="Z2622" s="42"/>
      <c r="AA2622" s="42"/>
      <c r="AB2622" s="42"/>
      <c r="AC2622" s="42"/>
      <c r="AD2622" s="42"/>
      <c r="AE2622" s="42"/>
      <c r="AT2622" s="20" t="s">
        <v>171</v>
      </c>
      <c r="AU2622" s="20" t="s">
        <v>88</v>
      </c>
    </row>
    <row r="2623" s="2" customFormat="1">
      <c r="A2623" s="42"/>
      <c r="B2623" s="43"/>
      <c r="C2623" s="44"/>
      <c r="D2623" s="226" t="s">
        <v>172</v>
      </c>
      <c r="E2623" s="44"/>
      <c r="F2623" s="227" t="s">
        <v>2604</v>
      </c>
      <c r="G2623" s="44"/>
      <c r="H2623" s="44"/>
      <c r="I2623" s="223"/>
      <c r="J2623" s="44"/>
      <c r="K2623" s="44"/>
      <c r="L2623" s="48"/>
      <c r="M2623" s="224"/>
      <c r="N2623" s="225"/>
      <c r="O2623" s="88"/>
      <c r="P2623" s="88"/>
      <c r="Q2623" s="88"/>
      <c r="R2623" s="88"/>
      <c r="S2623" s="88"/>
      <c r="T2623" s="89"/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T2623" s="20" t="s">
        <v>172</v>
      </c>
      <c r="AU2623" s="20" t="s">
        <v>88</v>
      </c>
    </row>
    <row r="2624" s="14" customFormat="1">
      <c r="A2624" s="14"/>
      <c r="B2624" s="243"/>
      <c r="C2624" s="244"/>
      <c r="D2624" s="221" t="s">
        <v>247</v>
      </c>
      <c r="E2624" s="245" t="s">
        <v>32</v>
      </c>
      <c r="F2624" s="246" t="s">
        <v>2605</v>
      </c>
      <c r="G2624" s="244"/>
      <c r="H2624" s="247">
        <v>1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247</v>
      </c>
      <c r="AU2624" s="253" t="s">
        <v>88</v>
      </c>
      <c r="AV2624" s="14" t="s">
        <v>88</v>
      </c>
      <c r="AW2624" s="14" t="s">
        <v>39</v>
      </c>
      <c r="AX2624" s="14" t="s">
        <v>86</v>
      </c>
      <c r="AY2624" s="253" t="s">
        <v>161</v>
      </c>
    </row>
    <row r="2625" s="2" customFormat="1" ht="24.15" customHeight="1">
      <c r="A2625" s="42"/>
      <c r="B2625" s="43"/>
      <c r="C2625" s="265" t="s">
        <v>2606</v>
      </c>
      <c r="D2625" s="265" t="s">
        <v>303</v>
      </c>
      <c r="E2625" s="266" t="s">
        <v>2607</v>
      </c>
      <c r="F2625" s="267" t="s">
        <v>2608</v>
      </c>
      <c r="G2625" s="268" t="s">
        <v>311</v>
      </c>
      <c r="H2625" s="269">
        <v>3.7080000000000002</v>
      </c>
      <c r="I2625" s="270"/>
      <c r="J2625" s="271">
        <f>ROUND(I2625*H2625,2)</f>
        <v>0</v>
      </c>
      <c r="K2625" s="267" t="s">
        <v>168</v>
      </c>
      <c r="L2625" s="272"/>
      <c r="M2625" s="273" t="s">
        <v>32</v>
      </c>
      <c r="N2625" s="274" t="s">
        <v>49</v>
      </c>
      <c r="O2625" s="88"/>
      <c r="P2625" s="217">
        <f>O2625*H2625</f>
        <v>0</v>
      </c>
      <c r="Q2625" s="217">
        <v>0.001</v>
      </c>
      <c r="R2625" s="217">
        <f>Q2625*H2625</f>
        <v>0.0037080000000000004</v>
      </c>
      <c r="S2625" s="217">
        <v>0</v>
      </c>
      <c r="T2625" s="218">
        <f>S2625*H2625</f>
        <v>0</v>
      </c>
      <c r="U2625" s="42"/>
      <c r="V2625" s="42"/>
      <c r="W2625" s="42"/>
      <c r="X2625" s="42"/>
      <c r="Y2625" s="42"/>
      <c r="Z2625" s="42"/>
      <c r="AA2625" s="42"/>
      <c r="AB2625" s="42"/>
      <c r="AC2625" s="42"/>
      <c r="AD2625" s="42"/>
      <c r="AE2625" s="42"/>
      <c r="AR2625" s="219" t="s">
        <v>555</v>
      </c>
      <c r="AT2625" s="219" t="s">
        <v>303</v>
      </c>
      <c r="AU2625" s="219" t="s">
        <v>88</v>
      </c>
      <c r="AY2625" s="20" t="s">
        <v>161</v>
      </c>
      <c r="BE2625" s="220">
        <f>IF(N2625="základní",J2625,0)</f>
        <v>0</v>
      </c>
      <c r="BF2625" s="220">
        <f>IF(N2625="snížená",J2625,0)</f>
        <v>0</v>
      </c>
      <c r="BG2625" s="220">
        <f>IF(N2625="zákl. přenesená",J2625,0)</f>
        <v>0</v>
      </c>
      <c r="BH2625" s="220">
        <f>IF(N2625="sníž. přenesená",J2625,0)</f>
        <v>0</v>
      </c>
      <c r="BI2625" s="220">
        <f>IF(N2625="nulová",J2625,0)</f>
        <v>0</v>
      </c>
      <c r="BJ2625" s="20" t="s">
        <v>86</v>
      </c>
      <c r="BK2625" s="220">
        <f>ROUND(I2625*H2625,2)</f>
        <v>0</v>
      </c>
      <c r="BL2625" s="20" t="s">
        <v>379</v>
      </c>
      <c r="BM2625" s="219" t="s">
        <v>2609</v>
      </c>
    </row>
    <row r="2626" s="2" customFormat="1">
      <c r="A2626" s="42"/>
      <c r="B2626" s="43"/>
      <c r="C2626" s="44"/>
      <c r="D2626" s="221" t="s">
        <v>171</v>
      </c>
      <c r="E2626" s="44"/>
      <c r="F2626" s="222" t="s">
        <v>2608</v>
      </c>
      <c r="G2626" s="44"/>
      <c r="H2626" s="44"/>
      <c r="I2626" s="223"/>
      <c r="J2626" s="44"/>
      <c r="K2626" s="44"/>
      <c r="L2626" s="48"/>
      <c r="M2626" s="224"/>
      <c r="N2626" s="225"/>
      <c r="O2626" s="88"/>
      <c r="P2626" s="88"/>
      <c r="Q2626" s="88"/>
      <c r="R2626" s="88"/>
      <c r="S2626" s="88"/>
      <c r="T2626" s="89"/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T2626" s="20" t="s">
        <v>171</v>
      </c>
      <c r="AU2626" s="20" t="s">
        <v>88</v>
      </c>
    </row>
    <row r="2627" s="14" customFormat="1">
      <c r="A2627" s="14"/>
      <c r="B2627" s="243"/>
      <c r="C2627" s="244"/>
      <c r="D2627" s="221" t="s">
        <v>247</v>
      </c>
      <c r="E2627" s="245" t="s">
        <v>32</v>
      </c>
      <c r="F2627" s="246" t="s">
        <v>2610</v>
      </c>
      <c r="G2627" s="244"/>
      <c r="H2627" s="247">
        <v>3.7080000000000002</v>
      </c>
      <c r="I2627" s="248"/>
      <c r="J2627" s="244"/>
      <c r="K2627" s="244"/>
      <c r="L2627" s="249"/>
      <c r="M2627" s="250"/>
      <c r="N2627" s="251"/>
      <c r="O2627" s="251"/>
      <c r="P2627" s="251"/>
      <c r="Q2627" s="251"/>
      <c r="R2627" s="251"/>
      <c r="S2627" s="251"/>
      <c r="T2627" s="252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3" t="s">
        <v>247</v>
      </c>
      <c r="AU2627" s="253" t="s">
        <v>88</v>
      </c>
      <c r="AV2627" s="14" t="s">
        <v>88</v>
      </c>
      <c r="AW2627" s="14" t="s">
        <v>39</v>
      </c>
      <c r="AX2627" s="14" t="s">
        <v>86</v>
      </c>
      <c r="AY2627" s="253" t="s">
        <v>161</v>
      </c>
    </row>
    <row r="2628" s="2" customFormat="1" ht="44.25" customHeight="1">
      <c r="A2628" s="42"/>
      <c r="B2628" s="43"/>
      <c r="C2628" s="208" t="s">
        <v>2611</v>
      </c>
      <c r="D2628" s="208" t="s">
        <v>164</v>
      </c>
      <c r="E2628" s="209" t="s">
        <v>2612</v>
      </c>
      <c r="F2628" s="210" t="s">
        <v>2613</v>
      </c>
      <c r="G2628" s="211" t="s">
        <v>775</v>
      </c>
      <c r="H2628" s="212">
        <v>2</v>
      </c>
      <c r="I2628" s="213"/>
      <c r="J2628" s="214">
        <f>ROUND(I2628*H2628,2)</f>
        <v>0</v>
      </c>
      <c r="K2628" s="210" t="s">
        <v>168</v>
      </c>
      <c r="L2628" s="48"/>
      <c r="M2628" s="215" t="s">
        <v>32</v>
      </c>
      <c r="N2628" s="216" t="s">
        <v>49</v>
      </c>
      <c r="O2628" s="88"/>
      <c r="P2628" s="217">
        <f>O2628*H2628</f>
        <v>0</v>
      </c>
      <c r="Q2628" s="217">
        <v>0</v>
      </c>
      <c r="R2628" s="217">
        <f>Q2628*H2628</f>
        <v>0</v>
      </c>
      <c r="S2628" s="217">
        <v>0</v>
      </c>
      <c r="T2628" s="218">
        <f>S2628*H2628</f>
        <v>0</v>
      </c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R2628" s="219" t="s">
        <v>379</v>
      </c>
      <c r="AT2628" s="219" t="s">
        <v>164</v>
      </c>
      <c r="AU2628" s="219" t="s">
        <v>88</v>
      </c>
      <c r="AY2628" s="20" t="s">
        <v>161</v>
      </c>
      <c r="BE2628" s="220">
        <f>IF(N2628="základní",J2628,0)</f>
        <v>0</v>
      </c>
      <c r="BF2628" s="220">
        <f>IF(N2628="snížená",J2628,0)</f>
        <v>0</v>
      </c>
      <c r="BG2628" s="220">
        <f>IF(N2628="zákl. přenesená",J2628,0)</f>
        <v>0</v>
      </c>
      <c r="BH2628" s="220">
        <f>IF(N2628="sníž. přenesená",J2628,0)</f>
        <v>0</v>
      </c>
      <c r="BI2628" s="220">
        <f>IF(N2628="nulová",J2628,0)</f>
        <v>0</v>
      </c>
      <c r="BJ2628" s="20" t="s">
        <v>86</v>
      </c>
      <c r="BK2628" s="220">
        <f>ROUND(I2628*H2628,2)</f>
        <v>0</v>
      </c>
      <c r="BL2628" s="20" t="s">
        <v>379</v>
      </c>
      <c r="BM2628" s="219" t="s">
        <v>2614</v>
      </c>
    </row>
    <row r="2629" s="2" customFormat="1">
      <c r="A2629" s="42"/>
      <c r="B2629" s="43"/>
      <c r="C2629" s="44"/>
      <c r="D2629" s="221" t="s">
        <v>171</v>
      </c>
      <c r="E2629" s="44"/>
      <c r="F2629" s="222" t="s">
        <v>2615</v>
      </c>
      <c r="G2629" s="44"/>
      <c r="H2629" s="44"/>
      <c r="I2629" s="223"/>
      <c r="J2629" s="44"/>
      <c r="K2629" s="44"/>
      <c r="L2629" s="48"/>
      <c r="M2629" s="224"/>
      <c r="N2629" s="225"/>
      <c r="O2629" s="88"/>
      <c r="P2629" s="88"/>
      <c r="Q2629" s="88"/>
      <c r="R2629" s="88"/>
      <c r="S2629" s="88"/>
      <c r="T2629" s="89"/>
      <c r="U2629" s="42"/>
      <c r="V2629" s="42"/>
      <c r="W2629" s="42"/>
      <c r="X2629" s="42"/>
      <c r="Y2629" s="42"/>
      <c r="Z2629" s="42"/>
      <c r="AA2629" s="42"/>
      <c r="AB2629" s="42"/>
      <c r="AC2629" s="42"/>
      <c r="AD2629" s="42"/>
      <c r="AE2629" s="42"/>
      <c r="AT2629" s="20" t="s">
        <v>171</v>
      </c>
      <c r="AU2629" s="20" t="s">
        <v>88</v>
      </c>
    </row>
    <row r="2630" s="2" customFormat="1">
      <c r="A2630" s="42"/>
      <c r="B2630" s="43"/>
      <c r="C2630" s="44"/>
      <c r="D2630" s="226" t="s">
        <v>172</v>
      </c>
      <c r="E2630" s="44"/>
      <c r="F2630" s="227" t="s">
        <v>2616</v>
      </c>
      <c r="G2630" s="44"/>
      <c r="H2630" s="44"/>
      <c r="I2630" s="223"/>
      <c r="J2630" s="44"/>
      <c r="K2630" s="44"/>
      <c r="L2630" s="48"/>
      <c r="M2630" s="224"/>
      <c r="N2630" s="225"/>
      <c r="O2630" s="88"/>
      <c r="P2630" s="88"/>
      <c r="Q2630" s="88"/>
      <c r="R2630" s="88"/>
      <c r="S2630" s="88"/>
      <c r="T2630" s="89"/>
      <c r="U2630" s="42"/>
      <c r="V2630" s="42"/>
      <c r="W2630" s="42"/>
      <c r="X2630" s="42"/>
      <c r="Y2630" s="42"/>
      <c r="Z2630" s="42"/>
      <c r="AA2630" s="42"/>
      <c r="AB2630" s="42"/>
      <c r="AC2630" s="42"/>
      <c r="AD2630" s="42"/>
      <c r="AE2630" s="42"/>
      <c r="AT2630" s="20" t="s">
        <v>172</v>
      </c>
      <c r="AU2630" s="20" t="s">
        <v>88</v>
      </c>
    </row>
    <row r="2631" s="14" customFormat="1">
      <c r="A2631" s="14"/>
      <c r="B2631" s="243"/>
      <c r="C2631" s="244"/>
      <c r="D2631" s="221" t="s">
        <v>247</v>
      </c>
      <c r="E2631" s="245" t="s">
        <v>32</v>
      </c>
      <c r="F2631" s="246" t="s">
        <v>2617</v>
      </c>
      <c r="G2631" s="244"/>
      <c r="H2631" s="247">
        <v>1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247</v>
      </c>
      <c r="AU2631" s="253" t="s">
        <v>88</v>
      </c>
      <c r="AV2631" s="14" t="s">
        <v>88</v>
      </c>
      <c r="AW2631" s="14" t="s">
        <v>39</v>
      </c>
      <c r="AX2631" s="14" t="s">
        <v>78</v>
      </c>
      <c r="AY2631" s="253" t="s">
        <v>161</v>
      </c>
    </row>
    <row r="2632" s="14" customFormat="1">
      <c r="A2632" s="14"/>
      <c r="B2632" s="243"/>
      <c r="C2632" s="244"/>
      <c r="D2632" s="221" t="s">
        <v>247</v>
      </c>
      <c r="E2632" s="245" t="s">
        <v>32</v>
      </c>
      <c r="F2632" s="246" t="s">
        <v>2618</v>
      </c>
      <c r="G2632" s="244"/>
      <c r="H2632" s="247">
        <v>1</v>
      </c>
      <c r="I2632" s="248"/>
      <c r="J2632" s="244"/>
      <c r="K2632" s="244"/>
      <c r="L2632" s="249"/>
      <c r="M2632" s="250"/>
      <c r="N2632" s="251"/>
      <c r="O2632" s="251"/>
      <c r="P2632" s="251"/>
      <c r="Q2632" s="251"/>
      <c r="R2632" s="251"/>
      <c r="S2632" s="251"/>
      <c r="T2632" s="25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3" t="s">
        <v>247</v>
      </c>
      <c r="AU2632" s="253" t="s">
        <v>88</v>
      </c>
      <c r="AV2632" s="14" t="s">
        <v>88</v>
      </c>
      <c r="AW2632" s="14" t="s">
        <v>39</v>
      </c>
      <c r="AX2632" s="14" t="s">
        <v>78</v>
      </c>
      <c r="AY2632" s="253" t="s">
        <v>161</v>
      </c>
    </row>
    <row r="2633" s="15" customFormat="1">
      <c r="A2633" s="15"/>
      <c r="B2633" s="254"/>
      <c r="C2633" s="255"/>
      <c r="D2633" s="221" t="s">
        <v>247</v>
      </c>
      <c r="E2633" s="256" t="s">
        <v>32</v>
      </c>
      <c r="F2633" s="257" t="s">
        <v>273</v>
      </c>
      <c r="G2633" s="255"/>
      <c r="H2633" s="258">
        <v>2</v>
      </c>
      <c r="I2633" s="259"/>
      <c r="J2633" s="255"/>
      <c r="K2633" s="255"/>
      <c r="L2633" s="260"/>
      <c r="M2633" s="261"/>
      <c r="N2633" s="262"/>
      <c r="O2633" s="262"/>
      <c r="P2633" s="262"/>
      <c r="Q2633" s="262"/>
      <c r="R2633" s="262"/>
      <c r="S2633" s="262"/>
      <c r="T2633" s="263"/>
      <c r="U2633" s="15"/>
      <c r="V2633" s="15"/>
      <c r="W2633" s="15"/>
      <c r="X2633" s="15"/>
      <c r="Y2633" s="15"/>
      <c r="Z2633" s="15"/>
      <c r="AA2633" s="15"/>
      <c r="AB2633" s="15"/>
      <c r="AC2633" s="15"/>
      <c r="AD2633" s="15"/>
      <c r="AE2633" s="15"/>
      <c r="AT2633" s="264" t="s">
        <v>247</v>
      </c>
      <c r="AU2633" s="264" t="s">
        <v>88</v>
      </c>
      <c r="AV2633" s="15" t="s">
        <v>188</v>
      </c>
      <c r="AW2633" s="15" t="s">
        <v>39</v>
      </c>
      <c r="AX2633" s="15" t="s">
        <v>86</v>
      </c>
      <c r="AY2633" s="264" t="s">
        <v>161</v>
      </c>
    </row>
    <row r="2634" s="2" customFormat="1" ht="24.15" customHeight="1">
      <c r="A2634" s="42"/>
      <c r="B2634" s="43"/>
      <c r="C2634" s="265" t="s">
        <v>2619</v>
      </c>
      <c r="D2634" s="265" t="s">
        <v>303</v>
      </c>
      <c r="E2634" s="266" t="s">
        <v>2620</v>
      </c>
      <c r="F2634" s="267" t="s">
        <v>2621</v>
      </c>
      <c r="G2634" s="268" t="s">
        <v>311</v>
      </c>
      <c r="H2634" s="269">
        <v>10.5</v>
      </c>
      <c r="I2634" s="270"/>
      <c r="J2634" s="271">
        <f>ROUND(I2634*H2634,2)</f>
        <v>0</v>
      </c>
      <c r="K2634" s="267" t="s">
        <v>168</v>
      </c>
      <c r="L2634" s="272"/>
      <c r="M2634" s="273" t="s">
        <v>32</v>
      </c>
      <c r="N2634" s="274" t="s">
        <v>49</v>
      </c>
      <c r="O2634" s="88"/>
      <c r="P2634" s="217">
        <f>O2634*H2634</f>
        <v>0</v>
      </c>
      <c r="Q2634" s="217">
        <v>0.001</v>
      </c>
      <c r="R2634" s="217">
        <f>Q2634*H2634</f>
        <v>0.010500000000000001</v>
      </c>
      <c r="S2634" s="217">
        <v>0</v>
      </c>
      <c r="T2634" s="218">
        <f>S2634*H2634</f>
        <v>0</v>
      </c>
      <c r="U2634" s="42"/>
      <c r="V2634" s="42"/>
      <c r="W2634" s="42"/>
      <c r="X2634" s="42"/>
      <c r="Y2634" s="42"/>
      <c r="Z2634" s="42"/>
      <c r="AA2634" s="42"/>
      <c r="AB2634" s="42"/>
      <c r="AC2634" s="42"/>
      <c r="AD2634" s="42"/>
      <c r="AE2634" s="42"/>
      <c r="AR2634" s="219" t="s">
        <v>555</v>
      </c>
      <c r="AT2634" s="219" t="s">
        <v>303</v>
      </c>
      <c r="AU2634" s="219" t="s">
        <v>88</v>
      </c>
      <c r="AY2634" s="20" t="s">
        <v>161</v>
      </c>
      <c r="BE2634" s="220">
        <f>IF(N2634="základní",J2634,0)</f>
        <v>0</v>
      </c>
      <c r="BF2634" s="220">
        <f>IF(N2634="snížená",J2634,0)</f>
        <v>0</v>
      </c>
      <c r="BG2634" s="220">
        <f>IF(N2634="zákl. přenesená",J2634,0)</f>
        <v>0</v>
      </c>
      <c r="BH2634" s="220">
        <f>IF(N2634="sníž. přenesená",J2634,0)</f>
        <v>0</v>
      </c>
      <c r="BI2634" s="220">
        <f>IF(N2634="nulová",J2634,0)</f>
        <v>0</v>
      </c>
      <c r="BJ2634" s="20" t="s">
        <v>86</v>
      </c>
      <c r="BK2634" s="220">
        <f>ROUND(I2634*H2634,2)</f>
        <v>0</v>
      </c>
      <c r="BL2634" s="20" t="s">
        <v>379</v>
      </c>
      <c r="BM2634" s="219" t="s">
        <v>2622</v>
      </c>
    </row>
    <row r="2635" s="2" customFormat="1">
      <c r="A2635" s="42"/>
      <c r="B2635" s="43"/>
      <c r="C2635" s="44"/>
      <c r="D2635" s="221" t="s">
        <v>171</v>
      </c>
      <c r="E2635" s="44"/>
      <c r="F2635" s="222" t="s">
        <v>2621</v>
      </c>
      <c r="G2635" s="44"/>
      <c r="H2635" s="44"/>
      <c r="I2635" s="223"/>
      <c r="J2635" s="44"/>
      <c r="K2635" s="44"/>
      <c r="L2635" s="48"/>
      <c r="M2635" s="224"/>
      <c r="N2635" s="225"/>
      <c r="O2635" s="88"/>
      <c r="P2635" s="88"/>
      <c r="Q2635" s="88"/>
      <c r="R2635" s="88"/>
      <c r="S2635" s="88"/>
      <c r="T2635" s="89"/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T2635" s="20" t="s">
        <v>171</v>
      </c>
      <c r="AU2635" s="20" t="s">
        <v>88</v>
      </c>
    </row>
    <row r="2636" s="14" customFormat="1">
      <c r="A2636" s="14"/>
      <c r="B2636" s="243"/>
      <c r="C2636" s="244"/>
      <c r="D2636" s="221" t="s">
        <v>247</v>
      </c>
      <c r="E2636" s="245" t="s">
        <v>32</v>
      </c>
      <c r="F2636" s="246" t="s">
        <v>2623</v>
      </c>
      <c r="G2636" s="244"/>
      <c r="H2636" s="247">
        <v>10.5</v>
      </c>
      <c r="I2636" s="248"/>
      <c r="J2636" s="244"/>
      <c r="K2636" s="244"/>
      <c r="L2636" s="249"/>
      <c r="M2636" s="250"/>
      <c r="N2636" s="251"/>
      <c r="O2636" s="251"/>
      <c r="P2636" s="251"/>
      <c r="Q2636" s="251"/>
      <c r="R2636" s="251"/>
      <c r="S2636" s="251"/>
      <c r="T2636" s="252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3" t="s">
        <v>247</v>
      </c>
      <c r="AU2636" s="253" t="s">
        <v>88</v>
      </c>
      <c r="AV2636" s="14" t="s">
        <v>88</v>
      </c>
      <c r="AW2636" s="14" t="s">
        <v>39</v>
      </c>
      <c r="AX2636" s="14" t="s">
        <v>86</v>
      </c>
      <c r="AY2636" s="253" t="s">
        <v>161</v>
      </c>
    </row>
    <row r="2637" s="2" customFormat="1" ht="37.8" customHeight="1">
      <c r="A2637" s="42"/>
      <c r="B2637" s="43"/>
      <c r="C2637" s="208" t="s">
        <v>2624</v>
      </c>
      <c r="D2637" s="208" t="s">
        <v>164</v>
      </c>
      <c r="E2637" s="209" t="s">
        <v>2625</v>
      </c>
      <c r="F2637" s="210" t="s">
        <v>2626</v>
      </c>
      <c r="G2637" s="211" t="s">
        <v>775</v>
      </c>
      <c r="H2637" s="212">
        <v>1</v>
      </c>
      <c r="I2637" s="213"/>
      <c r="J2637" s="214">
        <f>ROUND(I2637*H2637,2)</f>
        <v>0</v>
      </c>
      <c r="K2637" s="210" t="s">
        <v>168</v>
      </c>
      <c r="L2637" s="48"/>
      <c r="M2637" s="215" t="s">
        <v>32</v>
      </c>
      <c r="N2637" s="216" t="s">
        <v>49</v>
      </c>
      <c r="O2637" s="88"/>
      <c r="P2637" s="217">
        <f>O2637*H2637</f>
        <v>0</v>
      </c>
      <c r="Q2637" s="217">
        <v>0</v>
      </c>
      <c r="R2637" s="217">
        <f>Q2637*H2637</f>
        <v>0</v>
      </c>
      <c r="S2637" s="217">
        <v>0</v>
      </c>
      <c r="T2637" s="218">
        <f>S2637*H2637</f>
        <v>0</v>
      </c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R2637" s="219" t="s">
        <v>379</v>
      </c>
      <c r="AT2637" s="219" t="s">
        <v>164</v>
      </c>
      <c r="AU2637" s="219" t="s">
        <v>88</v>
      </c>
      <c r="AY2637" s="20" t="s">
        <v>161</v>
      </c>
      <c r="BE2637" s="220">
        <f>IF(N2637="základní",J2637,0)</f>
        <v>0</v>
      </c>
      <c r="BF2637" s="220">
        <f>IF(N2637="snížená",J2637,0)</f>
        <v>0</v>
      </c>
      <c r="BG2637" s="220">
        <f>IF(N2637="zákl. přenesená",J2637,0)</f>
        <v>0</v>
      </c>
      <c r="BH2637" s="220">
        <f>IF(N2637="sníž. přenesená",J2637,0)</f>
        <v>0</v>
      </c>
      <c r="BI2637" s="220">
        <f>IF(N2637="nulová",J2637,0)</f>
        <v>0</v>
      </c>
      <c r="BJ2637" s="20" t="s">
        <v>86</v>
      </c>
      <c r="BK2637" s="220">
        <f>ROUND(I2637*H2637,2)</f>
        <v>0</v>
      </c>
      <c r="BL2637" s="20" t="s">
        <v>379</v>
      </c>
      <c r="BM2637" s="219" t="s">
        <v>2627</v>
      </c>
    </row>
    <row r="2638" s="2" customFormat="1">
      <c r="A2638" s="42"/>
      <c r="B2638" s="43"/>
      <c r="C2638" s="44"/>
      <c r="D2638" s="221" t="s">
        <v>171</v>
      </c>
      <c r="E2638" s="44"/>
      <c r="F2638" s="222" t="s">
        <v>2628</v>
      </c>
      <c r="G2638" s="44"/>
      <c r="H2638" s="44"/>
      <c r="I2638" s="223"/>
      <c r="J2638" s="44"/>
      <c r="K2638" s="44"/>
      <c r="L2638" s="48"/>
      <c r="M2638" s="224"/>
      <c r="N2638" s="225"/>
      <c r="O2638" s="88"/>
      <c r="P2638" s="88"/>
      <c r="Q2638" s="88"/>
      <c r="R2638" s="88"/>
      <c r="S2638" s="88"/>
      <c r="T2638" s="89"/>
      <c r="U2638" s="42"/>
      <c r="V2638" s="42"/>
      <c r="W2638" s="42"/>
      <c r="X2638" s="42"/>
      <c r="Y2638" s="42"/>
      <c r="Z2638" s="42"/>
      <c r="AA2638" s="42"/>
      <c r="AB2638" s="42"/>
      <c r="AC2638" s="42"/>
      <c r="AD2638" s="42"/>
      <c r="AE2638" s="42"/>
      <c r="AT2638" s="20" t="s">
        <v>171</v>
      </c>
      <c r="AU2638" s="20" t="s">
        <v>88</v>
      </c>
    </row>
    <row r="2639" s="2" customFormat="1">
      <c r="A2639" s="42"/>
      <c r="B2639" s="43"/>
      <c r="C2639" s="44"/>
      <c r="D2639" s="226" t="s">
        <v>172</v>
      </c>
      <c r="E2639" s="44"/>
      <c r="F2639" s="227" t="s">
        <v>2629</v>
      </c>
      <c r="G2639" s="44"/>
      <c r="H2639" s="44"/>
      <c r="I2639" s="223"/>
      <c r="J2639" s="44"/>
      <c r="K2639" s="44"/>
      <c r="L2639" s="48"/>
      <c r="M2639" s="224"/>
      <c r="N2639" s="225"/>
      <c r="O2639" s="88"/>
      <c r="P2639" s="88"/>
      <c r="Q2639" s="88"/>
      <c r="R2639" s="88"/>
      <c r="S2639" s="88"/>
      <c r="T2639" s="89"/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T2639" s="20" t="s">
        <v>172</v>
      </c>
      <c r="AU2639" s="20" t="s">
        <v>88</v>
      </c>
    </row>
    <row r="2640" s="14" customFormat="1">
      <c r="A2640" s="14"/>
      <c r="B2640" s="243"/>
      <c r="C2640" s="244"/>
      <c r="D2640" s="221" t="s">
        <v>247</v>
      </c>
      <c r="E2640" s="245" t="s">
        <v>32</v>
      </c>
      <c r="F2640" s="246" t="s">
        <v>2630</v>
      </c>
      <c r="G2640" s="244"/>
      <c r="H2640" s="247">
        <v>1</v>
      </c>
      <c r="I2640" s="248"/>
      <c r="J2640" s="244"/>
      <c r="K2640" s="244"/>
      <c r="L2640" s="249"/>
      <c r="M2640" s="250"/>
      <c r="N2640" s="251"/>
      <c r="O2640" s="251"/>
      <c r="P2640" s="251"/>
      <c r="Q2640" s="251"/>
      <c r="R2640" s="251"/>
      <c r="S2640" s="251"/>
      <c r="T2640" s="252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3" t="s">
        <v>247</v>
      </c>
      <c r="AU2640" s="253" t="s">
        <v>88</v>
      </c>
      <c r="AV2640" s="14" t="s">
        <v>88</v>
      </c>
      <c r="AW2640" s="14" t="s">
        <v>39</v>
      </c>
      <c r="AX2640" s="14" t="s">
        <v>86</v>
      </c>
      <c r="AY2640" s="253" t="s">
        <v>161</v>
      </c>
    </row>
    <row r="2641" s="2" customFormat="1" ht="24.15" customHeight="1">
      <c r="A2641" s="42"/>
      <c r="B2641" s="43"/>
      <c r="C2641" s="265" t="s">
        <v>2631</v>
      </c>
      <c r="D2641" s="265" t="s">
        <v>303</v>
      </c>
      <c r="E2641" s="266" t="s">
        <v>2632</v>
      </c>
      <c r="F2641" s="267" t="s">
        <v>2633</v>
      </c>
      <c r="G2641" s="268" t="s">
        <v>311</v>
      </c>
      <c r="H2641" s="269">
        <v>8.6679999999999993</v>
      </c>
      <c r="I2641" s="270"/>
      <c r="J2641" s="271">
        <f>ROUND(I2641*H2641,2)</f>
        <v>0</v>
      </c>
      <c r="K2641" s="267" t="s">
        <v>168</v>
      </c>
      <c r="L2641" s="272"/>
      <c r="M2641" s="273" t="s">
        <v>32</v>
      </c>
      <c r="N2641" s="274" t="s">
        <v>49</v>
      </c>
      <c r="O2641" s="88"/>
      <c r="P2641" s="217">
        <f>O2641*H2641</f>
        <v>0</v>
      </c>
      <c r="Q2641" s="217">
        <v>0.001</v>
      </c>
      <c r="R2641" s="217">
        <f>Q2641*H2641</f>
        <v>0.0086679999999999986</v>
      </c>
      <c r="S2641" s="217">
        <v>0</v>
      </c>
      <c r="T2641" s="218">
        <f>S2641*H2641</f>
        <v>0</v>
      </c>
      <c r="U2641" s="42"/>
      <c r="V2641" s="42"/>
      <c r="W2641" s="42"/>
      <c r="X2641" s="42"/>
      <c r="Y2641" s="42"/>
      <c r="Z2641" s="42"/>
      <c r="AA2641" s="42"/>
      <c r="AB2641" s="42"/>
      <c r="AC2641" s="42"/>
      <c r="AD2641" s="42"/>
      <c r="AE2641" s="42"/>
      <c r="AR2641" s="219" t="s">
        <v>555</v>
      </c>
      <c r="AT2641" s="219" t="s">
        <v>303</v>
      </c>
      <c r="AU2641" s="219" t="s">
        <v>88</v>
      </c>
      <c r="AY2641" s="20" t="s">
        <v>161</v>
      </c>
      <c r="BE2641" s="220">
        <f>IF(N2641="základní",J2641,0)</f>
        <v>0</v>
      </c>
      <c r="BF2641" s="220">
        <f>IF(N2641="snížená",J2641,0)</f>
        <v>0</v>
      </c>
      <c r="BG2641" s="220">
        <f>IF(N2641="zákl. přenesená",J2641,0)</f>
        <v>0</v>
      </c>
      <c r="BH2641" s="220">
        <f>IF(N2641="sníž. přenesená",J2641,0)</f>
        <v>0</v>
      </c>
      <c r="BI2641" s="220">
        <f>IF(N2641="nulová",J2641,0)</f>
        <v>0</v>
      </c>
      <c r="BJ2641" s="20" t="s">
        <v>86</v>
      </c>
      <c r="BK2641" s="220">
        <f>ROUND(I2641*H2641,2)</f>
        <v>0</v>
      </c>
      <c r="BL2641" s="20" t="s">
        <v>379</v>
      </c>
      <c r="BM2641" s="219" t="s">
        <v>2634</v>
      </c>
    </row>
    <row r="2642" s="2" customFormat="1">
      <c r="A2642" s="42"/>
      <c r="B2642" s="43"/>
      <c r="C2642" s="44"/>
      <c r="D2642" s="221" t="s">
        <v>171</v>
      </c>
      <c r="E2642" s="44"/>
      <c r="F2642" s="222" t="s">
        <v>2633</v>
      </c>
      <c r="G2642" s="44"/>
      <c r="H2642" s="44"/>
      <c r="I2642" s="223"/>
      <c r="J2642" s="44"/>
      <c r="K2642" s="44"/>
      <c r="L2642" s="48"/>
      <c r="M2642" s="224"/>
      <c r="N2642" s="225"/>
      <c r="O2642" s="88"/>
      <c r="P2642" s="88"/>
      <c r="Q2642" s="88"/>
      <c r="R2642" s="88"/>
      <c r="S2642" s="88"/>
      <c r="T2642" s="89"/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T2642" s="20" t="s">
        <v>171</v>
      </c>
      <c r="AU2642" s="20" t="s">
        <v>88</v>
      </c>
    </row>
    <row r="2643" s="14" customFormat="1">
      <c r="A2643" s="14"/>
      <c r="B2643" s="243"/>
      <c r="C2643" s="244"/>
      <c r="D2643" s="221" t="s">
        <v>247</v>
      </c>
      <c r="E2643" s="245" t="s">
        <v>32</v>
      </c>
      <c r="F2643" s="246" t="s">
        <v>2635</v>
      </c>
      <c r="G2643" s="244"/>
      <c r="H2643" s="247">
        <v>8.6679999999999993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247</v>
      </c>
      <c r="AU2643" s="253" t="s">
        <v>88</v>
      </c>
      <c r="AV2643" s="14" t="s">
        <v>88</v>
      </c>
      <c r="AW2643" s="14" t="s">
        <v>39</v>
      </c>
      <c r="AX2643" s="14" t="s">
        <v>86</v>
      </c>
      <c r="AY2643" s="253" t="s">
        <v>161</v>
      </c>
    </row>
    <row r="2644" s="2" customFormat="1" ht="24.15" customHeight="1">
      <c r="A2644" s="42"/>
      <c r="B2644" s="43"/>
      <c r="C2644" s="208" t="s">
        <v>2636</v>
      </c>
      <c r="D2644" s="208" t="s">
        <v>164</v>
      </c>
      <c r="E2644" s="209" t="s">
        <v>2637</v>
      </c>
      <c r="F2644" s="210" t="s">
        <v>2638</v>
      </c>
      <c r="G2644" s="211" t="s">
        <v>775</v>
      </c>
      <c r="H2644" s="212">
        <v>4</v>
      </c>
      <c r="I2644" s="213"/>
      <c r="J2644" s="214">
        <f>ROUND(I2644*H2644,2)</f>
        <v>0</v>
      </c>
      <c r="K2644" s="210" t="s">
        <v>168</v>
      </c>
      <c r="L2644" s="48"/>
      <c r="M2644" s="215" t="s">
        <v>32</v>
      </c>
      <c r="N2644" s="216" t="s">
        <v>49</v>
      </c>
      <c r="O2644" s="88"/>
      <c r="P2644" s="217">
        <f>O2644*H2644</f>
        <v>0</v>
      </c>
      <c r="Q2644" s="217">
        <v>0</v>
      </c>
      <c r="R2644" s="217">
        <f>Q2644*H2644</f>
        <v>0</v>
      </c>
      <c r="S2644" s="217">
        <v>0</v>
      </c>
      <c r="T2644" s="218">
        <f>S2644*H2644</f>
        <v>0</v>
      </c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R2644" s="219" t="s">
        <v>379</v>
      </c>
      <c r="AT2644" s="219" t="s">
        <v>164</v>
      </c>
      <c r="AU2644" s="219" t="s">
        <v>88</v>
      </c>
      <c r="AY2644" s="20" t="s">
        <v>161</v>
      </c>
      <c r="BE2644" s="220">
        <f>IF(N2644="základní",J2644,0)</f>
        <v>0</v>
      </c>
      <c r="BF2644" s="220">
        <f>IF(N2644="snížená",J2644,0)</f>
        <v>0</v>
      </c>
      <c r="BG2644" s="220">
        <f>IF(N2644="zákl. přenesená",J2644,0)</f>
        <v>0</v>
      </c>
      <c r="BH2644" s="220">
        <f>IF(N2644="sníž. přenesená",J2644,0)</f>
        <v>0</v>
      </c>
      <c r="BI2644" s="220">
        <f>IF(N2644="nulová",J2644,0)</f>
        <v>0</v>
      </c>
      <c r="BJ2644" s="20" t="s">
        <v>86</v>
      </c>
      <c r="BK2644" s="220">
        <f>ROUND(I2644*H2644,2)</f>
        <v>0</v>
      </c>
      <c r="BL2644" s="20" t="s">
        <v>379</v>
      </c>
      <c r="BM2644" s="219" t="s">
        <v>2639</v>
      </c>
    </row>
    <row r="2645" s="2" customFormat="1">
      <c r="A2645" s="42"/>
      <c r="B2645" s="43"/>
      <c r="C2645" s="44"/>
      <c r="D2645" s="221" t="s">
        <v>171</v>
      </c>
      <c r="E2645" s="44"/>
      <c r="F2645" s="222" t="s">
        <v>2640</v>
      </c>
      <c r="G2645" s="44"/>
      <c r="H2645" s="44"/>
      <c r="I2645" s="223"/>
      <c r="J2645" s="44"/>
      <c r="K2645" s="44"/>
      <c r="L2645" s="48"/>
      <c r="M2645" s="224"/>
      <c r="N2645" s="225"/>
      <c r="O2645" s="88"/>
      <c r="P2645" s="88"/>
      <c r="Q2645" s="88"/>
      <c r="R2645" s="88"/>
      <c r="S2645" s="88"/>
      <c r="T2645" s="89"/>
      <c r="U2645" s="42"/>
      <c r="V2645" s="42"/>
      <c r="W2645" s="42"/>
      <c r="X2645" s="42"/>
      <c r="Y2645" s="42"/>
      <c r="Z2645" s="42"/>
      <c r="AA2645" s="42"/>
      <c r="AB2645" s="42"/>
      <c r="AC2645" s="42"/>
      <c r="AD2645" s="42"/>
      <c r="AE2645" s="42"/>
      <c r="AT2645" s="20" t="s">
        <v>171</v>
      </c>
      <c r="AU2645" s="20" t="s">
        <v>88</v>
      </c>
    </row>
    <row r="2646" s="2" customFormat="1">
      <c r="A2646" s="42"/>
      <c r="B2646" s="43"/>
      <c r="C2646" s="44"/>
      <c r="D2646" s="226" t="s">
        <v>172</v>
      </c>
      <c r="E2646" s="44"/>
      <c r="F2646" s="227" t="s">
        <v>2641</v>
      </c>
      <c r="G2646" s="44"/>
      <c r="H2646" s="44"/>
      <c r="I2646" s="223"/>
      <c r="J2646" s="44"/>
      <c r="K2646" s="44"/>
      <c r="L2646" s="48"/>
      <c r="M2646" s="224"/>
      <c r="N2646" s="225"/>
      <c r="O2646" s="88"/>
      <c r="P2646" s="88"/>
      <c r="Q2646" s="88"/>
      <c r="R2646" s="88"/>
      <c r="S2646" s="88"/>
      <c r="T2646" s="89"/>
      <c r="U2646" s="42"/>
      <c r="V2646" s="42"/>
      <c r="W2646" s="42"/>
      <c r="X2646" s="42"/>
      <c r="Y2646" s="42"/>
      <c r="Z2646" s="42"/>
      <c r="AA2646" s="42"/>
      <c r="AB2646" s="42"/>
      <c r="AC2646" s="42"/>
      <c r="AD2646" s="42"/>
      <c r="AE2646" s="42"/>
      <c r="AT2646" s="20" t="s">
        <v>172</v>
      </c>
      <c r="AU2646" s="20" t="s">
        <v>88</v>
      </c>
    </row>
    <row r="2647" s="14" customFormat="1">
      <c r="A2647" s="14"/>
      <c r="B2647" s="243"/>
      <c r="C2647" s="244"/>
      <c r="D2647" s="221" t="s">
        <v>247</v>
      </c>
      <c r="E2647" s="245" t="s">
        <v>32</v>
      </c>
      <c r="F2647" s="246" t="s">
        <v>2630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247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161</v>
      </c>
    </row>
    <row r="2648" s="14" customFormat="1">
      <c r="A2648" s="14"/>
      <c r="B2648" s="243"/>
      <c r="C2648" s="244"/>
      <c r="D2648" s="221" t="s">
        <v>247</v>
      </c>
      <c r="E2648" s="245" t="s">
        <v>32</v>
      </c>
      <c r="F2648" s="246" t="s">
        <v>2605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247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161</v>
      </c>
    </row>
    <row r="2649" s="14" customFormat="1">
      <c r="A2649" s="14"/>
      <c r="B2649" s="243"/>
      <c r="C2649" s="244"/>
      <c r="D2649" s="221" t="s">
        <v>247</v>
      </c>
      <c r="E2649" s="245" t="s">
        <v>32</v>
      </c>
      <c r="F2649" s="246" t="s">
        <v>2617</v>
      </c>
      <c r="G2649" s="244"/>
      <c r="H2649" s="247">
        <v>1</v>
      </c>
      <c r="I2649" s="248"/>
      <c r="J2649" s="244"/>
      <c r="K2649" s="244"/>
      <c r="L2649" s="249"/>
      <c r="M2649" s="250"/>
      <c r="N2649" s="251"/>
      <c r="O2649" s="251"/>
      <c r="P2649" s="251"/>
      <c r="Q2649" s="251"/>
      <c r="R2649" s="251"/>
      <c r="S2649" s="251"/>
      <c r="T2649" s="252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3" t="s">
        <v>247</v>
      </c>
      <c r="AU2649" s="253" t="s">
        <v>88</v>
      </c>
      <c r="AV2649" s="14" t="s">
        <v>88</v>
      </c>
      <c r="AW2649" s="14" t="s">
        <v>39</v>
      </c>
      <c r="AX2649" s="14" t="s">
        <v>78</v>
      </c>
      <c r="AY2649" s="253" t="s">
        <v>161</v>
      </c>
    </row>
    <row r="2650" s="14" customFormat="1">
      <c r="A2650" s="14"/>
      <c r="B2650" s="243"/>
      <c r="C2650" s="244"/>
      <c r="D2650" s="221" t="s">
        <v>247</v>
      </c>
      <c r="E2650" s="245" t="s">
        <v>32</v>
      </c>
      <c r="F2650" s="246" t="s">
        <v>2618</v>
      </c>
      <c r="G2650" s="244"/>
      <c r="H2650" s="247">
        <v>1</v>
      </c>
      <c r="I2650" s="248"/>
      <c r="J2650" s="244"/>
      <c r="K2650" s="244"/>
      <c r="L2650" s="249"/>
      <c r="M2650" s="250"/>
      <c r="N2650" s="251"/>
      <c r="O2650" s="251"/>
      <c r="P2650" s="251"/>
      <c r="Q2650" s="251"/>
      <c r="R2650" s="251"/>
      <c r="S2650" s="251"/>
      <c r="T2650" s="25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3" t="s">
        <v>247</v>
      </c>
      <c r="AU2650" s="253" t="s">
        <v>88</v>
      </c>
      <c r="AV2650" s="14" t="s">
        <v>88</v>
      </c>
      <c r="AW2650" s="14" t="s">
        <v>39</v>
      </c>
      <c r="AX2650" s="14" t="s">
        <v>78</v>
      </c>
      <c r="AY2650" s="253" t="s">
        <v>161</v>
      </c>
    </row>
    <row r="2651" s="15" customFormat="1">
      <c r="A2651" s="15"/>
      <c r="B2651" s="254"/>
      <c r="C2651" s="255"/>
      <c r="D2651" s="221" t="s">
        <v>247</v>
      </c>
      <c r="E2651" s="256" t="s">
        <v>32</v>
      </c>
      <c r="F2651" s="257" t="s">
        <v>273</v>
      </c>
      <c r="G2651" s="255"/>
      <c r="H2651" s="258">
        <v>4</v>
      </c>
      <c r="I2651" s="259"/>
      <c r="J2651" s="255"/>
      <c r="K2651" s="255"/>
      <c r="L2651" s="260"/>
      <c r="M2651" s="261"/>
      <c r="N2651" s="262"/>
      <c r="O2651" s="262"/>
      <c r="P2651" s="262"/>
      <c r="Q2651" s="262"/>
      <c r="R2651" s="262"/>
      <c r="S2651" s="262"/>
      <c r="T2651" s="263"/>
      <c r="U2651" s="15"/>
      <c r="V2651" s="15"/>
      <c r="W2651" s="15"/>
      <c r="X2651" s="15"/>
      <c r="Y2651" s="15"/>
      <c r="Z2651" s="15"/>
      <c r="AA2651" s="15"/>
      <c r="AB2651" s="15"/>
      <c r="AC2651" s="15"/>
      <c r="AD2651" s="15"/>
      <c r="AE2651" s="15"/>
      <c r="AT2651" s="264" t="s">
        <v>247</v>
      </c>
      <c r="AU2651" s="264" t="s">
        <v>88</v>
      </c>
      <c r="AV2651" s="15" t="s">
        <v>188</v>
      </c>
      <c r="AW2651" s="15" t="s">
        <v>39</v>
      </c>
      <c r="AX2651" s="15" t="s">
        <v>86</v>
      </c>
      <c r="AY2651" s="264" t="s">
        <v>161</v>
      </c>
    </row>
    <row r="2652" s="2" customFormat="1" ht="33" customHeight="1">
      <c r="A2652" s="42"/>
      <c r="B2652" s="43"/>
      <c r="C2652" s="265" t="s">
        <v>2642</v>
      </c>
      <c r="D2652" s="265" t="s">
        <v>303</v>
      </c>
      <c r="E2652" s="266" t="s">
        <v>2643</v>
      </c>
      <c r="F2652" s="267" t="s">
        <v>2644</v>
      </c>
      <c r="G2652" s="268" t="s">
        <v>775</v>
      </c>
      <c r="H2652" s="269">
        <v>1</v>
      </c>
      <c r="I2652" s="270"/>
      <c r="J2652" s="271">
        <f>ROUND(I2652*H2652,2)</f>
        <v>0</v>
      </c>
      <c r="K2652" s="267" t="s">
        <v>168</v>
      </c>
      <c r="L2652" s="272"/>
      <c r="M2652" s="273" t="s">
        <v>32</v>
      </c>
      <c r="N2652" s="274" t="s">
        <v>49</v>
      </c>
      <c r="O2652" s="88"/>
      <c r="P2652" s="217">
        <f>O2652*H2652</f>
        <v>0</v>
      </c>
      <c r="Q2652" s="217">
        <v>0.001</v>
      </c>
      <c r="R2652" s="217">
        <f>Q2652*H2652</f>
        <v>0.001</v>
      </c>
      <c r="S2652" s="217">
        <v>0</v>
      </c>
      <c r="T2652" s="218">
        <f>S2652*H2652</f>
        <v>0</v>
      </c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R2652" s="219" t="s">
        <v>555</v>
      </c>
      <c r="AT2652" s="219" t="s">
        <v>303</v>
      </c>
      <c r="AU2652" s="219" t="s">
        <v>88</v>
      </c>
      <c r="AY2652" s="20" t="s">
        <v>161</v>
      </c>
      <c r="BE2652" s="220">
        <f>IF(N2652="základní",J2652,0)</f>
        <v>0</v>
      </c>
      <c r="BF2652" s="220">
        <f>IF(N2652="snížená",J2652,0)</f>
        <v>0</v>
      </c>
      <c r="BG2652" s="220">
        <f>IF(N2652="zákl. přenesená",J2652,0)</f>
        <v>0</v>
      </c>
      <c r="BH2652" s="220">
        <f>IF(N2652="sníž. přenesená",J2652,0)</f>
        <v>0</v>
      </c>
      <c r="BI2652" s="220">
        <f>IF(N2652="nulová",J2652,0)</f>
        <v>0</v>
      </c>
      <c r="BJ2652" s="20" t="s">
        <v>86</v>
      </c>
      <c r="BK2652" s="220">
        <f>ROUND(I2652*H2652,2)</f>
        <v>0</v>
      </c>
      <c r="BL2652" s="20" t="s">
        <v>379</v>
      </c>
      <c r="BM2652" s="219" t="s">
        <v>2645</v>
      </c>
    </row>
    <row r="2653" s="2" customFormat="1">
      <c r="A2653" s="42"/>
      <c r="B2653" s="43"/>
      <c r="C2653" s="44"/>
      <c r="D2653" s="221" t="s">
        <v>171</v>
      </c>
      <c r="E2653" s="44"/>
      <c r="F2653" s="222" t="s">
        <v>2644</v>
      </c>
      <c r="G2653" s="44"/>
      <c r="H2653" s="44"/>
      <c r="I2653" s="223"/>
      <c r="J2653" s="44"/>
      <c r="K2653" s="44"/>
      <c r="L2653" s="48"/>
      <c r="M2653" s="224"/>
      <c r="N2653" s="225"/>
      <c r="O2653" s="88"/>
      <c r="P2653" s="88"/>
      <c r="Q2653" s="88"/>
      <c r="R2653" s="88"/>
      <c r="S2653" s="88"/>
      <c r="T2653" s="89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T2653" s="20" t="s">
        <v>171</v>
      </c>
      <c r="AU2653" s="20" t="s">
        <v>88</v>
      </c>
    </row>
    <row r="2654" s="2" customFormat="1" ht="33" customHeight="1">
      <c r="A2654" s="42"/>
      <c r="B2654" s="43"/>
      <c r="C2654" s="265" t="s">
        <v>2646</v>
      </c>
      <c r="D2654" s="265" t="s">
        <v>303</v>
      </c>
      <c r="E2654" s="266" t="s">
        <v>2647</v>
      </c>
      <c r="F2654" s="267" t="s">
        <v>2648</v>
      </c>
      <c r="G2654" s="268" t="s">
        <v>775</v>
      </c>
      <c r="H2654" s="269">
        <v>2</v>
      </c>
      <c r="I2654" s="270"/>
      <c r="J2654" s="271">
        <f>ROUND(I2654*H2654,2)</f>
        <v>0</v>
      </c>
      <c r="K2654" s="267" t="s">
        <v>168</v>
      </c>
      <c r="L2654" s="272"/>
      <c r="M2654" s="273" t="s">
        <v>32</v>
      </c>
      <c r="N2654" s="274" t="s">
        <v>49</v>
      </c>
      <c r="O2654" s="88"/>
      <c r="P2654" s="217">
        <f>O2654*H2654</f>
        <v>0</v>
      </c>
      <c r="Q2654" s="217">
        <v>0.001</v>
      </c>
      <c r="R2654" s="217">
        <f>Q2654*H2654</f>
        <v>0.002</v>
      </c>
      <c r="S2654" s="217">
        <v>0</v>
      </c>
      <c r="T2654" s="218">
        <f>S2654*H2654</f>
        <v>0</v>
      </c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R2654" s="219" t="s">
        <v>555</v>
      </c>
      <c r="AT2654" s="219" t="s">
        <v>303</v>
      </c>
      <c r="AU2654" s="219" t="s">
        <v>88</v>
      </c>
      <c r="AY2654" s="20" t="s">
        <v>161</v>
      </c>
      <c r="BE2654" s="220">
        <f>IF(N2654="základní",J2654,0)</f>
        <v>0</v>
      </c>
      <c r="BF2654" s="220">
        <f>IF(N2654="snížená",J2654,0)</f>
        <v>0</v>
      </c>
      <c r="BG2654" s="220">
        <f>IF(N2654="zákl. přenesená",J2654,0)</f>
        <v>0</v>
      </c>
      <c r="BH2654" s="220">
        <f>IF(N2654="sníž. přenesená",J2654,0)</f>
        <v>0</v>
      </c>
      <c r="BI2654" s="220">
        <f>IF(N2654="nulová",J2654,0)</f>
        <v>0</v>
      </c>
      <c r="BJ2654" s="20" t="s">
        <v>86</v>
      </c>
      <c r="BK2654" s="220">
        <f>ROUND(I2654*H2654,2)</f>
        <v>0</v>
      </c>
      <c r="BL2654" s="20" t="s">
        <v>379</v>
      </c>
      <c r="BM2654" s="219" t="s">
        <v>2649</v>
      </c>
    </row>
    <row r="2655" s="2" customFormat="1">
      <c r="A2655" s="42"/>
      <c r="B2655" s="43"/>
      <c r="C2655" s="44"/>
      <c r="D2655" s="221" t="s">
        <v>171</v>
      </c>
      <c r="E2655" s="44"/>
      <c r="F2655" s="222" t="s">
        <v>2648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171</v>
      </c>
      <c r="AU2655" s="20" t="s">
        <v>88</v>
      </c>
    </row>
    <row r="2656" s="2" customFormat="1" ht="33" customHeight="1">
      <c r="A2656" s="42"/>
      <c r="B2656" s="43"/>
      <c r="C2656" s="265" t="s">
        <v>2650</v>
      </c>
      <c r="D2656" s="265" t="s">
        <v>303</v>
      </c>
      <c r="E2656" s="266" t="s">
        <v>2651</v>
      </c>
      <c r="F2656" s="267" t="s">
        <v>2652</v>
      </c>
      <c r="G2656" s="268" t="s">
        <v>775</v>
      </c>
      <c r="H2656" s="269">
        <v>1</v>
      </c>
      <c r="I2656" s="270"/>
      <c r="J2656" s="271">
        <f>ROUND(I2656*H2656,2)</f>
        <v>0</v>
      </c>
      <c r="K2656" s="267" t="s">
        <v>168</v>
      </c>
      <c r="L2656" s="272"/>
      <c r="M2656" s="273" t="s">
        <v>32</v>
      </c>
      <c r="N2656" s="274" t="s">
        <v>49</v>
      </c>
      <c r="O2656" s="88"/>
      <c r="P2656" s="217">
        <f>O2656*H2656</f>
        <v>0</v>
      </c>
      <c r="Q2656" s="217">
        <v>0.001</v>
      </c>
      <c r="R2656" s="217">
        <f>Q2656*H2656</f>
        <v>0.001</v>
      </c>
      <c r="S2656" s="217">
        <v>0</v>
      </c>
      <c r="T2656" s="218">
        <f>S2656*H2656</f>
        <v>0</v>
      </c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R2656" s="219" t="s">
        <v>555</v>
      </c>
      <c r="AT2656" s="219" t="s">
        <v>303</v>
      </c>
      <c r="AU2656" s="219" t="s">
        <v>88</v>
      </c>
      <c r="AY2656" s="20" t="s">
        <v>161</v>
      </c>
      <c r="BE2656" s="220">
        <f>IF(N2656="základní",J2656,0)</f>
        <v>0</v>
      </c>
      <c r="BF2656" s="220">
        <f>IF(N2656="snížená",J2656,0)</f>
        <v>0</v>
      </c>
      <c r="BG2656" s="220">
        <f>IF(N2656="zákl. přenesená",J2656,0)</f>
        <v>0</v>
      </c>
      <c r="BH2656" s="220">
        <f>IF(N2656="sníž. přenesená",J2656,0)</f>
        <v>0</v>
      </c>
      <c r="BI2656" s="220">
        <f>IF(N2656="nulová",J2656,0)</f>
        <v>0</v>
      </c>
      <c r="BJ2656" s="20" t="s">
        <v>86</v>
      </c>
      <c r="BK2656" s="220">
        <f>ROUND(I2656*H2656,2)</f>
        <v>0</v>
      </c>
      <c r="BL2656" s="20" t="s">
        <v>379</v>
      </c>
      <c r="BM2656" s="219" t="s">
        <v>2653</v>
      </c>
    </row>
    <row r="2657" s="2" customFormat="1">
      <c r="A2657" s="42"/>
      <c r="B2657" s="43"/>
      <c r="C2657" s="44"/>
      <c r="D2657" s="221" t="s">
        <v>171</v>
      </c>
      <c r="E2657" s="44"/>
      <c r="F2657" s="222" t="s">
        <v>2652</v>
      </c>
      <c r="G2657" s="44"/>
      <c r="H2657" s="44"/>
      <c r="I2657" s="223"/>
      <c r="J2657" s="44"/>
      <c r="K2657" s="44"/>
      <c r="L2657" s="48"/>
      <c r="M2657" s="224"/>
      <c r="N2657" s="225"/>
      <c r="O2657" s="88"/>
      <c r="P2657" s="88"/>
      <c r="Q2657" s="88"/>
      <c r="R2657" s="88"/>
      <c r="S2657" s="88"/>
      <c r="T2657" s="89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T2657" s="20" t="s">
        <v>171</v>
      </c>
      <c r="AU2657" s="20" t="s">
        <v>88</v>
      </c>
    </row>
    <row r="2658" s="2" customFormat="1" ht="24.15" customHeight="1">
      <c r="A2658" s="42"/>
      <c r="B2658" s="43"/>
      <c r="C2658" s="208" t="s">
        <v>2654</v>
      </c>
      <c r="D2658" s="208" t="s">
        <v>164</v>
      </c>
      <c r="E2658" s="209" t="s">
        <v>2655</v>
      </c>
      <c r="F2658" s="210" t="s">
        <v>2656</v>
      </c>
      <c r="G2658" s="211" t="s">
        <v>311</v>
      </c>
      <c r="H2658" s="212">
        <v>151.84</v>
      </c>
      <c r="I2658" s="213"/>
      <c r="J2658" s="214">
        <f>ROUND(I2658*H2658,2)</f>
        <v>0</v>
      </c>
      <c r="K2658" s="210" t="s">
        <v>32</v>
      </c>
      <c r="L2658" s="48"/>
      <c r="M2658" s="215" t="s">
        <v>32</v>
      </c>
      <c r="N2658" s="216" t="s">
        <v>49</v>
      </c>
      <c r="O2658" s="88"/>
      <c r="P2658" s="217">
        <f>O2658*H2658</f>
        <v>0</v>
      </c>
      <c r="Q2658" s="217">
        <v>0</v>
      </c>
      <c r="R2658" s="217">
        <f>Q2658*H2658</f>
        <v>0</v>
      </c>
      <c r="S2658" s="217">
        <v>0</v>
      </c>
      <c r="T2658" s="218">
        <f>S2658*H2658</f>
        <v>0</v>
      </c>
      <c r="U2658" s="42"/>
      <c r="V2658" s="42"/>
      <c r="W2658" s="42"/>
      <c r="X2658" s="42"/>
      <c r="Y2658" s="42"/>
      <c r="Z2658" s="42"/>
      <c r="AA2658" s="42"/>
      <c r="AB2658" s="42"/>
      <c r="AC2658" s="42"/>
      <c r="AD2658" s="42"/>
      <c r="AE2658" s="42"/>
      <c r="AR2658" s="219" t="s">
        <v>379</v>
      </c>
      <c r="AT2658" s="219" t="s">
        <v>164</v>
      </c>
      <c r="AU2658" s="219" t="s">
        <v>88</v>
      </c>
      <c r="AY2658" s="20" t="s">
        <v>161</v>
      </c>
      <c r="BE2658" s="220">
        <f>IF(N2658="základní",J2658,0)</f>
        <v>0</v>
      </c>
      <c r="BF2658" s="220">
        <f>IF(N2658="snížená",J2658,0)</f>
        <v>0</v>
      </c>
      <c r="BG2658" s="220">
        <f>IF(N2658="zákl. přenesená",J2658,0)</f>
        <v>0</v>
      </c>
      <c r="BH2658" s="220">
        <f>IF(N2658="sníž. přenesená",J2658,0)</f>
        <v>0</v>
      </c>
      <c r="BI2658" s="220">
        <f>IF(N2658="nulová",J2658,0)</f>
        <v>0</v>
      </c>
      <c r="BJ2658" s="20" t="s">
        <v>86</v>
      </c>
      <c r="BK2658" s="220">
        <f>ROUND(I2658*H2658,2)</f>
        <v>0</v>
      </c>
      <c r="BL2658" s="20" t="s">
        <v>379</v>
      </c>
      <c r="BM2658" s="219" t="s">
        <v>2657</v>
      </c>
    </row>
    <row r="2659" s="2" customFormat="1">
      <c r="A2659" s="42"/>
      <c r="B2659" s="43"/>
      <c r="C2659" s="44"/>
      <c r="D2659" s="221" t="s">
        <v>171</v>
      </c>
      <c r="E2659" s="44"/>
      <c r="F2659" s="222" t="s">
        <v>2656</v>
      </c>
      <c r="G2659" s="44"/>
      <c r="H2659" s="44"/>
      <c r="I2659" s="223"/>
      <c r="J2659" s="44"/>
      <c r="K2659" s="44"/>
      <c r="L2659" s="48"/>
      <c r="M2659" s="224"/>
      <c r="N2659" s="225"/>
      <c r="O2659" s="88"/>
      <c r="P2659" s="88"/>
      <c r="Q2659" s="88"/>
      <c r="R2659" s="88"/>
      <c r="S2659" s="88"/>
      <c r="T2659" s="89"/>
      <c r="U2659" s="42"/>
      <c r="V2659" s="42"/>
      <c r="W2659" s="42"/>
      <c r="X2659" s="42"/>
      <c r="Y2659" s="42"/>
      <c r="Z2659" s="42"/>
      <c r="AA2659" s="42"/>
      <c r="AB2659" s="42"/>
      <c r="AC2659" s="42"/>
      <c r="AD2659" s="42"/>
      <c r="AE2659" s="42"/>
      <c r="AT2659" s="20" t="s">
        <v>171</v>
      </c>
      <c r="AU2659" s="20" t="s">
        <v>88</v>
      </c>
    </row>
    <row r="2660" s="13" customFormat="1">
      <c r="A2660" s="13"/>
      <c r="B2660" s="233"/>
      <c r="C2660" s="234"/>
      <c r="D2660" s="221" t="s">
        <v>247</v>
      </c>
      <c r="E2660" s="235" t="s">
        <v>32</v>
      </c>
      <c r="F2660" s="236" t="s">
        <v>2658</v>
      </c>
      <c r="G2660" s="234"/>
      <c r="H2660" s="235" t="s">
        <v>32</v>
      </c>
      <c r="I2660" s="237"/>
      <c r="J2660" s="234"/>
      <c r="K2660" s="234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247</v>
      </c>
      <c r="AU2660" s="242" t="s">
        <v>88</v>
      </c>
      <c r="AV2660" s="13" t="s">
        <v>86</v>
      </c>
      <c r="AW2660" s="13" t="s">
        <v>39</v>
      </c>
      <c r="AX2660" s="13" t="s">
        <v>78</v>
      </c>
      <c r="AY2660" s="242" t="s">
        <v>161</v>
      </c>
    </row>
    <row r="2661" s="13" customFormat="1">
      <c r="A2661" s="13"/>
      <c r="B2661" s="233"/>
      <c r="C2661" s="234"/>
      <c r="D2661" s="221" t="s">
        <v>247</v>
      </c>
      <c r="E2661" s="235" t="s">
        <v>32</v>
      </c>
      <c r="F2661" s="236" t="s">
        <v>1435</v>
      </c>
      <c r="G2661" s="234"/>
      <c r="H2661" s="235" t="s">
        <v>32</v>
      </c>
      <c r="I2661" s="237"/>
      <c r="J2661" s="234"/>
      <c r="K2661" s="234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2" t="s">
        <v>247</v>
      </c>
      <c r="AU2661" s="242" t="s">
        <v>88</v>
      </c>
      <c r="AV2661" s="13" t="s">
        <v>86</v>
      </c>
      <c r="AW2661" s="13" t="s">
        <v>39</v>
      </c>
      <c r="AX2661" s="13" t="s">
        <v>78</v>
      </c>
      <c r="AY2661" s="242" t="s">
        <v>161</v>
      </c>
    </row>
    <row r="2662" s="14" customFormat="1">
      <c r="A2662" s="14"/>
      <c r="B2662" s="243"/>
      <c r="C2662" s="244"/>
      <c r="D2662" s="221" t="s">
        <v>247</v>
      </c>
      <c r="E2662" s="245" t="s">
        <v>32</v>
      </c>
      <c r="F2662" s="246" t="s">
        <v>2659</v>
      </c>
      <c r="G2662" s="244"/>
      <c r="H2662" s="247">
        <v>7.3600000000000003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247</v>
      </c>
      <c r="AU2662" s="253" t="s">
        <v>88</v>
      </c>
      <c r="AV2662" s="14" t="s">
        <v>88</v>
      </c>
      <c r="AW2662" s="14" t="s">
        <v>39</v>
      </c>
      <c r="AX2662" s="14" t="s">
        <v>78</v>
      </c>
      <c r="AY2662" s="253" t="s">
        <v>161</v>
      </c>
    </row>
    <row r="2663" s="14" customFormat="1">
      <c r="A2663" s="14"/>
      <c r="B2663" s="243"/>
      <c r="C2663" s="244"/>
      <c r="D2663" s="221" t="s">
        <v>247</v>
      </c>
      <c r="E2663" s="245" t="s">
        <v>32</v>
      </c>
      <c r="F2663" s="246" t="s">
        <v>2660</v>
      </c>
      <c r="G2663" s="244"/>
      <c r="H2663" s="247">
        <v>4.6399999999999997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247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161</v>
      </c>
    </row>
    <row r="2664" s="14" customFormat="1">
      <c r="A2664" s="14"/>
      <c r="B2664" s="243"/>
      <c r="C2664" s="244"/>
      <c r="D2664" s="221" t="s">
        <v>247</v>
      </c>
      <c r="E2664" s="245" t="s">
        <v>32</v>
      </c>
      <c r="F2664" s="246" t="s">
        <v>2661</v>
      </c>
      <c r="G2664" s="244"/>
      <c r="H2664" s="247">
        <v>46.079999999999998</v>
      </c>
      <c r="I2664" s="248"/>
      <c r="J2664" s="244"/>
      <c r="K2664" s="244"/>
      <c r="L2664" s="249"/>
      <c r="M2664" s="250"/>
      <c r="N2664" s="251"/>
      <c r="O2664" s="251"/>
      <c r="P2664" s="251"/>
      <c r="Q2664" s="251"/>
      <c r="R2664" s="251"/>
      <c r="S2664" s="251"/>
      <c r="T2664" s="252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3" t="s">
        <v>247</v>
      </c>
      <c r="AU2664" s="253" t="s">
        <v>88</v>
      </c>
      <c r="AV2664" s="14" t="s">
        <v>88</v>
      </c>
      <c r="AW2664" s="14" t="s">
        <v>39</v>
      </c>
      <c r="AX2664" s="14" t="s">
        <v>78</v>
      </c>
      <c r="AY2664" s="253" t="s">
        <v>161</v>
      </c>
    </row>
    <row r="2665" s="14" customFormat="1">
      <c r="A2665" s="14"/>
      <c r="B2665" s="243"/>
      <c r="C2665" s="244"/>
      <c r="D2665" s="221" t="s">
        <v>247</v>
      </c>
      <c r="E2665" s="245" t="s">
        <v>32</v>
      </c>
      <c r="F2665" s="246" t="s">
        <v>2662</v>
      </c>
      <c r="G2665" s="244"/>
      <c r="H2665" s="247">
        <v>7.6799999999999997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247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161</v>
      </c>
    </row>
    <row r="2666" s="13" customFormat="1">
      <c r="A2666" s="13"/>
      <c r="B2666" s="233"/>
      <c r="C2666" s="234"/>
      <c r="D2666" s="221" t="s">
        <v>247</v>
      </c>
      <c r="E2666" s="235" t="s">
        <v>32</v>
      </c>
      <c r="F2666" s="236" t="s">
        <v>1441</v>
      </c>
      <c r="G2666" s="234"/>
      <c r="H2666" s="235" t="s">
        <v>32</v>
      </c>
      <c r="I2666" s="237"/>
      <c r="J2666" s="234"/>
      <c r="K2666" s="234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2" t="s">
        <v>247</v>
      </c>
      <c r="AU2666" s="242" t="s">
        <v>88</v>
      </c>
      <c r="AV2666" s="13" t="s">
        <v>86</v>
      </c>
      <c r="AW2666" s="13" t="s">
        <v>39</v>
      </c>
      <c r="AX2666" s="13" t="s">
        <v>78</v>
      </c>
      <c r="AY2666" s="242" t="s">
        <v>161</v>
      </c>
    </row>
    <row r="2667" s="14" customFormat="1">
      <c r="A2667" s="14"/>
      <c r="B2667" s="243"/>
      <c r="C2667" s="244"/>
      <c r="D2667" s="221" t="s">
        <v>247</v>
      </c>
      <c r="E2667" s="245" t="s">
        <v>32</v>
      </c>
      <c r="F2667" s="246" t="s">
        <v>2663</v>
      </c>
      <c r="G2667" s="244"/>
      <c r="H2667" s="247">
        <v>5.1200000000000001</v>
      </c>
      <c r="I2667" s="248"/>
      <c r="J2667" s="244"/>
      <c r="K2667" s="244"/>
      <c r="L2667" s="249"/>
      <c r="M2667" s="250"/>
      <c r="N2667" s="251"/>
      <c r="O2667" s="251"/>
      <c r="P2667" s="251"/>
      <c r="Q2667" s="251"/>
      <c r="R2667" s="251"/>
      <c r="S2667" s="251"/>
      <c r="T2667" s="252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3" t="s">
        <v>247</v>
      </c>
      <c r="AU2667" s="253" t="s">
        <v>88</v>
      </c>
      <c r="AV2667" s="14" t="s">
        <v>88</v>
      </c>
      <c r="AW2667" s="14" t="s">
        <v>39</v>
      </c>
      <c r="AX2667" s="14" t="s">
        <v>78</v>
      </c>
      <c r="AY2667" s="253" t="s">
        <v>161</v>
      </c>
    </row>
    <row r="2668" s="14" customFormat="1">
      <c r="A2668" s="14"/>
      <c r="B2668" s="243"/>
      <c r="C2668" s="244"/>
      <c r="D2668" s="221" t="s">
        <v>247</v>
      </c>
      <c r="E2668" s="245" t="s">
        <v>32</v>
      </c>
      <c r="F2668" s="246" t="s">
        <v>2664</v>
      </c>
      <c r="G2668" s="244"/>
      <c r="H2668" s="247">
        <v>80.959999999999994</v>
      </c>
      <c r="I2668" s="248"/>
      <c r="J2668" s="244"/>
      <c r="K2668" s="244"/>
      <c r="L2668" s="249"/>
      <c r="M2668" s="250"/>
      <c r="N2668" s="251"/>
      <c r="O2668" s="251"/>
      <c r="P2668" s="251"/>
      <c r="Q2668" s="251"/>
      <c r="R2668" s="251"/>
      <c r="S2668" s="251"/>
      <c r="T2668" s="252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3" t="s">
        <v>247</v>
      </c>
      <c r="AU2668" s="253" t="s">
        <v>88</v>
      </c>
      <c r="AV2668" s="14" t="s">
        <v>88</v>
      </c>
      <c r="AW2668" s="14" t="s">
        <v>39</v>
      </c>
      <c r="AX2668" s="14" t="s">
        <v>78</v>
      </c>
      <c r="AY2668" s="253" t="s">
        <v>161</v>
      </c>
    </row>
    <row r="2669" s="15" customFormat="1">
      <c r="A2669" s="15"/>
      <c r="B2669" s="254"/>
      <c r="C2669" s="255"/>
      <c r="D2669" s="221" t="s">
        <v>247</v>
      </c>
      <c r="E2669" s="256" t="s">
        <v>32</v>
      </c>
      <c r="F2669" s="257" t="s">
        <v>273</v>
      </c>
      <c r="G2669" s="255"/>
      <c r="H2669" s="258">
        <v>151.83999999999998</v>
      </c>
      <c r="I2669" s="259"/>
      <c r="J2669" s="255"/>
      <c r="K2669" s="255"/>
      <c r="L2669" s="260"/>
      <c r="M2669" s="261"/>
      <c r="N2669" s="262"/>
      <c r="O2669" s="262"/>
      <c r="P2669" s="262"/>
      <c r="Q2669" s="262"/>
      <c r="R2669" s="262"/>
      <c r="S2669" s="262"/>
      <c r="T2669" s="263"/>
      <c r="U2669" s="15"/>
      <c r="V2669" s="15"/>
      <c r="W2669" s="15"/>
      <c r="X2669" s="15"/>
      <c r="Y2669" s="15"/>
      <c r="Z2669" s="15"/>
      <c r="AA2669" s="15"/>
      <c r="AB2669" s="15"/>
      <c r="AC2669" s="15"/>
      <c r="AD2669" s="15"/>
      <c r="AE2669" s="15"/>
      <c r="AT2669" s="264" t="s">
        <v>247</v>
      </c>
      <c r="AU2669" s="264" t="s">
        <v>88</v>
      </c>
      <c r="AV2669" s="15" t="s">
        <v>188</v>
      </c>
      <c r="AW2669" s="15" t="s">
        <v>39</v>
      </c>
      <c r="AX2669" s="15" t="s">
        <v>86</v>
      </c>
      <c r="AY2669" s="264" t="s">
        <v>161</v>
      </c>
    </row>
    <row r="2670" s="2" customFormat="1" ht="24.15" customHeight="1">
      <c r="A2670" s="42"/>
      <c r="B2670" s="43"/>
      <c r="C2670" s="208" t="s">
        <v>2665</v>
      </c>
      <c r="D2670" s="208" t="s">
        <v>164</v>
      </c>
      <c r="E2670" s="209" t="s">
        <v>2666</v>
      </c>
      <c r="F2670" s="210" t="s">
        <v>2667</v>
      </c>
      <c r="G2670" s="211" t="s">
        <v>282</v>
      </c>
      <c r="H2670" s="212">
        <v>0.027</v>
      </c>
      <c r="I2670" s="213"/>
      <c r="J2670" s="214">
        <f>ROUND(I2670*H2670,2)</f>
        <v>0</v>
      </c>
      <c r="K2670" s="210" t="s">
        <v>168</v>
      </c>
      <c r="L2670" s="48"/>
      <c r="M2670" s="215" t="s">
        <v>32</v>
      </c>
      <c r="N2670" s="216" t="s">
        <v>49</v>
      </c>
      <c r="O2670" s="88"/>
      <c r="P2670" s="217">
        <f>O2670*H2670</f>
        <v>0</v>
      </c>
      <c r="Q2670" s="217">
        <v>0</v>
      </c>
      <c r="R2670" s="217">
        <f>Q2670*H2670</f>
        <v>0</v>
      </c>
      <c r="S2670" s="217">
        <v>0</v>
      </c>
      <c r="T2670" s="218">
        <f>S2670*H2670</f>
        <v>0</v>
      </c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R2670" s="219" t="s">
        <v>379</v>
      </c>
      <c r="AT2670" s="219" t="s">
        <v>164</v>
      </c>
      <c r="AU2670" s="219" t="s">
        <v>88</v>
      </c>
      <c r="AY2670" s="20" t="s">
        <v>161</v>
      </c>
      <c r="BE2670" s="220">
        <f>IF(N2670="základní",J2670,0)</f>
        <v>0</v>
      </c>
      <c r="BF2670" s="220">
        <f>IF(N2670="snížená",J2670,0)</f>
        <v>0</v>
      </c>
      <c r="BG2670" s="220">
        <f>IF(N2670="zákl. přenesená",J2670,0)</f>
        <v>0</v>
      </c>
      <c r="BH2670" s="220">
        <f>IF(N2670="sníž. přenesená",J2670,0)</f>
        <v>0</v>
      </c>
      <c r="BI2670" s="220">
        <f>IF(N2670="nulová",J2670,0)</f>
        <v>0</v>
      </c>
      <c r="BJ2670" s="20" t="s">
        <v>86</v>
      </c>
      <c r="BK2670" s="220">
        <f>ROUND(I2670*H2670,2)</f>
        <v>0</v>
      </c>
      <c r="BL2670" s="20" t="s">
        <v>379</v>
      </c>
      <c r="BM2670" s="219" t="s">
        <v>2668</v>
      </c>
    </row>
    <row r="2671" s="2" customFormat="1">
      <c r="A2671" s="42"/>
      <c r="B2671" s="43"/>
      <c r="C2671" s="44"/>
      <c r="D2671" s="221" t="s">
        <v>171</v>
      </c>
      <c r="E2671" s="44"/>
      <c r="F2671" s="222" t="s">
        <v>2669</v>
      </c>
      <c r="G2671" s="44"/>
      <c r="H2671" s="44"/>
      <c r="I2671" s="223"/>
      <c r="J2671" s="44"/>
      <c r="K2671" s="44"/>
      <c r="L2671" s="48"/>
      <c r="M2671" s="224"/>
      <c r="N2671" s="225"/>
      <c r="O2671" s="88"/>
      <c r="P2671" s="88"/>
      <c r="Q2671" s="88"/>
      <c r="R2671" s="88"/>
      <c r="S2671" s="88"/>
      <c r="T2671" s="89"/>
      <c r="U2671" s="42"/>
      <c r="V2671" s="42"/>
      <c r="W2671" s="42"/>
      <c r="X2671" s="42"/>
      <c r="Y2671" s="42"/>
      <c r="Z2671" s="42"/>
      <c r="AA2671" s="42"/>
      <c r="AB2671" s="42"/>
      <c r="AC2671" s="42"/>
      <c r="AD2671" s="42"/>
      <c r="AE2671" s="42"/>
      <c r="AT2671" s="20" t="s">
        <v>171</v>
      </c>
      <c r="AU2671" s="20" t="s">
        <v>88</v>
      </c>
    </row>
    <row r="2672" s="2" customFormat="1">
      <c r="A2672" s="42"/>
      <c r="B2672" s="43"/>
      <c r="C2672" s="44"/>
      <c r="D2672" s="226" t="s">
        <v>172</v>
      </c>
      <c r="E2672" s="44"/>
      <c r="F2672" s="227" t="s">
        <v>2670</v>
      </c>
      <c r="G2672" s="44"/>
      <c r="H2672" s="44"/>
      <c r="I2672" s="223"/>
      <c r="J2672" s="44"/>
      <c r="K2672" s="44"/>
      <c r="L2672" s="48"/>
      <c r="M2672" s="224"/>
      <c r="N2672" s="225"/>
      <c r="O2672" s="88"/>
      <c r="P2672" s="88"/>
      <c r="Q2672" s="88"/>
      <c r="R2672" s="88"/>
      <c r="S2672" s="88"/>
      <c r="T2672" s="89"/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T2672" s="20" t="s">
        <v>172</v>
      </c>
      <c r="AU2672" s="20" t="s">
        <v>88</v>
      </c>
    </row>
    <row r="2673" s="12" customFormat="1" ht="25.92" customHeight="1">
      <c r="A2673" s="12"/>
      <c r="B2673" s="192"/>
      <c r="C2673" s="193"/>
      <c r="D2673" s="194" t="s">
        <v>77</v>
      </c>
      <c r="E2673" s="195" t="s">
        <v>2671</v>
      </c>
      <c r="F2673" s="195" t="s">
        <v>2672</v>
      </c>
      <c r="G2673" s="193"/>
      <c r="H2673" s="193"/>
      <c r="I2673" s="196"/>
      <c r="J2673" s="197">
        <f>BK2673</f>
        <v>0</v>
      </c>
      <c r="K2673" s="193"/>
      <c r="L2673" s="198"/>
      <c r="M2673" s="199"/>
      <c r="N2673" s="200"/>
      <c r="O2673" s="200"/>
      <c r="P2673" s="201">
        <f>SUM(P2674:P2677)</f>
        <v>0</v>
      </c>
      <c r="Q2673" s="200"/>
      <c r="R2673" s="201">
        <f>SUM(R2674:R2677)</f>
        <v>0</v>
      </c>
      <c r="S2673" s="200"/>
      <c r="T2673" s="202">
        <f>SUM(T2674:T2677)</f>
        <v>0</v>
      </c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R2673" s="203" t="s">
        <v>188</v>
      </c>
      <c r="AT2673" s="204" t="s">
        <v>77</v>
      </c>
      <c r="AU2673" s="204" t="s">
        <v>78</v>
      </c>
      <c r="AY2673" s="203" t="s">
        <v>161</v>
      </c>
      <c r="BK2673" s="205">
        <f>SUM(BK2674:BK2677)</f>
        <v>0</v>
      </c>
    </row>
    <row r="2674" s="2" customFormat="1" ht="21.75" customHeight="1">
      <c r="A2674" s="42"/>
      <c r="B2674" s="43"/>
      <c r="C2674" s="208" t="s">
        <v>2673</v>
      </c>
      <c r="D2674" s="208" t="s">
        <v>164</v>
      </c>
      <c r="E2674" s="209" t="s">
        <v>2674</v>
      </c>
      <c r="F2674" s="210" t="s">
        <v>2675</v>
      </c>
      <c r="G2674" s="211" t="s">
        <v>2676</v>
      </c>
      <c r="H2674" s="212">
        <v>238</v>
      </c>
      <c r="I2674" s="213"/>
      <c r="J2674" s="214">
        <f>ROUND(I2674*H2674,2)</f>
        <v>0</v>
      </c>
      <c r="K2674" s="210" t="s">
        <v>168</v>
      </c>
      <c r="L2674" s="48"/>
      <c r="M2674" s="215" t="s">
        <v>32</v>
      </c>
      <c r="N2674" s="216" t="s">
        <v>49</v>
      </c>
      <c r="O2674" s="88"/>
      <c r="P2674" s="217">
        <f>O2674*H2674</f>
        <v>0</v>
      </c>
      <c r="Q2674" s="217">
        <v>0</v>
      </c>
      <c r="R2674" s="217">
        <f>Q2674*H2674</f>
        <v>0</v>
      </c>
      <c r="S2674" s="217">
        <v>0</v>
      </c>
      <c r="T2674" s="218">
        <f>S2674*H2674</f>
        <v>0</v>
      </c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R2674" s="219" t="s">
        <v>2677</v>
      </c>
      <c r="AT2674" s="219" t="s">
        <v>164</v>
      </c>
      <c r="AU2674" s="219" t="s">
        <v>86</v>
      </c>
      <c r="AY2674" s="20" t="s">
        <v>161</v>
      </c>
      <c r="BE2674" s="220">
        <f>IF(N2674="základní",J2674,0)</f>
        <v>0</v>
      </c>
      <c r="BF2674" s="220">
        <f>IF(N2674="snížená",J2674,0)</f>
        <v>0</v>
      </c>
      <c r="BG2674" s="220">
        <f>IF(N2674="zákl. přenesená",J2674,0)</f>
        <v>0</v>
      </c>
      <c r="BH2674" s="220">
        <f>IF(N2674="sníž. přenesená",J2674,0)</f>
        <v>0</v>
      </c>
      <c r="BI2674" s="220">
        <f>IF(N2674="nulová",J2674,0)</f>
        <v>0</v>
      </c>
      <c r="BJ2674" s="20" t="s">
        <v>86</v>
      </c>
      <c r="BK2674" s="220">
        <f>ROUND(I2674*H2674,2)</f>
        <v>0</v>
      </c>
      <c r="BL2674" s="20" t="s">
        <v>2677</v>
      </c>
      <c r="BM2674" s="219" t="s">
        <v>2678</v>
      </c>
    </row>
    <row r="2675" s="2" customFormat="1">
      <c r="A2675" s="42"/>
      <c r="B2675" s="43"/>
      <c r="C2675" s="44"/>
      <c r="D2675" s="221" t="s">
        <v>171</v>
      </c>
      <c r="E2675" s="44"/>
      <c r="F2675" s="222" t="s">
        <v>2679</v>
      </c>
      <c r="G2675" s="44"/>
      <c r="H2675" s="44"/>
      <c r="I2675" s="223"/>
      <c r="J2675" s="44"/>
      <c r="K2675" s="44"/>
      <c r="L2675" s="48"/>
      <c r="M2675" s="224"/>
      <c r="N2675" s="225"/>
      <c r="O2675" s="88"/>
      <c r="P2675" s="88"/>
      <c r="Q2675" s="88"/>
      <c r="R2675" s="88"/>
      <c r="S2675" s="88"/>
      <c r="T2675" s="89"/>
      <c r="U2675" s="42"/>
      <c r="V2675" s="42"/>
      <c r="W2675" s="42"/>
      <c r="X2675" s="42"/>
      <c r="Y2675" s="42"/>
      <c r="Z2675" s="42"/>
      <c r="AA2675" s="42"/>
      <c r="AB2675" s="42"/>
      <c r="AC2675" s="42"/>
      <c r="AD2675" s="42"/>
      <c r="AE2675" s="42"/>
      <c r="AT2675" s="20" t="s">
        <v>171</v>
      </c>
      <c r="AU2675" s="20" t="s">
        <v>86</v>
      </c>
    </row>
    <row r="2676" s="2" customFormat="1">
      <c r="A2676" s="42"/>
      <c r="B2676" s="43"/>
      <c r="C2676" s="44"/>
      <c r="D2676" s="226" t="s">
        <v>172</v>
      </c>
      <c r="E2676" s="44"/>
      <c r="F2676" s="227" t="s">
        <v>2680</v>
      </c>
      <c r="G2676" s="44"/>
      <c r="H2676" s="44"/>
      <c r="I2676" s="223"/>
      <c r="J2676" s="44"/>
      <c r="K2676" s="44"/>
      <c r="L2676" s="48"/>
      <c r="M2676" s="224"/>
      <c r="N2676" s="225"/>
      <c r="O2676" s="88"/>
      <c r="P2676" s="88"/>
      <c r="Q2676" s="88"/>
      <c r="R2676" s="88"/>
      <c r="S2676" s="88"/>
      <c r="T2676" s="89"/>
      <c r="U2676" s="42"/>
      <c r="V2676" s="42"/>
      <c r="W2676" s="42"/>
      <c r="X2676" s="42"/>
      <c r="Y2676" s="42"/>
      <c r="Z2676" s="42"/>
      <c r="AA2676" s="42"/>
      <c r="AB2676" s="42"/>
      <c r="AC2676" s="42"/>
      <c r="AD2676" s="42"/>
      <c r="AE2676" s="42"/>
      <c r="AT2676" s="20" t="s">
        <v>172</v>
      </c>
      <c r="AU2676" s="20" t="s">
        <v>86</v>
      </c>
    </row>
    <row r="2677" s="14" customFormat="1">
      <c r="A2677" s="14"/>
      <c r="B2677" s="243"/>
      <c r="C2677" s="244"/>
      <c r="D2677" s="221" t="s">
        <v>247</v>
      </c>
      <c r="E2677" s="245" t="s">
        <v>32</v>
      </c>
      <c r="F2677" s="246" t="s">
        <v>2681</v>
      </c>
      <c r="G2677" s="244"/>
      <c r="H2677" s="247">
        <v>238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247</v>
      </c>
      <c r="AU2677" s="253" t="s">
        <v>86</v>
      </c>
      <c r="AV2677" s="14" t="s">
        <v>88</v>
      </c>
      <c r="AW2677" s="14" t="s">
        <v>39</v>
      </c>
      <c r="AX2677" s="14" t="s">
        <v>86</v>
      </c>
      <c r="AY2677" s="253" t="s">
        <v>161</v>
      </c>
    </row>
    <row r="2678" s="12" customFormat="1" ht="25.92" customHeight="1">
      <c r="A2678" s="12"/>
      <c r="B2678" s="192"/>
      <c r="C2678" s="193"/>
      <c r="D2678" s="194" t="s">
        <v>77</v>
      </c>
      <c r="E2678" s="195" t="s">
        <v>2682</v>
      </c>
      <c r="F2678" s="195" t="s">
        <v>2683</v>
      </c>
      <c r="G2678" s="193"/>
      <c r="H2678" s="193"/>
      <c r="I2678" s="196"/>
      <c r="J2678" s="197">
        <f>BK2678</f>
        <v>0</v>
      </c>
      <c r="K2678" s="193"/>
      <c r="L2678" s="198"/>
      <c r="M2678" s="199"/>
      <c r="N2678" s="200"/>
      <c r="O2678" s="200"/>
      <c r="P2678" s="201">
        <f>SUM(P2679:P2681)</f>
        <v>0</v>
      </c>
      <c r="Q2678" s="200"/>
      <c r="R2678" s="201">
        <f>SUM(R2679:R2681)</f>
        <v>0</v>
      </c>
      <c r="S2678" s="200"/>
      <c r="T2678" s="202">
        <f>SUM(T2679:T2681)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03" t="s">
        <v>188</v>
      </c>
      <c r="AT2678" s="204" t="s">
        <v>77</v>
      </c>
      <c r="AU2678" s="204" t="s">
        <v>78</v>
      </c>
      <c r="AY2678" s="203" t="s">
        <v>161</v>
      </c>
      <c r="BK2678" s="205">
        <f>SUM(BK2679:BK2681)</f>
        <v>0</v>
      </c>
    </row>
    <row r="2679" s="2" customFormat="1" ht="24.15" customHeight="1">
      <c r="A2679" s="42"/>
      <c r="B2679" s="43"/>
      <c r="C2679" s="208" t="s">
        <v>2684</v>
      </c>
      <c r="D2679" s="208" t="s">
        <v>164</v>
      </c>
      <c r="E2679" s="209" t="s">
        <v>2685</v>
      </c>
      <c r="F2679" s="210" t="s">
        <v>2686</v>
      </c>
      <c r="G2679" s="211" t="s">
        <v>2687</v>
      </c>
      <c r="H2679" s="212">
        <v>1</v>
      </c>
      <c r="I2679" s="213"/>
      <c r="J2679" s="214">
        <f>ROUND(I2679*H2679,2)</f>
        <v>0</v>
      </c>
      <c r="K2679" s="210" t="s">
        <v>32</v>
      </c>
      <c r="L2679" s="48"/>
      <c r="M2679" s="215" t="s">
        <v>32</v>
      </c>
      <c r="N2679" s="216" t="s">
        <v>49</v>
      </c>
      <c r="O2679" s="88"/>
      <c r="P2679" s="217">
        <f>O2679*H2679</f>
        <v>0</v>
      </c>
      <c r="Q2679" s="217">
        <v>0</v>
      </c>
      <c r="R2679" s="217">
        <f>Q2679*H2679</f>
        <v>0</v>
      </c>
      <c r="S2679" s="217">
        <v>0</v>
      </c>
      <c r="T2679" s="218">
        <f>S2679*H2679</f>
        <v>0</v>
      </c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R2679" s="219" t="s">
        <v>2677</v>
      </c>
      <c r="AT2679" s="219" t="s">
        <v>164</v>
      </c>
      <c r="AU2679" s="219" t="s">
        <v>86</v>
      </c>
      <c r="AY2679" s="20" t="s">
        <v>161</v>
      </c>
      <c r="BE2679" s="220">
        <f>IF(N2679="základní",J2679,0)</f>
        <v>0</v>
      </c>
      <c r="BF2679" s="220">
        <f>IF(N2679="snížená",J2679,0)</f>
        <v>0</v>
      </c>
      <c r="BG2679" s="220">
        <f>IF(N2679="zákl. přenesená",J2679,0)</f>
        <v>0</v>
      </c>
      <c r="BH2679" s="220">
        <f>IF(N2679="sníž. přenesená",J2679,0)</f>
        <v>0</v>
      </c>
      <c r="BI2679" s="220">
        <f>IF(N2679="nulová",J2679,0)</f>
        <v>0</v>
      </c>
      <c r="BJ2679" s="20" t="s">
        <v>86</v>
      </c>
      <c r="BK2679" s="220">
        <f>ROUND(I2679*H2679,2)</f>
        <v>0</v>
      </c>
      <c r="BL2679" s="20" t="s">
        <v>2677</v>
      </c>
      <c r="BM2679" s="219" t="s">
        <v>2688</v>
      </c>
    </row>
    <row r="2680" s="2" customFormat="1">
      <c r="A2680" s="42"/>
      <c r="B2680" s="43"/>
      <c r="C2680" s="44"/>
      <c r="D2680" s="221" t="s">
        <v>171</v>
      </c>
      <c r="E2680" s="44"/>
      <c r="F2680" s="222" t="s">
        <v>2686</v>
      </c>
      <c r="G2680" s="44"/>
      <c r="H2680" s="44"/>
      <c r="I2680" s="223"/>
      <c r="J2680" s="44"/>
      <c r="K2680" s="44"/>
      <c r="L2680" s="48"/>
      <c r="M2680" s="224"/>
      <c r="N2680" s="225"/>
      <c r="O2680" s="88"/>
      <c r="P2680" s="88"/>
      <c r="Q2680" s="88"/>
      <c r="R2680" s="88"/>
      <c r="S2680" s="88"/>
      <c r="T2680" s="89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  <c r="AT2680" s="20" t="s">
        <v>171</v>
      </c>
      <c r="AU2680" s="20" t="s">
        <v>86</v>
      </c>
    </row>
    <row r="2681" s="2" customFormat="1">
      <c r="A2681" s="42"/>
      <c r="B2681" s="43"/>
      <c r="C2681" s="44"/>
      <c r="D2681" s="221" t="s">
        <v>174</v>
      </c>
      <c r="E2681" s="44"/>
      <c r="F2681" s="228" t="s">
        <v>2689</v>
      </c>
      <c r="G2681" s="44"/>
      <c r="H2681" s="44"/>
      <c r="I2681" s="223"/>
      <c r="J2681" s="44"/>
      <c r="K2681" s="44"/>
      <c r="L2681" s="48"/>
      <c r="M2681" s="229"/>
      <c r="N2681" s="230"/>
      <c r="O2681" s="231"/>
      <c r="P2681" s="231"/>
      <c r="Q2681" s="231"/>
      <c r="R2681" s="231"/>
      <c r="S2681" s="231"/>
      <c r="T2681" s="232"/>
      <c r="U2681" s="42"/>
      <c r="V2681" s="42"/>
      <c r="W2681" s="42"/>
      <c r="X2681" s="42"/>
      <c r="Y2681" s="42"/>
      <c r="Z2681" s="42"/>
      <c r="AA2681" s="42"/>
      <c r="AB2681" s="42"/>
      <c r="AC2681" s="42"/>
      <c r="AD2681" s="42"/>
      <c r="AE2681" s="42"/>
      <c r="AT2681" s="20" t="s">
        <v>174</v>
      </c>
      <c r="AU2681" s="20" t="s">
        <v>86</v>
      </c>
    </row>
    <row r="2682" s="2" customFormat="1" ht="6.96" customHeight="1">
      <c r="A2682" s="42"/>
      <c r="B2682" s="63"/>
      <c r="C2682" s="64"/>
      <c r="D2682" s="64"/>
      <c r="E2682" s="64"/>
      <c r="F2682" s="64"/>
      <c r="G2682" s="64"/>
      <c r="H2682" s="64"/>
      <c r="I2682" s="64"/>
      <c r="J2682" s="64"/>
      <c r="K2682" s="64"/>
      <c r="L2682" s="48"/>
      <c r="M2682" s="42"/>
      <c r="O2682" s="42"/>
      <c r="P2682" s="42"/>
      <c r="Q2682" s="42"/>
      <c r="R2682" s="42"/>
      <c r="S2682" s="42"/>
      <c r="T2682" s="42"/>
      <c r="U2682" s="42"/>
      <c r="V2682" s="42"/>
      <c r="W2682" s="42"/>
      <c r="X2682" s="42"/>
      <c r="Y2682" s="42"/>
      <c r="Z2682" s="42"/>
      <c r="AA2682" s="42"/>
      <c r="AB2682" s="42"/>
      <c r="AC2682" s="42"/>
      <c r="AD2682" s="42"/>
      <c r="AE2682" s="42"/>
    </row>
  </sheetData>
  <sheetProtection sheet="1" autoFilter="0" formatColumns="0" formatRows="0" objects="1" scenarios="1" spinCount="100000" saltValue="NyJqkaO/uiiiqA0Ydu7dKFsv/PHFRPyedKvJOghxfXKVjKq4UbJFk88Xx29lOQuntLWYi287P7FUdDNj5D55nA==" hashValue="k4RrWW80qls0pV8N1hsNik6o+4Pj6qtH3tuu0KjGZDjiQjAwtuBmQYCyj/9sBTyC8oBLXCkaAQ5rDi9wA+wFAg==" algorithmName="SHA-512" password="9C2B"/>
  <autoFilter ref="C106:K2681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3941125"/>
    <hyperlink ref="F331" r:id="rId22" display="https://podminky.urs.cz/item/CS_URS_2024_02/430321515"/>
    <hyperlink ref="F338" r:id="rId23" display="https://podminky.urs.cz/item/CS_URS_2024_02/431351121"/>
    <hyperlink ref="F343" r:id="rId24" display="https://podminky.urs.cz/item/CS_URS_2024_02/431351122"/>
    <hyperlink ref="F348" r:id="rId25" display="https://podminky.urs.cz/item/CS_URS_2024_02/451573111"/>
    <hyperlink ref="F355" r:id="rId26" display="https://podminky.urs.cz/item/CS_URS_2024_02/564851011"/>
    <hyperlink ref="F364" r:id="rId27" display="https://podminky.urs.cz/item/CS_URS_2024_02/631311114"/>
    <hyperlink ref="F377" r:id="rId28" display="https://podminky.urs.cz/item/CS_URS_2024_02/631319011"/>
    <hyperlink ref="F389" r:id="rId29" display="https://podminky.urs.cz/item/CS_URS_2024_02/631319171"/>
    <hyperlink ref="F401" r:id="rId30" display="https://podminky.urs.cz/item/CS_URS_2024_02/631362021"/>
    <hyperlink ref="F415" r:id="rId31" display="https://podminky.urs.cz/item/CS_URS_2024_02/632451214"/>
    <hyperlink ref="F452" r:id="rId32" display="https://podminky.urs.cz/item/CS_URS_2024_02/632451291"/>
    <hyperlink ref="F490" r:id="rId33" display="https://podminky.urs.cz/item/CS_URS_2024_02/632481213"/>
    <hyperlink ref="F527" r:id="rId34" display="https://podminky.urs.cz/item/CS_URS_2024_02/634112113"/>
    <hyperlink ref="F564" r:id="rId35" display="https://podminky.urs.cz/item/CS_URS_2024_02/636311112"/>
    <hyperlink ref="F578" r:id="rId36" display="https://podminky.urs.cz/item/CS_URS_2024_02/636311112"/>
    <hyperlink ref="F589" r:id="rId37" display="https://podminky.urs.cz/item/CS_URS_2024_02/636311132"/>
    <hyperlink ref="F597" r:id="rId38" display="https://podminky.urs.cz/item/CS_URS_2024_02/637211132"/>
    <hyperlink ref="F606" r:id="rId39" display="https://podminky.urs.cz/item/CS_URS_2024_02/871241301"/>
    <hyperlink ref="F616" r:id="rId40" display="https://podminky.urs.cz/item/CS_URS_2024_02/871251811"/>
    <hyperlink ref="F626" r:id="rId41" display="https://podminky.urs.cz/item/CS_URS_2024_02/941111121"/>
    <hyperlink ref="F629" r:id="rId42" display="https://podminky.urs.cz/item/CS_URS_2024_02/941111221"/>
    <hyperlink ref="F633" r:id="rId43" display="https://podminky.urs.cz/item/CS_URS_2024_02/941111821"/>
    <hyperlink ref="F636" r:id="rId44" display="https://podminky.urs.cz/item/CS_URS_2024_02/944511111"/>
    <hyperlink ref="F639" r:id="rId45" display="https://podminky.urs.cz/item/CS_URS_2024_02/944511211"/>
    <hyperlink ref="F643" r:id="rId46" display="https://podminky.urs.cz/item/CS_URS_2024_02/944511811"/>
    <hyperlink ref="F646" r:id="rId47" display="https://podminky.urs.cz/item/CS_URS_2024_02/949101111"/>
    <hyperlink ref="F681" r:id="rId48" display="https://podminky.urs.cz/item/CS_URS_2024_02/952901111"/>
    <hyperlink ref="F716" r:id="rId49" display="https://podminky.urs.cz/item/CS_URS_2024_02/953943211"/>
    <hyperlink ref="F727" r:id="rId50" display="https://podminky.urs.cz/item/CS_URS_2024_02/971042431"/>
    <hyperlink ref="F734" r:id="rId51" display="https://podminky.urs.cz/item/CS_URS_2024_02/993111111"/>
    <hyperlink ref="F739" r:id="rId52" display="https://podminky.urs.cz/item/CS_URS_2024_02/997013153"/>
    <hyperlink ref="F742" r:id="rId53" display="https://podminky.urs.cz/item/CS_URS_2024_02/997013501"/>
    <hyperlink ref="F745" r:id="rId54" display="https://podminky.urs.cz/item/CS_URS_2024_02/997013509"/>
    <hyperlink ref="F749" r:id="rId55" display="https://podminky.urs.cz/item/CS_URS_2024_02/997013871"/>
    <hyperlink ref="F754" r:id="rId56" display="https://podminky.urs.cz/item/CS_URS_2024_02/998763101"/>
    <hyperlink ref="F759" r:id="rId57" display="https://podminky.urs.cz/item/CS_URS_2024_02/711131101"/>
    <hyperlink ref="F773" r:id="rId58" display="https://podminky.urs.cz/item/CS_URS_2024_02/711461201"/>
    <hyperlink ref="F783" r:id="rId59" display="https://podminky.urs.cz/item/CS_URS_2024_02/998711101"/>
    <hyperlink ref="F787" r:id="rId60" display="https://podminky.urs.cz/item/CS_URS_2024_02/712311101"/>
    <hyperlink ref="F805" r:id="rId61" display="https://podminky.urs.cz/item/CS_URS_2024_02/712341559"/>
    <hyperlink ref="F823" r:id="rId62" display="https://podminky.urs.cz/item/CS_URS_2024_02/712363611"/>
    <hyperlink ref="F841" r:id="rId63" display="https://podminky.urs.cz/item/CS_URS_2024_02/712391171"/>
    <hyperlink ref="F853" r:id="rId64" display="https://podminky.urs.cz/item/CS_URS_2024_02/712391171"/>
    <hyperlink ref="F871" r:id="rId65" display="https://podminky.urs.cz/item/CS_URS_2024_02/712391172"/>
    <hyperlink ref="F885" r:id="rId66" display="https://podminky.urs.cz/item/CS_URS_2024_02/712771201"/>
    <hyperlink ref="F900" r:id="rId67" display="https://podminky.urs.cz/item/CS_URS_2024_02/712771223"/>
    <hyperlink ref="F908" r:id="rId68" display="https://podminky.urs.cz/item/CS_URS_2024_02/712771401"/>
    <hyperlink ref="F917" r:id="rId69" display="https://podminky.urs.cz/item/CS_URS_2024_02/712771521"/>
    <hyperlink ref="F925" r:id="rId70" display="https://podminky.urs.cz/item/CS_URS_2024_02/712998202"/>
    <hyperlink ref="F931" r:id="rId71" display="https://podminky.urs.cz/item/CS_URS_2024_02/998712102"/>
    <hyperlink ref="F935" r:id="rId72" display="https://podminky.urs.cz/item/CS_URS_2024_02/713111121"/>
    <hyperlink ref="F950" r:id="rId73" display="https://podminky.urs.cz/item/CS_URS_2024_02/713111121"/>
    <hyperlink ref="F959" r:id="rId74" display="https://podminky.urs.cz/item/CS_URS_2024_02/713121111"/>
    <hyperlink ref="F999" r:id="rId75" display="https://podminky.urs.cz/item/CS_URS_2024_02/713121111"/>
    <hyperlink ref="F1039" r:id="rId76" display="https://podminky.urs.cz/item/CS_URS_2024_02/713121121"/>
    <hyperlink ref="F1047" r:id="rId77" display="https://podminky.urs.cz/item/CS_URS_2024_02/713131161"/>
    <hyperlink ref="F1063" r:id="rId78" display="https://podminky.urs.cz/item/CS_URS_2024_02/713132311"/>
    <hyperlink ref="F1081" r:id="rId79" display="https://podminky.urs.cz/item/CS_URS_2024_02/713141131"/>
    <hyperlink ref="F1096" r:id="rId80" display="https://podminky.urs.cz/item/CS_URS_2024_02/713141252"/>
    <hyperlink ref="F1108" r:id="rId81" display="https://podminky.urs.cz/item/CS_URS_2024_02/713141331"/>
    <hyperlink ref="F1128" r:id="rId82" display="https://podminky.urs.cz/item/CS_URS_2024_02/998713102"/>
    <hyperlink ref="F1132" r:id="rId83" display="https://podminky.urs.cz/item/CS_URS_2024_02/742320001"/>
    <hyperlink ref="F1139" r:id="rId84" display="https://podminky.urs.cz/item/CS_URS_2024_02/762083121"/>
    <hyperlink ref="F1143" r:id="rId85" display="https://podminky.urs.cz/item/CS_URS_2024_02/762421210"/>
    <hyperlink ref="F1157" r:id="rId86" display="https://podminky.urs.cz/item/CS_URS_2024_02/76243001R"/>
    <hyperlink ref="F1171" r:id="rId87" display="https://podminky.urs.cz/item/CS_URS_2024_02/762439001"/>
    <hyperlink ref="F1194" r:id="rId88" display="https://podminky.urs.cz/item/CS_URS_2024_02/762495000"/>
    <hyperlink ref="F1202" r:id="rId89" display="https://podminky.urs.cz/item/CS_URS_2024_02/762713140"/>
    <hyperlink ref="F1213" r:id="rId90" display="https://podminky.urs.cz/item/CS_URS_2024_02/762822120"/>
    <hyperlink ref="F1225" r:id="rId91" display="https://podminky.urs.cz/item/CS_URS_2024_02/762822130"/>
    <hyperlink ref="F1237" r:id="rId92" display="https://podminky.urs.cz/item/CS_URS_2024_02/762822140"/>
    <hyperlink ref="F1246" r:id="rId93" display="https://podminky.urs.cz/item/CS_URS_2024_02/762822150"/>
    <hyperlink ref="F1262" r:id="rId94" display="https://podminky.urs.cz/item/CS_URS_2024_02/762824120"/>
    <hyperlink ref="F1271" r:id="rId95" display="https://podminky.urs.cz/item/CS_URS_2024_02/762824150"/>
    <hyperlink ref="F1289" r:id="rId96" display="https://podminky.urs.cz/item/CS_URS_2024_02/762895000"/>
    <hyperlink ref="F1293" r:id="rId97" display="https://podminky.urs.cz/item/CS_URS_2024_02/762951003"/>
    <hyperlink ref="F1302" r:id="rId98" display="https://podminky.urs.cz/item/CS_URS_2024_02/762951103"/>
    <hyperlink ref="F1307" r:id="rId99" display="https://podminky.urs.cz/item/CS_URS_2024_02/762952012"/>
    <hyperlink ref="F1318" r:id="rId100" display="https://podminky.urs.cz/item/CS_URS_2024_02/762953002"/>
    <hyperlink ref="F1325" r:id="rId101" display="https://podminky.urs.cz/item/CS_URS_2024_02/998762102"/>
    <hyperlink ref="F1329" r:id="rId102" display="https://podminky.urs.cz/item/CS_URS_2024_02/763131411"/>
    <hyperlink ref="F1351" r:id="rId103" display="https://podminky.urs.cz/item/CS_URS_2024_02/763131451"/>
    <hyperlink ref="F1366" r:id="rId104" display="https://podminky.urs.cz/item/CS_URS_2024_02/763131491"/>
    <hyperlink ref="F1378" r:id="rId105" display="https://podminky.urs.cz/item/CS_URS_2024_02/763135101"/>
    <hyperlink ref="F1390" r:id="rId106" display="https://podminky.urs.cz/item/CS_URS_2024_02/763215214"/>
    <hyperlink ref="F1408" r:id="rId107" display="https://podminky.urs.cz/item/CS_URS_2024_02/763215220"/>
    <hyperlink ref="F1429" r:id="rId108" display="https://podminky.urs.cz/item/CS_URS_2024_02/763215231"/>
    <hyperlink ref="F1471" r:id="rId109" display="https://podminky.urs.cz/item/CS_URS_2023_02/76321525R"/>
    <hyperlink ref="F1521" r:id="rId110" display="https://podminky.urs.cz/item/CS_URS_2024_02/763264741"/>
    <hyperlink ref="F1527" r:id="rId111" display="https://podminky.urs.cz/item/CS_URS_2024_02/763264761"/>
    <hyperlink ref="F1539" r:id="rId112" display="https://podminky.urs.cz/item/CS_URS_2024_02/763711222"/>
    <hyperlink ref="F1547" r:id="rId113" display="https://podminky.urs.cz/item/CS_URS_2024_02/763711238"/>
    <hyperlink ref="F1560" r:id="rId114" display="https://podminky.urs.cz/item/CS_URS_2024_02/998763101"/>
    <hyperlink ref="F1564" r:id="rId115" display="https://podminky.urs.cz/item/CS_URS_2024_02/764214606"/>
    <hyperlink ref="F1574" r:id="rId116" display="https://podminky.urs.cz/item/CS_URS_2024_02/764216604"/>
    <hyperlink ref="F1579" r:id="rId117" display="https://podminky.urs.cz/item/CS_URS_2024_02/764511601"/>
    <hyperlink ref="F1584" r:id="rId118" display="https://podminky.urs.cz/item/CS_URS_2024_02/764511641"/>
    <hyperlink ref="F1589" r:id="rId119" display="https://podminky.urs.cz/item/CS_URS_2024_02/764518622"/>
    <hyperlink ref="F1595" r:id="rId120" display="https://podminky.urs.cz/item/CS_URS_2024_02/766211611"/>
    <hyperlink ref="F1607" r:id="rId121" display="https://podminky.urs.cz/item/CS_URS_2024_02/766412222"/>
    <hyperlink ref="F1617" r:id="rId122" display="https://podminky.urs.cz/item/CS_URS_2024_02/766621001"/>
    <hyperlink ref="F1629" r:id="rId123" display="https://podminky.urs.cz/item/CS_URS_2024_02/766621002"/>
    <hyperlink ref="F1640" r:id="rId124" display="https://podminky.urs.cz/item/CS_URS_2024_02/766621202"/>
    <hyperlink ref="F1662" r:id="rId125" display="https://podminky.urs.cz/item/CS_URS_2023_02/766621645"/>
    <hyperlink ref="F1683" r:id="rId126" display="https://podminky.urs.cz/item/CS_URS_2024_02/766629631"/>
    <hyperlink ref="F1691" r:id="rId127" display="https://podminky.urs.cz/item/CS_URS_2024_02/766660171"/>
    <hyperlink ref="F1716" r:id="rId128" display="https://podminky.urs.cz/item/CS_URS_2024_02/766660172"/>
    <hyperlink ref="F1738" r:id="rId129" display="https://podminky.urs.cz/item/CS_URS_2024_02/766660174"/>
    <hyperlink ref="F1751" r:id="rId130" display="https://podminky.urs.cz/item/CS_URS_2024_02/766660181"/>
    <hyperlink ref="F1767" r:id="rId131" display="https://podminky.urs.cz/item/CS_URS_2024_02/766660182"/>
    <hyperlink ref="F1779" r:id="rId132" display="https://podminky.urs.cz/item/CS_URS_2024_02/766660511"/>
    <hyperlink ref="F1792" r:id="rId133" display="https://podminky.urs.cz/item/CS_URS_2024_02/766660551"/>
    <hyperlink ref="F1801" r:id="rId134" display="https://podminky.urs.cz/item/CS_URS_2024_02/766660716"/>
    <hyperlink ref="F1817" r:id="rId135" display="https://podminky.urs.cz/item/CS_URS_2024_02/766682111"/>
    <hyperlink ref="F1830" r:id="rId136" display="https://podminky.urs.cz/item/CS_URS_2024_02/766682112"/>
    <hyperlink ref="F1849" r:id="rId137" display="https://podminky.urs.cz/item/CS_URS_2024_02/766682112"/>
    <hyperlink ref="F1870" r:id="rId138" display="https://podminky.urs.cz/item/CS_URS_2024_02/766682122"/>
    <hyperlink ref="F1881" r:id="rId139" display="https://podminky.urs.cz/item/CS_URS_2024_02/766682211"/>
    <hyperlink ref="F1891" r:id="rId140" display="https://podminky.urs.cz/item/CS_URS_2024_02/766682212"/>
    <hyperlink ref="F1904" r:id="rId141" display="https://podminky.urs.cz/item/CS_URS_2024_02/998766102"/>
    <hyperlink ref="F1908" r:id="rId142" display="https://podminky.urs.cz/item/CS_URS_2024_02/767114112"/>
    <hyperlink ref="F1915" r:id="rId143" display="https://podminky.urs.cz/item/CS_URS_2023_02/767161123"/>
    <hyperlink ref="F1923" r:id="rId144" display="https://podminky.urs.cz/item/CS_URS_2024_02/767210111"/>
    <hyperlink ref="F1940" r:id="rId145" display="https://podminky.urs.cz/item/CS_URS_2023_02/767210153"/>
    <hyperlink ref="F1947" r:id="rId146" display="https://podminky.urs.cz/item/CS_URS_2023_02/767220120"/>
    <hyperlink ref="F1957" r:id="rId147" display="https://podminky.urs.cz/item/CS_URS_2024_02/767211313"/>
    <hyperlink ref="F1978" r:id="rId148" display="https://podminky.urs.cz/item/CS_URS_2023_02/767220410"/>
    <hyperlink ref="F1986" r:id="rId149" display="https://podminky.urs.cz/item/CS_URS_2023_02/767531111"/>
    <hyperlink ref="F1994" r:id="rId150" display="https://podminky.urs.cz/item/CS_URS_2024_02/767531121"/>
    <hyperlink ref="F2002" r:id="rId151" display="https://podminky.urs.cz/item/CS_URS_2023_02/767590110"/>
    <hyperlink ref="F2013" r:id="rId152" display="https://podminky.urs.cz/item/CS_URS_2024_02/767649194"/>
    <hyperlink ref="F2020" r:id="rId153" display="https://podminky.urs.cz/item/CS_URS_2024_02/767649195"/>
    <hyperlink ref="F2026" r:id="rId154" display="https://podminky.urs.cz/item/CS_URS_2024_02/767881128"/>
    <hyperlink ref="F2035" r:id="rId155" display="https://podminky.urs.cz/item/CS_URS_2024_02/767881161"/>
    <hyperlink ref="F2048" r:id="rId156" display="https://podminky.urs.cz/item/CS_URS_2024_02/767995111"/>
    <hyperlink ref="F2068" r:id="rId157" display="https://podminky.urs.cz/item/CS_URS_2024_02/767995113"/>
    <hyperlink ref="F2076" r:id="rId158" display="https://podminky.urs.cz/item/CS_URS_2024_02/767995114"/>
    <hyperlink ref="F2099" r:id="rId159" display="https://podminky.urs.cz/item/CS_URS_2024_02/998767102"/>
    <hyperlink ref="F2103" r:id="rId160" display="https://podminky.urs.cz/item/CS_URS_2024_02/771111011"/>
    <hyperlink ref="F2129" r:id="rId161" display="https://podminky.urs.cz/item/CS_URS_2024_02/771121011"/>
    <hyperlink ref="F2163" r:id="rId162" display="https://podminky.urs.cz/item/CS_URS_2024_02/771161011"/>
    <hyperlink ref="F2171" r:id="rId163" display="https://podminky.urs.cz/item/CS_URS_2024_02/771274114"/>
    <hyperlink ref="F2189" r:id="rId164" display="https://podminky.urs.cz/item/CS_URS_2024_02/771274232"/>
    <hyperlink ref="F2200" r:id="rId165" display="https://podminky.urs.cz/item/CS_URS_2024_02/771474123"/>
    <hyperlink ref="F2213" r:id="rId166" display="https://podminky.urs.cz/item/CS_URS_2024_02/771574419"/>
    <hyperlink ref="F2250" r:id="rId167" display="https://podminky.urs.cz/item/CS_URS_2024_02/771577211"/>
    <hyperlink ref="F2259" r:id="rId168" display="https://podminky.urs.cz/item/CS_URS_2024_02/771591112"/>
    <hyperlink ref="F2276" r:id="rId169" display="https://podminky.urs.cz/item/CS_URS_2024_02/771591115"/>
    <hyperlink ref="F2299" r:id="rId170" display="https://podminky.urs.cz/item/CS_URS_2024_02/771591241"/>
    <hyperlink ref="F2303" r:id="rId171" display="https://podminky.urs.cz/item/CS_URS_2024_02/771591264"/>
    <hyperlink ref="F2320" r:id="rId172" display="https://podminky.urs.cz/item/CS_URS_2024_02/998771102"/>
    <hyperlink ref="F2324" r:id="rId173" display="https://podminky.urs.cz/item/CS_URS_2024_02/776111112"/>
    <hyperlink ref="F2339" r:id="rId174" display="https://podminky.urs.cz/item/CS_URS_2024_02/776111311"/>
    <hyperlink ref="F2343" r:id="rId175" display="https://podminky.urs.cz/item/CS_URS_2024_02/776121321"/>
    <hyperlink ref="F2347" r:id="rId176" display="https://podminky.urs.cz/item/CS_URS_2024_02/776141121"/>
    <hyperlink ref="F2351" r:id="rId177" display="https://podminky.urs.cz/item/CS_URS_2024_02/776241111"/>
    <hyperlink ref="F2358" r:id="rId178" display="https://podminky.urs.cz/item/CS_URS_2024_02/776421111"/>
    <hyperlink ref="F2377" r:id="rId179" display="https://podminky.urs.cz/item/CS_URS_2024_02/998776102"/>
    <hyperlink ref="F2381" r:id="rId180" display="https://podminky.urs.cz/item/CS_URS_2024_02/781121011"/>
    <hyperlink ref="F2397" r:id="rId181" display="https://podminky.urs.cz/item/CS_URS_2024_02/781131112"/>
    <hyperlink ref="F2401" r:id="rId182" display="https://podminky.urs.cz/item/CS_URS_2024_02/781131232"/>
    <hyperlink ref="F2404" r:id="rId183" display="https://podminky.urs.cz/item/CS_URS_2024_02/781131241"/>
    <hyperlink ref="F2408" r:id="rId184" display="https://podminky.urs.cz/item/CS_URS_2024_02/781131264"/>
    <hyperlink ref="F2424" r:id="rId185" display="https://podminky.urs.cz/item/CS_URS_2024_02/781474115"/>
    <hyperlink ref="F2431" r:id="rId186" display="https://podminky.urs.cz/item/CS_URS_2024_02/998781102"/>
    <hyperlink ref="F2435" r:id="rId187" display="https://podminky.urs.cz/item/CS_URS_2024_02/783268111"/>
    <hyperlink ref="F2442" r:id="rId188" display="https://podminky.urs.cz/item/CS_URS_2024_02/783314203"/>
    <hyperlink ref="F2449" r:id="rId189" display="https://podminky.urs.cz/item/CS_URS_2024_02/783315101"/>
    <hyperlink ref="F2456" r:id="rId190" display="https://podminky.urs.cz/item/CS_URS_2024_02/783317101"/>
    <hyperlink ref="F2463" r:id="rId191" display="https://podminky.urs.cz/item/CS_URS_2024_02/784161401"/>
    <hyperlink ref="F2535" r:id="rId192" display="https://podminky.urs.cz/item/CS_URS_2024_02/784171111"/>
    <hyperlink ref="F2543" r:id="rId193" display="https://podminky.urs.cz/item/CS_URS_2024_02/784181121"/>
    <hyperlink ref="F2617" r:id="rId194" display="https://podminky.urs.cz/item/CS_URS_2024_02/784211101"/>
    <hyperlink ref="F2623" r:id="rId195" display="https://podminky.urs.cz/item/CS_URS_2024_02/786623011"/>
    <hyperlink ref="F2630" r:id="rId196" display="https://podminky.urs.cz/item/CS_URS_2024_02/786623013"/>
    <hyperlink ref="F2639" r:id="rId197" display="https://podminky.urs.cz/item/CS_URS_2024_02/786623017"/>
    <hyperlink ref="F2646" r:id="rId198" display="https://podminky.urs.cz/item/CS_URS_2024_02/786623031"/>
    <hyperlink ref="F2672" r:id="rId199" display="https://podminky.urs.cz/item/CS_URS_2024_02/998786102"/>
    <hyperlink ref="F2676" r:id="rId200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2690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219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14. 8. 2024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238</v>
      </c>
      <c r="F87" s="195" t="s">
        <v>239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161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240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161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164</v>
      </c>
      <c r="E89" s="209" t="s">
        <v>2692</v>
      </c>
      <c r="F89" s="210" t="s">
        <v>2693</v>
      </c>
      <c r="G89" s="211" t="s">
        <v>243</v>
      </c>
      <c r="H89" s="212">
        <v>23.760000000000002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188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188</v>
      </c>
      <c r="BM89" s="219" t="s">
        <v>2694</v>
      </c>
    </row>
    <row r="90" s="2" customFormat="1">
      <c r="A90" s="42"/>
      <c r="B90" s="43"/>
      <c r="C90" s="44"/>
      <c r="D90" s="221" t="s">
        <v>171</v>
      </c>
      <c r="E90" s="44"/>
      <c r="F90" s="222" t="s">
        <v>2695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2696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13" customFormat="1">
      <c r="A92" s="13"/>
      <c r="B92" s="233"/>
      <c r="C92" s="234"/>
      <c r="D92" s="221" t="s">
        <v>247</v>
      </c>
      <c r="E92" s="235" t="s">
        <v>32</v>
      </c>
      <c r="F92" s="236" t="s">
        <v>2697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247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161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2698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4.15" customHeight="1">
      <c r="A94" s="42"/>
      <c r="B94" s="43"/>
      <c r="C94" s="208" t="s">
        <v>88</v>
      </c>
      <c r="D94" s="208" t="s">
        <v>164</v>
      </c>
      <c r="E94" s="209" t="s">
        <v>2699</v>
      </c>
      <c r="F94" s="210" t="s">
        <v>2700</v>
      </c>
      <c r="G94" s="211" t="s">
        <v>243</v>
      </c>
      <c r="H94" s="212">
        <v>23.712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2701</v>
      </c>
    </row>
    <row r="95" s="2" customFormat="1">
      <c r="A95" s="42"/>
      <c r="B95" s="43"/>
      <c r="C95" s="44"/>
      <c r="D95" s="221" t="s">
        <v>171</v>
      </c>
      <c r="E95" s="44"/>
      <c r="F95" s="222" t="s">
        <v>2702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2703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2704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2705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2" customFormat="1" ht="37.8" customHeight="1">
      <c r="A99" s="42"/>
      <c r="B99" s="43"/>
      <c r="C99" s="208" t="s">
        <v>180</v>
      </c>
      <c r="D99" s="208" t="s">
        <v>164</v>
      </c>
      <c r="E99" s="209" t="s">
        <v>264</v>
      </c>
      <c r="F99" s="210" t="s">
        <v>265</v>
      </c>
      <c r="G99" s="211" t="s">
        <v>243</v>
      </c>
      <c r="H99" s="212">
        <v>51.240000000000002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188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188</v>
      </c>
      <c r="BM99" s="219" t="s">
        <v>2706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267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268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13" customFormat="1">
      <c r="A102" s="13"/>
      <c r="B102" s="233"/>
      <c r="C102" s="234"/>
      <c r="D102" s="221" t="s">
        <v>247</v>
      </c>
      <c r="E102" s="235" t="s">
        <v>32</v>
      </c>
      <c r="F102" s="236" t="s">
        <v>2704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247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2707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2705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3" customFormat="1">
      <c r="A105" s="13"/>
      <c r="B105" s="233"/>
      <c r="C105" s="234"/>
      <c r="D105" s="221" t="s">
        <v>247</v>
      </c>
      <c r="E105" s="235" t="s">
        <v>32</v>
      </c>
      <c r="F105" s="236" t="s">
        <v>2708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247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161</v>
      </c>
    </row>
    <row r="106" s="14" customFormat="1">
      <c r="A106" s="14"/>
      <c r="B106" s="243"/>
      <c r="C106" s="244"/>
      <c r="D106" s="221" t="s">
        <v>247</v>
      </c>
      <c r="E106" s="245" t="s">
        <v>32</v>
      </c>
      <c r="F106" s="246" t="s">
        <v>2709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247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2710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2711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5" customFormat="1">
      <c r="A109" s="15"/>
      <c r="B109" s="254"/>
      <c r="C109" s="255"/>
      <c r="D109" s="221" t="s">
        <v>247</v>
      </c>
      <c r="E109" s="256" t="s">
        <v>32</v>
      </c>
      <c r="F109" s="257" t="s">
        <v>273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247</v>
      </c>
      <c r="AU109" s="264" t="s">
        <v>88</v>
      </c>
      <c r="AV109" s="15" t="s">
        <v>188</v>
      </c>
      <c r="AW109" s="15" t="s">
        <v>39</v>
      </c>
      <c r="AX109" s="15" t="s">
        <v>86</v>
      </c>
      <c r="AY109" s="264" t="s">
        <v>161</v>
      </c>
    </row>
    <row r="110" s="2" customFormat="1" ht="37.8" customHeight="1">
      <c r="A110" s="42"/>
      <c r="B110" s="43"/>
      <c r="C110" s="208" t="s">
        <v>188</v>
      </c>
      <c r="D110" s="208" t="s">
        <v>164</v>
      </c>
      <c r="E110" s="209" t="s">
        <v>274</v>
      </c>
      <c r="F110" s="210" t="s">
        <v>275</v>
      </c>
      <c r="G110" s="211" t="s">
        <v>243</v>
      </c>
      <c r="H110" s="212">
        <v>256.19999999999999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2712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277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278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2704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2707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2705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2708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2709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2710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2711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5" customFormat="1">
      <c r="A120" s="15"/>
      <c r="B120" s="254"/>
      <c r="C120" s="255"/>
      <c r="D120" s="221" t="s">
        <v>247</v>
      </c>
      <c r="E120" s="256" t="s">
        <v>32</v>
      </c>
      <c r="F120" s="257" t="s">
        <v>273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247</v>
      </c>
      <c r="AU120" s="264" t="s">
        <v>88</v>
      </c>
      <c r="AV120" s="15" t="s">
        <v>188</v>
      </c>
      <c r="AW120" s="15" t="s">
        <v>39</v>
      </c>
      <c r="AX120" s="15" t="s">
        <v>86</v>
      </c>
      <c r="AY120" s="264" t="s">
        <v>161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2713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33" customHeight="1">
      <c r="A122" s="42"/>
      <c r="B122" s="43"/>
      <c r="C122" s="208" t="s">
        <v>160</v>
      </c>
      <c r="D122" s="208" t="s">
        <v>164</v>
      </c>
      <c r="E122" s="209" t="s">
        <v>280</v>
      </c>
      <c r="F122" s="210" t="s">
        <v>281</v>
      </c>
      <c r="G122" s="211" t="s">
        <v>282</v>
      </c>
      <c r="H122" s="212">
        <v>92.231999999999999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2714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284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285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3" customFormat="1">
      <c r="A125" s="13"/>
      <c r="B125" s="233"/>
      <c r="C125" s="234"/>
      <c r="D125" s="221" t="s">
        <v>247</v>
      </c>
      <c r="E125" s="235" t="s">
        <v>32</v>
      </c>
      <c r="F125" s="236" t="s">
        <v>2704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247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2707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2705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2708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2709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2710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2711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14" customFormat="1">
      <c r="A133" s="14"/>
      <c r="B133" s="243"/>
      <c r="C133" s="244"/>
      <c r="D133" s="221" t="s">
        <v>247</v>
      </c>
      <c r="E133" s="244"/>
      <c r="F133" s="246" t="s">
        <v>2715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200</v>
      </c>
      <c r="D134" s="208" t="s">
        <v>164</v>
      </c>
      <c r="E134" s="209" t="s">
        <v>287</v>
      </c>
      <c r="F134" s="210" t="s">
        <v>288</v>
      </c>
      <c r="G134" s="211" t="s">
        <v>243</v>
      </c>
      <c r="H134" s="212">
        <v>29.231999999999999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2716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290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291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2704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2717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2718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2697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2719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5" customFormat="1">
      <c r="A142" s="15"/>
      <c r="B142" s="254"/>
      <c r="C142" s="255"/>
      <c r="D142" s="221" t="s">
        <v>247</v>
      </c>
      <c r="E142" s="256" t="s">
        <v>32</v>
      </c>
      <c r="F142" s="257" t="s">
        <v>273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247</v>
      </c>
      <c r="AU142" s="264" t="s">
        <v>88</v>
      </c>
      <c r="AV142" s="15" t="s">
        <v>188</v>
      </c>
      <c r="AW142" s="15" t="s">
        <v>39</v>
      </c>
      <c r="AX142" s="15" t="s">
        <v>86</v>
      </c>
      <c r="AY142" s="264" t="s">
        <v>161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180</v>
      </c>
      <c r="F143" s="206" t="s">
        <v>2720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161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204</v>
      </c>
      <c r="D144" s="208" t="s">
        <v>164</v>
      </c>
      <c r="E144" s="209" t="s">
        <v>2721</v>
      </c>
      <c r="F144" s="210" t="s">
        <v>2722</v>
      </c>
      <c r="G144" s="211" t="s">
        <v>775</v>
      </c>
      <c r="H144" s="212">
        <v>14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2723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2724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2725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2726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2727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363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161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188</v>
      </c>
      <c r="F150" s="206" t="s">
        <v>472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161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2728</v>
      </c>
      <c r="F151" s="210" t="s">
        <v>2729</v>
      </c>
      <c r="G151" s="211" t="s">
        <v>775</v>
      </c>
      <c r="H151" s="212">
        <v>114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2730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2731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2732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2733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1143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1.75" customHeight="1">
      <c r="A156" s="42"/>
      <c r="B156" s="43"/>
      <c r="C156" s="265" t="s">
        <v>302</v>
      </c>
      <c r="D156" s="265" t="s">
        <v>303</v>
      </c>
      <c r="E156" s="266" t="s">
        <v>2734</v>
      </c>
      <c r="F156" s="267" t="s">
        <v>2735</v>
      </c>
      <c r="G156" s="268" t="s">
        <v>775</v>
      </c>
      <c r="H156" s="269">
        <v>116.28</v>
      </c>
      <c r="I156" s="270"/>
      <c r="J156" s="271">
        <f>ROUND(I156*H156,2)</f>
        <v>0</v>
      </c>
      <c r="K156" s="267" t="s">
        <v>168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2736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2735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14" customFormat="1">
      <c r="A158" s="14"/>
      <c r="B158" s="243"/>
      <c r="C158" s="244"/>
      <c r="D158" s="221" t="s">
        <v>247</v>
      </c>
      <c r="E158" s="244"/>
      <c r="F158" s="246" t="s">
        <v>2737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161</v>
      </c>
    </row>
    <row r="159" s="2" customFormat="1" ht="16.5" customHeight="1">
      <c r="A159" s="42"/>
      <c r="B159" s="43"/>
      <c r="C159" s="208" t="s">
        <v>308</v>
      </c>
      <c r="D159" s="208" t="s">
        <v>164</v>
      </c>
      <c r="E159" s="209" t="s">
        <v>511</v>
      </c>
      <c r="F159" s="210" t="s">
        <v>512</v>
      </c>
      <c r="G159" s="211" t="s">
        <v>243</v>
      </c>
      <c r="H159" s="212">
        <v>2.9700000000000002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188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188</v>
      </c>
      <c r="BM159" s="219" t="s">
        <v>2738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514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515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13" customFormat="1">
      <c r="A162" s="13"/>
      <c r="B162" s="233"/>
      <c r="C162" s="234"/>
      <c r="D162" s="221" t="s">
        <v>247</v>
      </c>
      <c r="E162" s="235" t="s">
        <v>32</v>
      </c>
      <c r="F162" s="236" t="s">
        <v>2697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247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2739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161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294</v>
      </c>
      <c r="F164" s="206" t="s">
        <v>696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161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317</v>
      </c>
      <c r="D165" s="208" t="s">
        <v>164</v>
      </c>
      <c r="E165" s="209" t="s">
        <v>2740</v>
      </c>
      <c r="F165" s="210" t="s">
        <v>2741</v>
      </c>
      <c r="G165" s="211" t="s">
        <v>243</v>
      </c>
      <c r="H165" s="212">
        <v>18.239999999999998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2742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2743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2744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2704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2745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2" customFormat="1" ht="24.15" customHeight="1">
      <c r="A170" s="42"/>
      <c r="B170" s="43"/>
      <c r="C170" s="208" t="s">
        <v>328</v>
      </c>
      <c r="D170" s="208" t="s">
        <v>164</v>
      </c>
      <c r="E170" s="209" t="s">
        <v>2746</v>
      </c>
      <c r="F170" s="210" t="s">
        <v>2747</v>
      </c>
      <c r="G170" s="211" t="s">
        <v>775</v>
      </c>
      <c r="H170" s="212">
        <v>2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2748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2749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2750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3" customFormat="1">
      <c r="A173" s="13"/>
      <c r="B173" s="233"/>
      <c r="C173" s="234"/>
      <c r="D173" s="221" t="s">
        <v>247</v>
      </c>
      <c r="E173" s="235" t="s">
        <v>32</v>
      </c>
      <c r="F173" s="236" t="s">
        <v>2704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247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161</v>
      </c>
    </row>
    <row r="175" s="2" customFormat="1" ht="24.15" customHeight="1">
      <c r="A175" s="42"/>
      <c r="B175" s="43"/>
      <c r="C175" s="265" t="s">
        <v>336</v>
      </c>
      <c r="D175" s="265" t="s">
        <v>303</v>
      </c>
      <c r="E175" s="266" t="s">
        <v>2751</v>
      </c>
      <c r="F175" s="267" t="s">
        <v>2752</v>
      </c>
      <c r="G175" s="268" t="s">
        <v>775</v>
      </c>
      <c r="H175" s="269">
        <v>2</v>
      </c>
      <c r="I175" s="270"/>
      <c r="J175" s="271">
        <f>ROUND(I175*H175,2)</f>
        <v>0</v>
      </c>
      <c r="K175" s="267" t="s">
        <v>168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303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2753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2752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302</v>
      </c>
      <c r="F177" s="206" t="s">
        <v>721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363</v>
      </c>
      <c r="D178" s="208" t="s">
        <v>164</v>
      </c>
      <c r="E178" s="209" t="s">
        <v>2754</v>
      </c>
      <c r="F178" s="210" t="s">
        <v>2755</v>
      </c>
      <c r="G178" s="211" t="s">
        <v>775</v>
      </c>
      <c r="H178" s="212">
        <v>14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2756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2757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2758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2726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2727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363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1.75" customHeight="1">
      <c r="A184" s="42"/>
      <c r="B184" s="43"/>
      <c r="C184" s="208" t="s">
        <v>8</v>
      </c>
      <c r="D184" s="208" t="s">
        <v>164</v>
      </c>
      <c r="E184" s="209" t="s">
        <v>2759</v>
      </c>
      <c r="F184" s="210" t="s">
        <v>2760</v>
      </c>
      <c r="G184" s="211" t="s">
        <v>243</v>
      </c>
      <c r="H184" s="212">
        <v>33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2761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2762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2763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2764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2711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161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830</v>
      </c>
      <c r="F189" s="206" t="s">
        <v>831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161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379</v>
      </c>
      <c r="D190" s="208" t="s">
        <v>164</v>
      </c>
      <c r="E190" s="209" t="s">
        <v>2765</v>
      </c>
      <c r="F190" s="210" t="s">
        <v>2766</v>
      </c>
      <c r="G190" s="211" t="s">
        <v>282</v>
      </c>
      <c r="H190" s="212">
        <v>30.969999999999999</v>
      </c>
      <c r="I190" s="213"/>
      <c r="J190" s="214">
        <f>ROUND(I190*H190,2)</f>
        <v>0</v>
      </c>
      <c r="K190" s="210" t="s">
        <v>168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188</v>
      </c>
      <c r="AT190" s="219" t="s">
        <v>164</v>
      </c>
      <c r="AU190" s="219" t="s">
        <v>88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188</v>
      </c>
      <c r="BM190" s="219" t="s">
        <v>2767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2768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88</v>
      </c>
    </row>
    <row r="192" s="2" customFormat="1">
      <c r="A192" s="42"/>
      <c r="B192" s="43"/>
      <c r="C192" s="44"/>
      <c r="D192" s="226" t="s">
        <v>172</v>
      </c>
      <c r="E192" s="44"/>
      <c r="F192" s="227" t="s">
        <v>2769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172</v>
      </c>
      <c r="AU192" s="20" t="s">
        <v>88</v>
      </c>
    </row>
    <row r="193" s="2" customFormat="1" ht="33" customHeight="1">
      <c r="A193" s="42"/>
      <c r="B193" s="43"/>
      <c r="C193" s="208" t="s">
        <v>385</v>
      </c>
      <c r="D193" s="208" t="s">
        <v>164</v>
      </c>
      <c r="E193" s="209" t="s">
        <v>2770</v>
      </c>
      <c r="F193" s="210" t="s">
        <v>2771</v>
      </c>
      <c r="G193" s="211" t="s">
        <v>282</v>
      </c>
      <c r="H193" s="212">
        <v>30.969999999999999</v>
      </c>
      <c r="I193" s="213"/>
      <c r="J193" s="214">
        <f>ROUND(I193*H193,2)</f>
        <v>0</v>
      </c>
      <c r="K193" s="210" t="s">
        <v>168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2772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2773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2774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Ej9UtxOdt5gCSLMrfNW9qKHoB8i9+Q7cwwS66Md/GQah/4t+ZpSxTVLEVfexI1SXJrjEHNDOgISwQwFAfTJzOA==" hashValue="n5HFAcy4AexnzVIFxhnUB2qtUJKojGDVcGgeWGBRjD31SzqPqhYJPTAEvP/jcQmaaogJFeaWLfmL6kdmY7YXtA==" algorithmName="SHA-512" password="9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2775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2777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2778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2779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2780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14. 8. 2024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838</v>
      </c>
      <c r="F85" s="195" t="s">
        <v>839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2781</v>
      </c>
      <c r="F86" s="206" t="s">
        <v>2782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2783</v>
      </c>
      <c r="F87" s="210" t="s">
        <v>2784</v>
      </c>
      <c r="G87" s="211" t="s">
        <v>320</v>
      </c>
      <c r="H87" s="212">
        <v>35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2785</v>
      </c>
    </row>
    <row r="88" s="2" customFormat="1">
      <c r="A88" s="42"/>
      <c r="B88" s="43"/>
      <c r="C88" s="44"/>
      <c r="D88" s="221" t="s">
        <v>171</v>
      </c>
      <c r="E88" s="44"/>
      <c r="F88" s="222" t="s">
        <v>2786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2787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2788</v>
      </c>
      <c r="F90" s="210" t="s">
        <v>2789</v>
      </c>
      <c r="G90" s="211" t="s">
        <v>320</v>
      </c>
      <c r="H90" s="212">
        <v>29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2790</v>
      </c>
    </row>
    <row r="91" s="2" customFormat="1">
      <c r="A91" s="42"/>
      <c r="B91" s="43"/>
      <c r="C91" s="44"/>
      <c r="D91" s="221" t="s">
        <v>171</v>
      </c>
      <c r="E91" s="44"/>
      <c r="F91" s="222" t="s">
        <v>2791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2792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2793</v>
      </c>
      <c r="F93" s="210" t="s">
        <v>2794</v>
      </c>
      <c r="G93" s="211" t="s">
        <v>320</v>
      </c>
      <c r="H93" s="212">
        <v>18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379</v>
      </c>
      <c r="BM93" s="219" t="s">
        <v>2795</v>
      </c>
    </row>
    <row r="94" s="2" customFormat="1">
      <c r="A94" s="42"/>
      <c r="B94" s="43"/>
      <c r="C94" s="44"/>
      <c r="D94" s="221" t="s">
        <v>171</v>
      </c>
      <c r="E94" s="44"/>
      <c r="F94" s="222" t="s">
        <v>2796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2797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 ht="16.5" customHeight="1">
      <c r="A96" s="42"/>
      <c r="B96" s="43"/>
      <c r="C96" s="208" t="s">
        <v>188</v>
      </c>
      <c r="D96" s="208" t="s">
        <v>164</v>
      </c>
      <c r="E96" s="209" t="s">
        <v>2798</v>
      </c>
      <c r="F96" s="210" t="s">
        <v>2799</v>
      </c>
      <c r="G96" s="211" t="s">
        <v>320</v>
      </c>
      <c r="H96" s="212">
        <v>6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2800</v>
      </c>
    </row>
    <row r="97" s="2" customFormat="1">
      <c r="A97" s="42"/>
      <c r="B97" s="43"/>
      <c r="C97" s="44"/>
      <c r="D97" s="221" t="s">
        <v>171</v>
      </c>
      <c r="E97" s="44"/>
      <c r="F97" s="222" t="s">
        <v>2801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2802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2803</v>
      </c>
      <c r="F99" s="210" t="s">
        <v>2804</v>
      </c>
      <c r="G99" s="211" t="s">
        <v>320</v>
      </c>
      <c r="H99" s="212">
        <v>55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2805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2806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2807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2" customFormat="1" ht="16.5" customHeight="1">
      <c r="A102" s="42"/>
      <c r="B102" s="43"/>
      <c r="C102" s="208" t="s">
        <v>200</v>
      </c>
      <c r="D102" s="208" t="s">
        <v>164</v>
      </c>
      <c r="E102" s="209" t="s">
        <v>2808</v>
      </c>
      <c r="F102" s="210" t="s">
        <v>2809</v>
      </c>
      <c r="G102" s="211" t="s">
        <v>320</v>
      </c>
      <c r="H102" s="212">
        <v>4</v>
      </c>
      <c r="I102" s="213"/>
      <c r="J102" s="214">
        <f>ROUND(I102*H102,2)</f>
        <v>0</v>
      </c>
      <c r="K102" s="210" t="s">
        <v>168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379</v>
      </c>
      <c r="AT102" s="219" t="s">
        <v>164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2810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2811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>
      <c r="A104" s="42"/>
      <c r="B104" s="43"/>
      <c r="C104" s="44"/>
      <c r="D104" s="226" t="s">
        <v>172</v>
      </c>
      <c r="E104" s="44"/>
      <c r="F104" s="227" t="s">
        <v>2812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172</v>
      </c>
      <c r="AU104" s="20" t="s">
        <v>88</v>
      </c>
    </row>
    <row r="105" s="2" customFormat="1" ht="16.5" customHeight="1">
      <c r="A105" s="42"/>
      <c r="B105" s="43"/>
      <c r="C105" s="208" t="s">
        <v>204</v>
      </c>
      <c r="D105" s="208" t="s">
        <v>164</v>
      </c>
      <c r="E105" s="209" t="s">
        <v>2813</v>
      </c>
      <c r="F105" s="210" t="s">
        <v>2814</v>
      </c>
      <c r="G105" s="211" t="s">
        <v>320</v>
      </c>
      <c r="H105" s="212">
        <v>26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379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2815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2816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2817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2818</v>
      </c>
      <c r="F108" s="210" t="s">
        <v>2819</v>
      </c>
      <c r="G108" s="211" t="s">
        <v>320</v>
      </c>
      <c r="H108" s="212">
        <v>12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2820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2821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2822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08" t="s">
        <v>302</v>
      </c>
      <c r="D111" s="208" t="s">
        <v>164</v>
      </c>
      <c r="E111" s="209" t="s">
        <v>2823</v>
      </c>
      <c r="F111" s="210" t="s">
        <v>2824</v>
      </c>
      <c r="G111" s="211" t="s">
        <v>320</v>
      </c>
      <c r="H111" s="212">
        <v>12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2825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2826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2827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2828</v>
      </c>
      <c r="F114" s="210" t="s">
        <v>2829</v>
      </c>
      <c r="G114" s="211" t="s">
        <v>320</v>
      </c>
      <c r="H114" s="212">
        <v>22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2830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2831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2832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2" customFormat="1" ht="16.5" customHeight="1">
      <c r="A117" s="42"/>
      <c r="B117" s="43"/>
      <c r="C117" s="208" t="s">
        <v>317</v>
      </c>
      <c r="D117" s="208" t="s">
        <v>164</v>
      </c>
      <c r="E117" s="209" t="s">
        <v>2833</v>
      </c>
      <c r="F117" s="210" t="s">
        <v>2834</v>
      </c>
      <c r="G117" s="211" t="s">
        <v>775</v>
      </c>
      <c r="H117" s="212">
        <v>4</v>
      </c>
      <c r="I117" s="213"/>
      <c r="J117" s="214">
        <f>ROUND(I117*H117,2)</f>
        <v>0</v>
      </c>
      <c r="K117" s="210" t="s">
        <v>168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2835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2836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>
      <c r="A119" s="42"/>
      <c r="B119" s="43"/>
      <c r="C119" s="44"/>
      <c r="D119" s="226" t="s">
        <v>172</v>
      </c>
      <c r="E119" s="44"/>
      <c r="F119" s="227" t="s">
        <v>2837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172</v>
      </c>
      <c r="AU119" s="20" t="s">
        <v>88</v>
      </c>
    </row>
    <row r="120" s="2" customFormat="1" ht="16.5" customHeight="1">
      <c r="A120" s="42"/>
      <c r="B120" s="43"/>
      <c r="C120" s="208" t="s">
        <v>328</v>
      </c>
      <c r="D120" s="208" t="s">
        <v>164</v>
      </c>
      <c r="E120" s="209" t="s">
        <v>2838</v>
      </c>
      <c r="F120" s="210" t="s">
        <v>2839</v>
      </c>
      <c r="G120" s="211" t="s">
        <v>775</v>
      </c>
      <c r="H120" s="212">
        <v>1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379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2840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2841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2842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2" customFormat="1" ht="16.5" customHeight="1">
      <c r="A123" s="42"/>
      <c r="B123" s="43"/>
      <c r="C123" s="208" t="s">
        <v>336</v>
      </c>
      <c r="D123" s="208" t="s">
        <v>164</v>
      </c>
      <c r="E123" s="209" t="s">
        <v>2843</v>
      </c>
      <c r="F123" s="210" t="s">
        <v>2844</v>
      </c>
      <c r="G123" s="211" t="s">
        <v>775</v>
      </c>
      <c r="H123" s="212">
        <v>37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2845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2846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2847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2848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161</v>
      </c>
    </row>
    <row r="127" s="2" customFormat="1" ht="21.75" customHeight="1">
      <c r="A127" s="42"/>
      <c r="B127" s="43"/>
      <c r="C127" s="208" t="s">
        <v>363</v>
      </c>
      <c r="D127" s="208" t="s">
        <v>164</v>
      </c>
      <c r="E127" s="209" t="s">
        <v>2849</v>
      </c>
      <c r="F127" s="210" t="s">
        <v>2850</v>
      </c>
      <c r="G127" s="211" t="s">
        <v>775</v>
      </c>
      <c r="H127" s="212">
        <v>21</v>
      </c>
      <c r="I127" s="213"/>
      <c r="J127" s="214">
        <f>ROUND(I127*H127,2)</f>
        <v>0</v>
      </c>
      <c r="K127" s="210" t="s">
        <v>168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2851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2852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>
      <c r="A129" s="42"/>
      <c r="B129" s="43"/>
      <c r="C129" s="44"/>
      <c r="D129" s="226" t="s">
        <v>172</v>
      </c>
      <c r="E129" s="44"/>
      <c r="F129" s="227" t="s">
        <v>2853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172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5" t="s">
        <v>32</v>
      </c>
      <c r="F130" s="246" t="s">
        <v>2854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161</v>
      </c>
    </row>
    <row r="131" s="2" customFormat="1" ht="16.5" customHeight="1">
      <c r="A131" s="42"/>
      <c r="B131" s="43"/>
      <c r="C131" s="208" t="s">
        <v>8</v>
      </c>
      <c r="D131" s="208" t="s">
        <v>164</v>
      </c>
      <c r="E131" s="209" t="s">
        <v>2855</v>
      </c>
      <c r="F131" s="210" t="s">
        <v>2856</v>
      </c>
      <c r="G131" s="211" t="s">
        <v>775</v>
      </c>
      <c r="H131" s="212">
        <v>1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2857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2858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2859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44.25" customHeight="1">
      <c r="A134" s="42"/>
      <c r="B134" s="43"/>
      <c r="C134" s="265" t="s">
        <v>379</v>
      </c>
      <c r="D134" s="265" t="s">
        <v>303</v>
      </c>
      <c r="E134" s="266" t="s">
        <v>2860</v>
      </c>
      <c r="F134" s="267" t="s">
        <v>2861</v>
      </c>
      <c r="G134" s="268" t="s">
        <v>775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555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2862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2861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24.15" customHeight="1">
      <c r="A136" s="42"/>
      <c r="B136" s="43"/>
      <c r="C136" s="208" t="s">
        <v>385</v>
      </c>
      <c r="D136" s="208" t="s">
        <v>164</v>
      </c>
      <c r="E136" s="209" t="s">
        <v>2863</v>
      </c>
      <c r="F136" s="210" t="s">
        <v>2864</v>
      </c>
      <c r="G136" s="211" t="s">
        <v>775</v>
      </c>
      <c r="H136" s="212">
        <v>1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2865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2866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2867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>
      <c r="A139" s="42"/>
      <c r="B139" s="43"/>
      <c r="C139" s="44"/>
      <c r="D139" s="221" t="s">
        <v>174</v>
      </c>
      <c r="E139" s="44"/>
      <c r="F139" s="228" t="s">
        <v>2868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174</v>
      </c>
      <c r="AU139" s="20" t="s">
        <v>88</v>
      </c>
    </row>
    <row r="140" s="2" customFormat="1" ht="24.15" customHeight="1">
      <c r="A140" s="42"/>
      <c r="B140" s="43"/>
      <c r="C140" s="208" t="s">
        <v>394</v>
      </c>
      <c r="D140" s="208" t="s">
        <v>164</v>
      </c>
      <c r="E140" s="209" t="s">
        <v>2869</v>
      </c>
      <c r="F140" s="210" t="s">
        <v>2870</v>
      </c>
      <c r="G140" s="211" t="s">
        <v>775</v>
      </c>
      <c r="H140" s="212">
        <v>5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2871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2872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2873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08" t="s">
        <v>439</v>
      </c>
      <c r="D143" s="208" t="s">
        <v>164</v>
      </c>
      <c r="E143" s="209" t="s">
        <v>2874</v>
      </c>
      <c r="F143" s="210" t="s">
        <v>2875</v>
      </c>
      <c r="G143" s="211" t="s">
        <v>775</v>
      </c>
      <c r="H143" s="212">
        <v>5</v>
      </c>
      <c r="I143" s="213"/>
      <c r="J143" s="214">
        <f>ROUND(I143*H143,2)</f>
        <v>0</v>
      </c>
      <c r="K143" s="210" t="s">
        <v>168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379</v>
      </c>
      <c r="AT143" s="219" t="s">
        <v>164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2876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2877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>
      <c r="A145" s="42"/>
      <c r="B145" s="43"/>
      <c r="C145" s="44"/>
      <c r="D145" s="226" t="s">
        <v>172</v>
      </c>
      <c r="E145" s="44"/>
      <c r="F145" s="227" t="s">
        <v>2878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172</v>
      </c>
      <c r="AU145" s="20" t="s">
        <v>88</v>
      </c>
    </row>
    <row r="146" s="2" customFormat="1" ht="24.15" customHeight="1">
      <c r="A146" s="42"/>
      <c r="B146" s="43"/>
      <c r="C146" s="265" t="s">
        <v>449</v>
      </c>
      <c r="D146" s="265" t="s">
        <v>303</v>
      </c>
      <c r="E146" s="266" t="s">
        <v>2879</v>
      </c>
      <c r="F146" s="267" t="s">
        <v>2880</v>
      </c>
      <c r="G146" s="268" t="s">
        <v>775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555</v>
      </c>
      <c r="AT146" s="219" t="s">
        <v>303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2881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2880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1" t="s">
        <v>174</v>
      </c>
      <c r="E148" s="44"/>
      <c r="F148" s="228" t="s">
        <v>2882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174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303</v>
      </c>
      <c r="E149" s="266" t="s">
        <v>2883</v>
      </c>
      <c r="F149" s="267" t="s">
        <v>2884</v>
      </c>
      <c r="G149" s="268" t="s">
        <v>775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555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2885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2884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1" t="s">
        <v>174</v>
      </c>
      <c r="E151" s="44"/>
      <c r="F151" s="228" t="s">
        <v>2886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174</v>
      </c>
      <c r="AU151" s="20" t="s">
        <v>88</v>
      </c>
    </row>
    <row r="152" s="2" customFormat="1" ht="24.15" customHeight="1">
      <c r="A152" s="42"/>
      <c r="B152" s="43"/>
      <c r="C152" s="208" t="s">
        <v>473</v>
      </c>
      <c r="D152" s="208" t="s">
        <v>164</v>
      </c>
      <c r="E152" s="209" t="s">
        <v>2887</v>
      </c>
      <c r="F152" s="210" t="s">
        <v>2888</v>
      </c>
      <c r="G152" s="211" t="s">
        <v>775</v>
      </c>
      <c r="H152" s="212">
        <v>5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2889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2890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2891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2" customFormat="1" ht="37.8" customHeight="1">
      <c r="A155" s="42"/>
      <c r="B155" s="43"/>
      <c r="C155" s="265" t="s">
        <v>482</v>
      </c>
      <c r="D155" s="265" t="s">
        <v>303</v>
      </c>
      <c r="E155" s="266" t="s">
        <v>2892</v>
      </c>
      <c r="F155" s="267" t="s">
        <v>2893</v>
      </c>
      <c r="G155" s="268" t="s">
        <v>775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555</v>
      </c>
      <c r="AT155" s="219" t="s">
        <v>303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379</v>
      </c>
      <c r="BM155" s="219" t="s">
        <v>2894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2893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 ht="16.5" customHeight="1">
      <c r="A157" s="42"/>
      <c r="B157" s="43"/>
      <c r="C157" s="208" t="s">
        <v>487</v>
      </c>
      <c r="D157" s="208" t="s">
        <v>164</v>
      </c>
      <c r="E157" s="209" t="s">
        <v>2895</v>
      </c>
      <c r="F157" s="210" t="s">
        <v>2896</v>
      </c>
      <c r="G157" s="211" t="s">
        <v>775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2897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2898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2899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2" customFormat="1" ht="16.5" customHeight="1">
      <c r="A160" s="42"/>
      <c r="B160" s="43"/>
      <c r="C160" s="208" t="s">
        <v>497</v>
      </c>
      <c r="D160" s="208" t="s">
        <v>164</v>
      </c>
      <c r="E160" s="209" t="s">
        <v>2900</v>
      </c>
      <c r="F160" s="210" t="s">
        <v>2901</v>
      </c>
      <c r="G160" s="211" t="s">
        <v>775</v>
      </c>
      <c r="H160" s="212">
        <v>4</v>
      </c>
      <c r="I160" s="213"/>
      <c r="J160" s="214">
        <f>ROUND(I160*H160,2)</f>
        <v>0</v>
      </c>
      <c r="K160" s="210" t="s">
        <v>168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2902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2903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6" t="s">
        <v>172</v>
      </c>
      <c r="E162" s="44"/>
      <c r="F162" s="227" t="s">
        <v>2904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172</v>
      </c>
      <c r="AU162" s="20" t="s">
        <v>88</v>
      </c>
    </row>
    <row r="163" s="2" customFormat="1" ht="21.75" customHeight="1">
      <c r="A163" s="42"/>
      <c r="B163" s="43"/>
      <c r="C163" s="208" t="s">
        <v>504</v>
      </c>
      <c r="D163" s="208" t="s">
        <v>164</v>
      </c>
      <c r="E163" s="209" t="s">
        <v>2905</v>
      </c>
      <c r="F163" s="210" t="s">
        <v>2906</v>
      </c>
      <c r="G163" s="211" t="s">
        <v>320</v>
      </c>
      <c r="H163" s="212">
        <v>219</v>
      </c>
      <c r="I163" s="213"/>
      <c r="J163" s="214">
        <f>ROUND(I163*H163,2)</f>
        <v>0</v>
      </c>
      <c r="K163" s="210" t="s">
        <v>168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2907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2908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2909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2910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24.15" customHeight="1">
      <c r="A167" s="42"/>
      <c r="B167" s="43"/>
      <c r="C167" s="208" t="s">
        <v>510</v>
      </c>
      <c r="D167" s="208" t="s">
        <v>164</v>
      </c>
      <c r="E167" s="209" t="s">
        <v>2911</v>
      </c>
      <c r="F167" s="210" t="s">
        <v>2912</v>
      </c>
      <c r="G167" s="211" t="s">
        <v>282</v>
      </c>
      <c r="H167" s="212">
        <v>0.24199999999999999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2913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2914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2915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2916</v>
      </c>
      <c r="F170" s="206" t="s">
        <v>2917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161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519</v>
      </c>
      <c r="D171" s="208" t="s">
        <v>164</v>
      </c>
      <c r="E171" s="209" t="s">
        <v>2918</v>
      </c>
      <c r="F171" s="210" t="s">
        <v>2919</v>
      </c>
      <c r="G171" s="211" t="s">
        <v>320</v>
      </c>
      <c r="H171" s="212">
        <v>7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2920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2921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2922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33" customHeight="1">
      <c r="A174" s="42"/>
      <c r="B174" s="43"/>
      <c r="C174" s="208" t="s">
        <v>530</v>
      </c>
      <c r="D174" s="208" t="s">
        <v>164</v>
      </c>
      <c r="E174" s="209" t="s">
        <v>2923</v>
      </c>
      <c r="F174" s="210" t="s">
        <v>2924</v>
      </c>
      <c r="G174" s="211" t="s">
        <v>320</v>
      </c>
      <c r="H174" s="212">
        <v>18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2925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2926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2927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543</v>
      </c>
      <c r="D177" s="208" t="s">
        <v>164</v>
      </c>
      <c r="E177" s="209" t="s">
        <v>2928</v>
      </c>
      <c r="F177" s="210" t="s">
        <v>2929</v>
      </c>
      <c r="G177" s="211" t="s">
        <v>320</v>
      </c>
      <c r="H177" s="212">
        <v>5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2930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2931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2932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549</v>
      </c>
      <c r="D180" s="208" t="s">
        <v>164</v>
      </c>
      <c r="E180" s="209" t="s">
        <v>2933</v>
      </c>
      <c r="F180" s="210" t="s">
        <v>2934</v>
      </c>
      <c r="G180" s="211" t="s">
        <v>320</v>
      </c>
      <c r="H180" s="212">
        <v>30</v>
      </c>
      <c r="I180" s="213"/>
      <c r="J180" s="214">
        <f>ROUND(I180*H180,2)</f>
        <v>0</v>
      </c>
      <c r="K180" s="210" t="s">
        <v>1496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2935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2936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2937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555</v>
      </c>
      <c r="D183" s="208" t="s">
        <v>164</v>
      </c>
      <c r="E183" s="209" t="s">
        <v>2938</v>
      </c>
      <c r="F183" s="210" t="s">
        <v>2939</v>
      </c>
      <c r="G183" s="211" t="s">
        <v>320</v>
      </c>
      <c r="H183" s="212">
        <v>36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2940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2941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2942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567</v>
      </c>
      <c r="D186" s="208" t="s">
        <v>164</v>
      </c>
      <c r="E186" s="209" t="s">
        <v>2943</v>
      </c>
      <c r="F186" s="210" t="s">
        <v>2944</v>
      </c>
      <c r="G186" s="211" t="s">
        <v>320</v>
      </c>
      <c r="H186" s="212">
        <v>22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2945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2946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2947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24.15" customHeight="1">
      <c r="A189" s="42"/>
      <c r="B189" s="43"/>
      <c r="C189" s="208" t="s">
        <v>605</v>
      </c>
      <c r="D189" s="208" t="s">
        <v>164</v>
      </c>
      <c r="E189" s="209" t="s">
        <v>2948</v>
      </c>
      <c r="F189" s="210" t="s">
        <v>2949</v>
      </c>
      <c r="G189" s="211" t="s">
        <v>320</v>
      </c>
      <c r="H189" s="212">
        <v>56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2950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2951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2952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612</v>
      </c>
      <c r="D192" s="208" t="s">
        <v>164</v>
      </c>
      <c r="E192" s="209" t="s">
        <v>2953</v>
      </c>
      <c r="F192" s="210" t="s">
        <v>2954</v>
      </c>
      <c r="G192" s="211" t="s">
        <v>320</v>
      </c>
      <c r="H192" s="212">
        <v>5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2955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2956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2957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618</v>
      </c>
      <c r="D195" s="208" t="s">
        <v>164</v>
      </c>
      <c r="E195" s="209" t="s">
        <v>2958</v>
      </c>
      <c r="F195" s="210" t="s">
        <v>2959</v>
      </c>
      <c r="G195" s="211" t="s">
        <v>320</v>
      </c>
      <c r="H195" s="212">
        <v>288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2960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2961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2962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 ht="24.15" customHeight="1">
      <c r="A198" s="42"/>
      <c r="B198" s="43"/>
      <c r="C198" s="208" t="s">
        <v>655</v>
      </c>
      <c r="D198" s="208" t="s">
        <v>164</v>
      </c>
      <c r="E198" s="209" t="s">
        <v>2963</v>
      </c>
      <c r="F198" s="210" t="s">
        <v>2964</v>
      </c>
      <c r="G198" s="211" t="s">
        <v>320</v>
      </c>
      <c r="H198" s="212">
        <v>118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2965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2966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2967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24.15" customHeight="1">
      <c r="A201" s="42"/>
      <c r="B201" s="43"/>
      <c r="C201" s="208" t="s">
        <v>667</v>
      </c>
      <c r="D201" s="208" t="s">
        <v>164</v>
      </c>
      <c r="E201" s="209" t="s">
        <v>2968</v>
      </c>
      <c r="F201" s="210" t="s">
        <v>2969</v>
      </c>
      <c r="G201" s="211" t="s">
        <v>320</v>
      </c>
      <c r="H201" s="212">
        <v>37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2970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2971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2972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2" customFormat="1" ht="24.15" customHeight="1">
      <c r="A204" s="42"/>
      <c r="B204" s="43"/>
      <c r="C204" s="208" t="s">
        <v>672</v>
      </c>
      <c r="D204" s="208" t="s">
        <v>164</v>
      </c>
      <c r="E204" s="209" t="s">
        <v>2973</v>
      </c>
      <c r="F204" s="210" t="s">
        <v>2974</v>
      </c>
      <c r="G204" s="211" t="s">
        <v>320</v>
      </c>
      <c r="H204" s="212">
        <v>6</v>
      </c>
      <c r="I204" s="213"/>
      <c r="J204" s="214">
        <f>ROUND(I204*H204,2)</f>
        <v>0</v>
      </c>
      <c r="K204" s="210" t="s">
        <v>168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379</v>
      </c>
      <c r="AT204" s="219" t="s">
        <v>164</v>
      </c>
      <c r="AU204" s="219" t="s">
        <v>88</v>
      </c>
      <c r="AY204" s="20" t="s">
        <v>161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379</v>
      </c>
      <c r="BM204" s="219" t="s">
        <v>2975</v>
      </c>
    </row>
    <row r="205" s="2" customFormat="1">
      <c r="A205" s="42"/>
      <c r="B205" s="43"/>
      <c r="C205" s="44"/>
      <c r="D205" s="221" t="s">
        <v>171</v>
      </c>
      <c r="E205" s="44"/>
      <c r="F205" s="222" t="s">
        <v>2976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171</v>
      </c>
      <c r="AU205" s="20" t="s">
        <v>88</v>
      </c>
    </row>
    <row r="206" s="2" customFormat="1">
      <c r="A206" s="42"/>
      <c r="B206" s="43"/>
      <c r="C206" s="44"/>
      <c r="D206" s="226" t="s">
        <v>172</v>
      </c>
      <c r="E206" s="44"/>
      <c r="F206" s="227" t="s">
        <v>2977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172</v>
      </c>
      <c r="AU206" s="20" t="s">
        <v>88</v>
      </c>
    </row>
    <row r="207" s="2" customFormat="1" ht="37.8" customHeight="1">
      <c r="A207" s="42"/>
      <c r="B207" s="43"/>
      <c r="C207" s="208" t="s">
        <v>674</v>
      </c>
      <c r="D207" s="208" t="s">
        <v>164</v>
      </c>
      <c r="E207" s="209" t="s">
        <v>2978</v>
      </c>
      <c r="F207" s="210" t="s">
        <v>2979</v>
      </c>
      <c r="G207" s="211" t="s">
        <v>320</v>
      </c>
      <c r="H207" s="212">
        <v>144</v>
      </c>
      <c r="I207" s="213"/>
      <c r="J207" s="214">
        <f>ROUND(I207*H207,2)</f>
        <v>0</v>
      </c>
      <c r="K207" s="210" t="s">
        <v>168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379</v>
      </c>
      <c r="AT207" s="219" t="s">
        <v>164</v>
      </c>
      <c r="AU207" s="219" t="s">
        <v>88</v>
      </c>
      <c r="AY207" s="20" t="s">
        <v>161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379</v>
      </c>
      <c r="BM207" s="219" t="s">
        <v>2980</v>
      </c>
    </row>
    <row r="208" s="2" customFormat="1">
      <c r="A208" s="42"/>
      <c r="B208" s="43"/>
      <c r="C208" s="44"/>
      <c r="D208" s="221" t="s">
        <v>171</v>
      </c>
      <c r="E208" s="44"/>
      <c r="F208" s="222" t="s">
        <v>2981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171</v>
      </c>
      <c r="AU208" s="20" t="s">
        <v>88</v>
      </c>
    </row>
    <row r="209" s="2" customFormat="1">
      <c r="A209" s="42"/>
      <c r="B209" s="43"/>
      <c r="C209" s="44"/>
      <c r="D209" s="226" t="s">
        <v>172</v>
      </c>
      <c r="E209" s="44"/>
      <c r="F209" s="227" t="s">
        <v>2982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172</v>
      </c>
      <c r="AU209" s="20" t="s">
        <v>88</v>
      </c>
    </row>
    <row r="210" s="2" customFormat="1" ht="37.8" customHeight="1">
      <c r="A210" s="42"/>
      <c r="B210" s="43"/>
      <c r="C210" s="208" t="s">
        <v>677</v>
      </c>
      <c r="D210" s="208" t="s">
        <v>164</v>
      </c>
      <c r="E210" s="209" t="s">
        <v>2983</v>
      </c>
      <c r="F210" s="210" t="s">
        <v>2984</v>
      </c>
      <c r="G210" s="211" t="s">
        <v>320</v>
      </c>
      <c r="H210" s="212">
        <v>103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2985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2986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2987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2988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161</v>
      </c>
    </row>
    <row r="214" s="2" customFormat="1" ht="37.8" customHeight="1">
      <c r="A214" s="42"/>
      <c r="B214" s="43"/>
      <c r="C214" s="208" t="s">
        <v>685</v>
      </c>
      <c r="D214" s="208" t="s">
        <v>164</v>
      </c>
      <c r="E214" s="209" t="s">
        <v>2989</v>
      </c>
      <c r="F214" s="210" t="s">
        <v>2990</v>
      </c>
      <c r="G214" s="211" t="s">
        <v>320</v>
      </c>
      <c r="H214" s="212">
        <v>75</v>
      </c>
      <c r="I214" s="213"/>
      <c r="J214" s="214">
        <f>ROUND(I214*H214,2)</f>
        <v>0</v>
      </c>
      <c r="K214" s="210" t="s">
        <v>168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2991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2992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>
      <c r="A216" s="42"/>
      <c r="B216" s="43"/>
      <c r="C216" s="44"/>
      <c r="D216" s="226" t="s">
        <v>172</v>
      </c>
      <c r="E216" s="44"/>
      <c r="F216" s="227" t="s">
        <v>2993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172</v>
      </c>
      <c r="AU216" s="20" t="s">
        <v>88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2994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161</v>
      </c>
    </row>
    <row r="218" s="2" customFormat="1" ht="37.8" customHeight="1">
      <c r="A218" s="42"/>
      <c r="B218" s="43"/>
      <c r="C218" s="208" t="s">
        <v>690</v>
      </c>
      <c r="D218" s="208" t="s">
        <v>164</v>
      </c>
      <c r="E218" s="209" t="s">
        <v>2995</v>
      </c>
      <c r="F218" s="210" t="s">
        <v>2996</v>
      </c>
      <c r="G218" s="211" t="s">
        <v>320</v>
      </c>
      <c r="H218" s="212">
        <v>170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2997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2998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2999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3000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161</v>
      </c>
    </row>
    <row r="222" s="2" customFormat="1" ht="37.8" customHeight="1">
      <c r="A222" s="42"/>
      <c r="B222" s="43"/>
      <c r="C222" s="208" t="s">
        <v>697</v>
      </c>
      <c r="D222" s="208" t="s">
        <v>164</v>
      </c>
      <c r="E222" s="209" t="s">
        <v>3001</v>
      </c>
      <c r="F222" s="210" t="s">
        <v>3002</v>
      </c>
      <c r="G222" s="211" t="s">
        <v>320</v>
      </c>
      <c r="H222" s="212">
        <v>137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379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379</v>
      </c>
      <c r="BM222" s="219" t="s">
        <v>3003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3004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3005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3006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08" t="s">
        <v>705</v>
      </c>
      <c r="D226" s="208" t="s">
        <v>164</v>
      </c>
      <c r="E226" s="209" t="s">
        <v>3007</v>
      </c>
      <c r="F226" s="210" t="s">
        <v>3008</v>
      </c>
      <c r="G226" s="211" t="s">
        <v>775</v>
      </c>
      <c r="H226" s="212">
        <v>1</v>
      </c>
      <c r="I226" s="213"/>
      <c r="J226" s="214">
        <f>ROUND(I226*H226,2)</f>
        <v>0</v>
      </c>
      <c r="K226" s="210" t="s">
        <v>168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3009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3010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>
      <c r="A228" s="42"/>
      <c r="B228" s="43"/>
      <c r="C228" s="44"/>
      <c r="D228" s="226" t="s">
        <v>172</v>
      </c>
      <c r="E228" s="44"/>
      <c r="F228" s="227" t="s">
        <v>3011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172</v>
      </c>
      <c r="AU228" s="20" t="s">
        <v>88</v>
      </c>
    </row>
    <row r="229" s="2" customFormat="1" ht="21.75" customHeight="1">
      <c r="A229" s="42"/>
      <c r="B229" s="43"/>
      <c r="C229" s="208" t="s">
        <v>710</v>
      </c>
      <c r="D229" s="208" t="s">
        <v>164</v>
      </c>
      <c r="E229" s="209" t="s">
        <v>3012</v>
      </c>
      <c r="F229" s="210" t="s">
        <v>3013</v>
      </c>
      <c r="G229" s="211" t="s">
        <v>775</v>
      </c>
      <c r="H229" s="212">
        <v>2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3014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3015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3016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 ht="21.75" customHeight="1">
      <c r="A232" s="42"/>
      <c r="B232" s="43"/>
      <c r="C232" s="208" t="s">
        <v>716</v>
      </c>
      <c r="D232" s="208" t="s">
        <v>164</v>
      </c>
      <c r="E232" s="209" t="s">
        <v>3017</v>
      </c>
      <c r="F232" s="210" t="s">
        <v>3018</v>
      </c>
      <c r="G232" s="211" t="s">
        <v>775</v>
      </c>
      <c r="H232" s="212">
        <v>42</v>
      </c>
      <c r="I232" s="213"/>
      <c r="J232" s="214">
        <f>ROUND(I232*H232,2)</f>
        <v>0</v>
      </c>
      <c r="K232" s="210" t="s">
        <v>168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88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3019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3020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88</v>
      </c>
    </row>
    <row r="234" s="2" customFormat="1">
      <c r="A234" s="42"/>
      <c r="B234" s="43"/>
      <c r="C234" s="44"/>
      <c r="D234" s="226" t="s">
        <v>172</v>
      </c>
      <c r="E234" s="44"/>
      <c r="F234" s="227" t="s">
        <v>3021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172</v>
      </c>
      <c r="AU234" s="20" t="s">
        <v>88</v>
      </c>
    </row>
    <row r="235" s="2" customFormat="1" ht="16.5" customHeight="1">
      <c r="A235" s="42"/>
      <c r="B235" s="43"/>
      <c r="C235" s="208" t="s">
        <v>722</v>
      </c>
      <c r="D235" s="208" t="s">
        <v>164</v>
      </c>
      <c r="E235" s="209" t="s">
        <v>3022</v>
      </c>
      <c r="F235" s="210" t="s">
        <v>3023</v>
      </c>
      <c r="G235" s="211" t="s">
        <v>3024</v>
      </c>
      <c r="H235" s="212">
        <v>19</v>
      </c>
      <c r="I235" s="213"/>
      <c r="J235" s="214">
        <f>ROUND(I235*H235,2)</f>
        <v>0</v>
      </c>
      <c r="K235" s="210" t="s">
        <v>168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3025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3026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>
      <c r="A237" s="42"/>
      <c r="B237" s="43"/>
      <c r="C237" s="44"/>
      <c r="D237" s="226" t="s">
        <v>172</v>
      </c>
      <c r="E237" s="44"/>
      <c r="F237" s="227" t="s">
        <v>3027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172</v>
      </c>
      <c r="AU237" s="20" t="s">
        <v>88</v>
      </c>
    </row>
    <row r="238" s="2" customFormat="1" ht="24.15" customHeight="1">
      <c r="A238" s="42"/>
      <c r="B238" s="43"/>
      <c r="C238" s="208" t="s">
        <v>728</v>
      </c>
      <c r="D238" s="208" t="s">
        <v>164</v>
      </c>
      <c r="E238" s="209" t="s">
        <v>3028</v>
      </c>
      <c r="F238" s="210" t="s">
        <v>3029</v>
      </c>
      <c r="G238" s="211" t="s">
        <v>775</v>
      </c>
      <c r="H238" s="212">
        <v>1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3030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3031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3032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24.15" customHeight="1">
      <c r="A241" s="42"/>
      <c r="B241" s="43"/>
      <c r="C241" s="208" t="s">
        <v>735</v>
      </c>
      <c r="D241" s="208" t="s">
        <v>164</v>
      </c>
      <c r="E241" s="209" t="s">
        <v>3033</v>
      </c>
      <c r="F241" s="210" t="s">
        <v>3034</v>
      </c>
      <c r="G241" s="211" t="s">
        <v>775</v>
      </c>
      <c r="H241" s="212">
        <v>1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3035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3036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3037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2" customFormat="1" ht="16.5" customHeight="1">
      <c r="A244" s="42"/>
      <c r="B244" s="43"/>
      <c r="C244" s="208" t="s">
        <v>741</v>
      </c>
      <c r="D244" s="208" t="s">
        <v>164</v>
      </c>
      <c r="E244" s="209" t="s">
        <v>3038</v>
      </c>
      <c r="F244" s="210" t="s">
        <v>3039</v>
      </c>
      <c r="G244" s="211" t="s">
        <v>775</v>
      </c>
      <c r="H244" s="212">
        <v>1</v>
      </c>
      <c r="I244" s="213"/>
      <c r="J244" s="214">
        <f>ROUND(I244*H244,2)</f>
        <v>0</v>
      </c>
      <c r="K244" s="210" t="s">
        <v>168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88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3040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3041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88</v>
      </c>
    </row>
    <row r="246" s="2" customFormat="1">
      <c r="A246" s="42"/>
      <c r="B246" s="43"/>
      <c r="C246" s="44"/>
      <c r="D246" s="226" t="s">
        <v>172</v>
      </c>
      <c r="E246" s="44"/>
      <c r="F246" s="227" t="s">
        <v>3042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172</v>
      </c>
      <c r="AU246" s="20" t="s">
        <v>88</v>
      </c>
    </row>
    <row r="247" s="2" customFormat="1" ht="21.75" customHeight="1">
      <c r="A247" s="42"/>
      <c r="B247" s="43"/>
      <c r="C247" s="208" t="s">
        <v>747</v>
      </c>
      <c r="D247" s="208" t="s">
        <v>164</v>
      </c>
      <c r="E247" s="209" t="s">
        <v>3043</v>
      </c>
      <c r="F247" s="210" t="s">
        <v>3044</v>
      </c>
      <c r="G247" s="211" t="s">
        <v>775</v>
      </c>
      <c r="H247" s="212">
        <v>11</v>
      </c>
      <c r="I247" s="213"/>
      <c r="J247" s="214">
        <f>ROUND(I247*H247,2)</f>
        <v>0</v>
      </c>
      <c r="K247" s="210" t="s">
        <v>168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3045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3046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>
      <c r="A249" s="42"/>
      <c r="B249" s="43"/>
      <c r="C249" s="44"/>
      <c r="D249" s="226" t="s">
        <v>172</v>
      </c>
      <c r="E249" s="44"/>
      <c r="F249" s="227" t="s">
        <v>3047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172</v>
      </c>
      <c r="AU249" s="20" t="s">
        <v>88</v>
      </c>
    </row>
    <row r="250" s="2" customFormat="1" ht="21.75" customHeight="1">
      <c r="A250" s="42"/>
      <c r="B250" s="43"/>
      <c r="C250" s="208" t="s">
        <v>754</v>
      </c>
      <c r="D250" s="208" t="s">
        <v>164</v>
      </c>
      <c r="E250" s="209" t="s">
        <v>3048</v>
      </c>
      <c r="F250" s="210" t="s">
        <v>3049</v>
      </c>
      <c r="G250" s="211" t="s">
        <v>775</v>
      </c>
      <c r="H250" s="212">
        <v>9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3050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3051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3052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08" t="s">
        <v>760</v>
      </c>
      <c r="D253" s="208" t="s">
        <v>164</v>
      </c>
      <c r="E253" s="209" t="s">
        <v>3053</v>
      </c>
      <c r="F253" s="210" t="s">
        <v>3054</v>
      </c>
      <c r="G253" s="211" t="s">
        <v>775</v>
      </c>
      <c r="H253" s="212">
        <v>2</v>
      </c>
      <c r="I253" s="213"/>
      <c r="J253" s="214">
        <f>ROUND(I253*H253,2)</f>
        <v>0</v>
      </c>
      <c r="K253" s="210" t="s">
        <v>168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3055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3056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>
      <c r="A255" s="42"/>
      <c r="B255" s="43"/>
      <c r="C255" s="44"/>
      <c r="D255" s="226" t="s">
        <v>172</v>
      </c>
      <c r="E255" s="44"/>
      <c r="F255" s="227" t="s">
        <v>3057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172</v>
      </c>
      <c r="AU255" s="20" t="s">
        <v>88</v>
      </c>
    </row>
    <row r="256" s="2" customFormat="1" ht="21.75" customHeight="1">
      <c r="A256" s="42"/>
      <c r="B256" s="43"/>
      <c r="C256" s="208" t="s">
        <v>766</v>
      </c>
      <c r="D256" s="208" t="s">
        <v>164</v>
      </c>
      <c r="E256" s="209" t="s">
        <v>3058</v>
      </c>
      <c r="F256" s="210" t="s">
        <v>3059</v>
      </c>
      <c r="G256" s="211" t="s">
        <v>775</v>
      </c>
      <c r="H256" s="212">
        <v>2</v>
      </c>
      <c r="I256" s="213"/>
      <c r="J256" s="214">
        <f>ROUND(I256*H256,2)</f>
        <v>0</v>
      </c>
      <c r="K256" s="210" t="s">
        <v>168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3060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3061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>
      <c r="A258" s="42"/>
      <c r="B258" s="43"/>
      <c r="C258" s="44"/>
      <c r="D258" s="226" t="s">
        <v>172</v>
      </c>
      <c r="E258" s="44"/>
      <c r="F258" s="227" t="s">
        <v>3062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172</v>
      </c>
      <c r="AU258" s="20" t="s">
        <v>88</v>
      </c>
    </row>
    <row r="259" s="2" customFormat="1" ht="24.15" customHeight="1">
      <c r="A259" s="42"/>
      <c r="B259" s="43"/>
      <c r="C259" s="208" t="s">
        <v>772</v>
      </c>
      <c r="D259" s="208" t="s">
        <v>164</v>
      </c>
      <c r="E259" s="209" t="s">
        <v>3063</v>
      </c>
      <c r="F259" s="210" t="s">
        <v>3064</v>
      </c>
      <c r="G259" s="211" t="s">
        <v>775</v>
      </c>
      <c r="H259" s="212">
        <v>1</v>
      </c>
      <c r="I259" s="213"/>
      <c r="J259" s="214">
        <f>ROUND(I259*H259,2)</f>
        <v>0</v>
      </c>
      <c r="K259" s="210" t="s">
        <v>168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3065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3066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6" t="s">
        <v>172</v>
      </c>
      <c r="E261" s="44"/>
      <c r="F261" s="227" t="s">
        <v>3067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172</v>
      </c>
      <c r="AU261" s="20" t="s">
        <v>88</v>
      </c>
    </row>
    <row r="262" s="2" customFormat="1" ht="24.15" customHeight="1">
      <c r="A262" s="42"/>
      <c r="B262" s="43"/>
      <c r="C262" s="208" t="s">
        <v>784</v>
      </c>
      <c r="D262" s="208" t="s">
        <v>164</v>
      </c>
      <c r="E262" s="209" t="s">
        <v>3068</v>
      </c>
      <c r="F262" s="210" t="s">
        <v>3069</v>
      </c>
      <c r="G262" s="211" t="s">
        <v>2687</v>
      </c>
      <c r="H262" s="212">
        <v>2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3070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3071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3072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16.5" customHeight="1">
      <c r="A265" s="42"/>
      <c r="B265" s="43"/>
      <c r="C265" s="208" t="s">
        <v>788</v>
      </c>
      <c r="D265" s="208" t="s">
        <v>164</v>
      </c>
      <c r="E265" s="209" t="s">
        <v>3073</v>
      </c>
      <c r="F265" s="210" t="s">
        <v>3074</v>
      </c>
      <c r="G265" s="211" t="s">
        <v>2687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3075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3076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3077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21.75" customHeight="1">
      <c r="A268" s="42"/>
      <c r="B268" s="43"/>
      <c r="C268" s="265" t="s">
        <v>796</v>
      </c>
      <c r="D268" s="265" t="s">
        <v>303</v>
      </c>
      <c r="E268" s="266" t="s">
        <v>3078</v>
      </c>
      <c r="F268" s="267" t="s">
        <v>3079</v>
      </c>
      <c r="G268" s="268" t="s">
        <v>775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555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3080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3081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3082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88</v>
      </c>
    </row>
    <row r="271" s="2" customFormat="1" ht="24.15" customHeight="1">
      <c r="A271" s="42"/>
      <c r="B271" s="43"/>
      <c r="C271" s="208" t="s">
        <v>805</v>
      </c>
      <c r="D271" s="208" t="s">
        <v>164</v>
      </c>
      <c r="E271" s="209" t="s">
        <v>3083</v>
      </c>
      <c r="F271" s="210" t="s">
        <v>3084</v>
      </c>
      <c r="G271" s="211" t="s">
        <v>320</v>
      </c>
      <c r="H271" s="212">
        <v>179</v>
      </c>
      <c r="I271" s="213"/>
      <c r="J271" s="214">
        <f>ROUND(I271*H271,2)</f>
        <v>0</v>
      </c>
      <c r="K271" s="210" t="s">
        <v>168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88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3085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3086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88</v>
      </c>
    </row>
    <row r="273" s="2" customFormat="1">
      <c r="A273" s="42"/>
      <c r="B273" s="43"/>
      <c r="C273" s="44"/>
      <c r="D273" s="226" t="s">
        <v>172</v>
      </c>
      <c r="E273" s="44"/>
      <c r="F273" s="227" t="s">
        <v>3087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172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3088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811</v>
      </c>
      <c r="D275" s="208" t="s">
        <v>164</v>
      </c>
      <c r="E275" s="209" t="s">
        <v>3089</v>
      </c>
      <c r="F275" s="210" t="s">
        <v>3090</v>
      </c>
      <c r="G275" s="211" t="s">
        <v>320</v>
      </c>
      <c r="H275" s="212">
        <v>449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3091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3092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3093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4" customFormat="1">
      <c r="A278" s="14"/>
      <c r="B278" s="243"/>
      <c r="C278" s="244"/>
      <c r="D278" s="221" t="s">
        <v>247</v>
      </c>
      <c r="E278" s="245" t="s">
        <v>32</v>
      </c>
      <c r="F278" s="246" t="s">
        <v>3094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247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161</v>
      </c>
    </row>
    <row r="279" s="2" customFormat="1" ht="21.75" customHeight="1">
      <c r="A279" s="42"/>
      <c r="B279" s="43"/>
      <c r="C279" s="208" t="s">
        <v>817</v>
      </c>
      <c r="D279" s="208" t="s">
        <v>164</v>
      </c>
      <c r="E279" s="209" t="s">
        <v>3095</v>
      </c>
      <c r="F279" s="210" t="s">
        <v>3096</v>
      </c>
      <c r="G279" s="211" t="s">
        <v>320</v>
      </c>
      <c r="H279" s="212">
        <v>628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3097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3098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3099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4" customFormat="1">
      <c r="A282" s="14"/>
      <c r="B282" s="243"/>
      <c r="C282" s="244"/>
      <c r="D282" s="221" t="s">
        <v>247</v>
      </c>
      <c r="E282" s="245" t="s">
        <v>32</v>
      </c>
      <c r="F282" s="246" t="s">
        <v>3100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247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161</v>
      </c>
    </row>
    <row r="283" s="2" customFormat="1" ht="24.15" customHeight="1">
      <c r="A283" s="42"/>
      <c r="B283" s="43"/>
      <c r="C283" s="208" t="s">
        <v>824</v>
      </c>
      <c r="D283" s="208" t="s">
        <v>164</v>
      </c>
      <c r="E283" s="209" t="s">
        <v>3101</v>
      </c>
      <c r="F283" s="210" t="s">
        <v>3102</v>
      </c>
      <c r="G283" s="211" t="s">
        <v>282</v>
      </c>
      <c r="H283" s="212">
        <v>0.59899999999999998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3103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3104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3105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3106</v>
      </c>
      <c r="F286" s="206" t="s">
        <v>3107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161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832</v>
      </c>
      <c r="D287" s="208" t="s">
        <v>164</v>
      </c>
      <c r="E287" s="209" t="s">
        <v>3108</v>
      </c>
      <c r="F287" s="210" t="s">
        <v>3109</v>
      </c>
      <c r="G287" s="211" t="s">
        <v>2687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3110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3111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3112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>
      <c r="A290" s="42"/>
      <c r="B290" s="43"/>
      <c r="C290" s="44"/>
      <c r="D290" s="221" t="s">
        <v>174</v>
      </c>
      <c r="E290" s="44"/>
      <c r="F290" s="228" t="s">
        <v>3113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174</v>
      </c>
      <c r="AU290" s="20" t="s">
        <v>88</v>
      </c>
    </row>
    <row r="291" s="2" customFormat="1" ht="24.15" customHeight="1">
      <c r="A291" s="42"/>
      <c r="B291" s="43"/>
      <c r="C291" s="208" t="s">
        <v>842</v>
      </c>
      <c r="D291" s="208" t="s">
        <v>164</v>
      </c>
      <c r="E291" s="209" t="s">
        <v>3114</v>
      </c>
      <c r="F291" s="210" t="s">
        <v>3115</v>
      </c>
      <c r="G291" s="211" t="s">
        <v>2687</v>
      </c>
      <c r="H291" s="212">
        <v>3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379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379</v>
      </c>
      <c r="BM291" s="219" t="s">
        <v>3116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3117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3118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3119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88</v>
      </c>
    </row>
    <row r="295" s="2" customFormat="1" ht="21.75" customHeight="1">
      <c r="A295" s="42"/>
      <c r="B295" s="43"/>
      <c r="C295" s="208" t="s">
        <v>852</v>
      </c>
      <c r="D295" s="208" t="s">
        <v>164</v>
      </c>
      <c r="E295" s="209" t="s">
        <v>3120</v>
      </c>
      <c r="F295" s="210" t="s">
        <v>3121</v>
      </c>
      <c r="G295" s="211" t="s">
        <v>775</v>
      </c>
      <c r="H295" s="212">
        <v>16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3122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3123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3124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2" customFormat="1">
      <c r="A298" s="42"/>
      <c r="B298" s="43"/>
      <c r="C298" s="44"/>
      <c r="D298" s="221" t="s">
        <v>174</v>
      </c>
      <c r="E298" s="44"/>
      <c r="F298" s="228" t="s">
        <v>3119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174</v>
      </c>
      <c r="AU298" s="20" t="s">
        <v>88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3125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24.15" customHeight="1">
      <c r="A300" s="42"/>
      <c r="B300" s="43"/>
      <c r="C300" s="265" t="s">
        <v>857</v>
      </c>
      <c r="D300" s="265" t="s">
        <v>303</v>
      </c>
      <c r="E300" s="266" t="s">
        <v>3126</v>
      </c>
      <c r="F300" s="267" t="s">
        <v>3127</v>
      </c>
      <c r="G300" s="268" t="s">
        <v>775</v>
      </c>
      <c r="H300" s="269">
        <v>1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555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379</v>
      </c>
      <c r="BM300" s="219" t="s">
        <v>3128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3127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 ht="24.15" customHeight="1">
      <c r="A302" s="42"/>
      <c r="B302" s="43"/>
      <c r="C302" s="265" t="s">
        <v>863</v>
      </c>
      <c r="D302" s="265" t="s">
        <v>303</v>
      </c>
      <c r="E302" s="266" t="s">
        <v>3129</v>
      </c>
      <c r="F302" s="267" t="s">
        <v>3130</v>
      </c>
      <c r="G302" s="268" t="s">
        <v>775</v>
      </c>
      <c r="H302" s="269">
        <v>15</v>
      </c>
      <c r="I302" s="270"/>
      <c r="J302" s="271">
        <f>ROUND(I302*H302,2)</f>
        <v>0</v>
      </c>
      <c r="K302" s="267" t="s">
        <v>168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555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3131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3130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24.15" customHeight="1">
      <c r="A304" s="42"/>
      <c r="B304" s="43"/>
      <c r="C304" s="208" t="s">
        <v>868</v>
      </c>
      <c r="D304" s="208" t="s">
        <v>164</v>
      </c>
      <c r="E304" s="209" t="s">
        <v>3132</v>
      </c>
      <c r="F304" s="210" t="s">
        <v>3133</v>
      </c>
      <c r="G304" s="211" t="s">
        <v>2687</v>
      </c>
      <c r="H304" s="212">
        <v>3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3134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3135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3136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>
      <c r="A307" s="42"/>
      <c r="B307" s="43"/>
      <c r="C307" s="44"/>
      <c r="D307" s="221" t="s">
        <v>174</v>
      </c>
      <c r="E307" s="44"/>
      <c r="F307" s="228" t="s">
        <v>3119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174</v>
      </c>
      <c r="AU307" s="20" t="s">
        <v>88</v>
      </c>
    </row>
    <row r="308" s="2" customFormat="1" ht="24.15" customHeight="1">
      <c r="A308" s="42"/>
      <c r="B308" s="43"/>
      <c r="C308" s="208" t="s">
        <v>876</v>
      </c>
      <c r="D308" s="208" t="s">
        <v>164</v>
      </c>
      <c r="E308" s="209" t="s">
        <v>3137</v>
      </c>
      <c r="F308" s="210" t="s">
        <v>3138</v>
      </c>
      <c r="G308" s="211" t="s">
        <v>2687</v>
      </c>
      <c r="H308" s="212">
        <v>5</v>
      </c>
      <c r="I308" s="213"/>
      <c r="J308" s="214">
        <f>ROUND(I308*H308,2)</f>
        <v>0</v>
      </c>
      <c r="K308" s="210" t="s">
        <v>168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3139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3140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2" customFormat="1">
      <c r="A310" s="42"/>
      <c r="B310" s="43"/>
      <c r="C310" s="44"/>
      <c r="D310" s="226" t="s">
        <v>172</v>
      </c>
      <c r="E310" s="44"/>
      <c r="F310" s="227" t="s">
        <v>3141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172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3119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3142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892</v>
      </c>
      <c r="D313" s="208" t="s">
        <v>164</v>
      </c>
      <c r="E313" s="209" t="s">
        <v>3143</v>
      </c>
      <c r="F313" s="210" t="s">
        <v>3144</v>
      </c>
      <c r="G313" s="211" t="s">
        <v>2687</v>
      </c>
      <c r="H313" s="212">
        <v>1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3145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3146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3147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3119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88</v>
      </c>
    </row>
    <row r="317" s="2" customFormat="1" ht="24.15" customHeight="1">
      <c r="A317" s="42"/>
      <c r="B317" s="43"/>
      <c r="C317" s="208" t="s">
        <v>897</v>
      </c>
      <c r="D317" s="208" t="s">
        <v>164</v>
      </c>
      <c r="E317" s="209" t="s">
        <v>3148</v>
      </c>
      <c r="F317" s="210" t="s">
        <v>3149</v>
      </c>
      <c r="G317" s="211" t="s">
        <v>2687</v>
      </c>
      <c r="H317" s="212">
        <v>15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3150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3151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3152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>
      <c r="A320" s="42"/>
      <c r="B320" s="43"/>
      <c r="C320" s="44"/>
      <c r="D320" s="221" t="s">
        <v>174</v>
      </c>
      <c r="E320" s="44"/>
      <c r="F320" s="228" t="s">
        <v>3119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174</v>
      </c>
      <c r="AU320" s="20" t="s">
        <v>88</v>
      </c>
    </row>
    <row r="321" s="2" customFormat="1" ht="24.15" customHeight="1">
      <c r="A321" s="42"/>
      <c r="B321" s="43"/>
      <c r="C321" s="208" t="s">
        <v>903</v>
      </c>
      <c r="D321" s="208" t="s">
        <v>164</v>
      </c>
      <c r="E321" s="209" t="s">
        <v>3153</v>
      </c>
      <c r="F321" s="210" t="s">
        <v>3154</v>
      </c>
      <c r="G321" s="211" t="s">
        <v>2687</v>
      </c>
      <c r="H321" s="212">
        <v>3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3155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3156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3157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3119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24.15" customHeight="1">
      <c r="A325" s="42"/>
      <c r="B325" s="43"/>
      <c r="C325" s="208" t="s">
        <v>908</v>
      </c>
      <c r="D325" s="208" t="s">
        <v>164</v>
      </c>
      <c r="E325" s="209" t="s">
        <v>3158</v>
      </c>
      <c r="F325" s="210" t="s">
        <v>3159</v>
      </c>
      <c r="G325" s="211" t="s">
        <v>2687</v>
      </c>
      <c r="H325" s="212">
        <v>1</v>
      </c>
      <c r="I325" s="213"/>
      <c r="J325" s="214">
        <f>ROUND(I325*H325,2)</f>
        <v>0</v>
      </c>
      <c r="K325" s="210" t="s">
        <v>1496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3160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3161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3162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2" customFormat="1" ht="24.15" customHeight="1">
      <c r="A328" s="42"/>
      <c r="B328" s="43"/>
      <c r="C328" s="208" t="s">
        <v>914</v>
      </c>
      <c r="D328" s="208" t="s">
        <v>164</v>
      </c>
      <c r="E328" s="209" t="s">
        <v>3163</v>
      </c>
      <c r="F328" s="210" t="s">
        <v>3164</v>
      </c>
      <c r="G328" s="211" t="s">
        <v>2687</v>
      </c>
      <c r="H328" s="212">
        <v>2</v>
      </c>
      <c r="I328" s="213"/>
      <c r="J328" s="214">
        <f>ROUND(I328*H328,2)</f>
        <v>0</v>
      </c>
      <c r="K328" s="210" t="s">
        <v>1496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3165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3166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3167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24.15" customHeight="1">
      <c r="A331" s="42"/>
      <c r="B331" s="43"/>
      <c r="C331" s="208" t="s">
        <v>918</v>
      </c>
      <c r="D331" s="208" t="s">
        <v>164</v>
      </c>
      <c r="E331" s="209" t="s">
        <v>3168</v>
      </c>
      <c r="F331" s="210" t="s">
        <v>3169</v>
      </c>
      <c r="G331" s="211" t="s">
        <v>2687</v>
      </c>
      <c r="H331" s="212">
        <v>1</v>
      </c>
      <c r="I331" s="213"/>
      <c r="J331" s="214">
        <f>ROUND(I331*H331,2)</f>
        <v>0</v>
      </c>
      <c r="K331" s="210" t="s">
        <v>1496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379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379</v>
      </c>
      <c r="BM331" s="219" t="s">
        <v>3170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3171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3172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2" customFormat="1" ht="24.15" customHeight="1">
      <c r="A334" s="42"/>
      <c r="B334" s="43"/>
      <c r="C334" s="208" t="s">
        <v>929</v>
      </c>
      <c r="D334" s="208" t="s">
        <v>164</v>
      </c>
      <c r="E334" s="209" t="s">
        <v>3173</v>
      </c>
      <c r="F334" s="210" t="s">
        <v>3174</v>
      </c>
      <c r="G334" s="211" t="s">
        <v>2687</v>
      </c>
      <c r="H334" s="212">
        <v>2</v>
      </c>
      <c r="I334" s="213"/>
      <c r="J334" s="214">
        <f>ROUND(I334*H334,2)</f>
        <v>0</v>
      </c>
      <c r="K334" s="210" t="s">
        <v>1496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3175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3176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6" t="s">
        <v>172</v>
      </c>
      <c r="E336" s="44"/>
      <c r="F336" s="227" t="s">
        <v>3177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172</v>
      </c>
      <c r="AU336" s="20" t="s">
        <v>88</v>
      </c>
    </row>
    <row r="337" s="2" customFormat="1" ht="33" customHeight="1">
      <c r="A337" s="42"/>
      <c r="B337" s="43"/>
      <c r="C337" s="208" t="s">
        <v>934</v>
      </c>
      <c r="D337" s="208" t="s">
        <v>164</v>
      </c>
      <c r="E337" s="209" t="s">
        <v>3178</v>
      </c>
      <c r="F337" s="210" t="s">
        <v>3179</v>
      </c>
      <c r="G337" s="211" t="s">
        <v>2687</v>
      </c>
      <c r="H337" s="212">
        <v>1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3180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3181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3182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>
      <c r="A340" s="42"/>
      <c r="B340" s="43"/>
      <c r="C340" s="44"/>
      <c r="D340" s="221" t="s">
        <v>174</v>
      </c>
      <c r="E340" s="44"/>
      <c r="F340" s="228" t="s">
        <v>3119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174</v>
      </c>
      <c r="AU340" s="20" t="s">
        <v>88</v>
      </c>
    </row>
    <row r="341" s="2" customFormat="1" ht="33" customHeight="1">
      <c r="A341" s="42"/>
      <c r="B341" s="43"/>
      <c r="C341" s="208" t="s">
        <v>936</v>
      </c>
      <c r="D341" s="208" t="s">
        <v>164</v>
      </c>
      <c r="E341" s="209" t="s">
        <v>3183</v>
      </c>
      <c r="F341" s="210" t="s">
        <v>3184</v>
      </c>
      <c r="G341" s="211" t="s">
        <v>2687</v>
      </c>
      <c r="H341" s="212">
        <v>1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3185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3186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3187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>
      <c r="A344" s="42"/>
      <c r="B344" s="43"/>
      <c r="C344" s="44"/>
      <c r="D344" s="221" t="s">
        <v>174</v>
      </c>
      <c r="E344" s="44"/>
      <c r="F344" s="228" t="s">
        <v>3119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174</v>
      </c>
      <c r="AU344" s="20" t="s">
        <v>88</v>
      </c>
    </row>
    <row r="345" s="2" customFormat="1" ht="16.5" customHeight="1">
      <c r="A345" s="42"/>
      <c r="B345" s="43"/>
      <c r="C345" s="208" t="s">
        <v>941</v>
      </c>
      <c r="D345" s="208" t="s">
        <v>164</v>
      </c>
      <c r="E345" s="209" t="s">
        <v>3188</v>
      </c>
      <c r="F345" s="210" t="s">
        <v>3189</v>
      </c>
      <c r="G345" s="211" t="s">
        <v>2687</v>
      </c>
      <c r="H345" s="212">
        <v>2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379</v>
      </c>
      <c r="AT345" s="219" t="s">
        <v>164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3190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3191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3192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88</v>
      </c>
    </row>
    <row r="348" s="2" customFormat="1" ht="16.5" customHeight="1">
      <c r="A348" s="42"/>
      <c r="B348" s="43"/>
      <c r="C348" s="265" t="s">
        <v>947</v>
      </c>
      <c r="D348" s="265" t="s">
        <v>303</v>
      </c>
      <c r="E348" s="266" t="s">
        <v>3193</v>
      </c>
      <c r="F348" s="267" t="s">
        <v>3194</v>
      </c>
      <c r="G348" s="268" t="s">
        <v>775</v>
      </c>
      <c r="H348" s="269">
        <v>2</v>
      </c>
      <c r="I348" s="270"/>
      <c r="J348" s="271">
        <f>ROUND(I348*H348,2)</f>
        <v>0</v>
      </c>
      <c r="K348" s="267" t="s">
        <v>168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555</v>
      </c>
      <c r="AT348" s="219" t="s">
        <v>303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3195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3194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24.15" customHeight="1">
      <c r="A350" s="42"/>
      <c r="B350" s="43"/>
      <c r="C350" s="265" t="s">
        <v>950</v>
      </c>
      <c r="D350" s="265" t="s">
        <v>303</v>
      </c>
      <c r="E350" s="266" t="s">
        <v>3196</v>
      </c>
      <c r="F350" s="267" t="s">
        <v>3197</v>
      </c>
      <c r="G350" s="268" t="s">
        <v>775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555</v>
      </c>
      <c r="AT350" s="219" t="s">
        <v>303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3198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3197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 ht="24.15" customHeight="1">
      <c r="A352" s="42"/>
      <c r="B352" s="43"/>
      <c r="C352" s="208" t="s">
        <v>956</v>
      </c>
      <c r="D352" s="208" t="s">
        <v>164</v>
      </c>
      <c r="E352" s="209" t="s">
        <v>3199</v>
      </c>
      <c r="F352" s="210" t="s">
        <v>3200</v>
      </c>
      <c r="G352" s="211" t="s">
        <v>2687</v>
      </c>
      <c r="H352" s="212">
        <v>39</v>
      </c>
      <c r="I352" s="213"/>
      <c r="J352" s="214">
        <f>ROUND(I352*H352,2)</f>
        <v>0</v>
      </c>
      <c r="K352" s="210" t="s">
        <v>168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379</v>
      </c>
      <c r="AT352" s="219" t="s">
        <v>164</v>
      </c>
      <c r="AU352" s="219" t="s">
        <v>88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379</v>
      </c>
      <c r="BM352" s="219" t="s">
        <v>3201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3202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88</v>
      </c>
    </row>
    <row r="354" s="2" customFormat="1">
      <c r="A354" s="42"/>
      <c r="B354" s="43"/>
      <c r="C354" s="44"/>
      <c r="D354" s="226" t="s">
        <v>172</v>
      </c>
      <c r="E354" s="44"/>
      <c r="F354" s="227" t="s">
        <v>3203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172</v>
      </c>
      <c r="AU354" s="20" t="s">
        <v>88</v>
      </c>
    </row>
    <row r="355" s="2" customFormat="1" ht="16.5" customHeight="1">
      <c r="A355" s="42"/>
      <c r="B355" s="43"/>
      <c r="C355" s="208" t="s">
        <v>962</v>
      </c>
      <c r="D355" s="208" t="s">
        <v>164</v>
      </c>
      <c r="E355" s="209" t="s">
        <v>3204</v>
      </c>
      <c r="F355" s="210" t="s">
        <v>3205</v>
      </c>
      <c r="G355" s="211" t="s">
        <v>775</v>
      </c>
      <c r="H355" s="212">
        <v>4</v>
      </c>
      <c r="I355" s="213"/>
      <c r="J355" s="214">
        <f>ROUND(I355*H355,2)</f>
        <v>0</v>
      </c>
      <c r="K355" s="210" t="s">
        <v>168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379</v>
      </c>
      <c r="AT355" s="219" t="s">
        <v>164</v>
      </c>
      <c r="AU355" s="219" t="s">
        <v>88</v>
      </c>
      <c r="AY355" s="20" t="s">
        <v>161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379</v>
      </c>
      <c r="BM355" s="219" t="s">
        <v>3206</v>
      </c>
    </row>
    <row r="356" s="2" customFormat="1">
      <c r="A356" s="42"/>
      <c r="B356" s="43"/>
      <c r="C356" s="44"/>
      <c r="D356" s="221" t="s">
        <v>171</v>
      </c>
      <c r="E356" s="44"/>
      <c r="F356" s="222" t="s">
        <v>3207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171</v>
      </c>
      <c r="AU356" s="20" t="s">
        <v>88</v>
      </c>
    </row>
    <row r="357" s="2" customFormat="1">
      <c r="A357" s="42"/>
      <c r="B357" s="43"/>
      <c r="C357" s="44"/>
      <c r="D357" s="226" t="s">
        <v>172</v>
      </c>
      <c r="E357" s="44"/>
      <c r="F357" s="227" t="s">
        <v>3208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172</v>
      </c>
      <c r="AU357" s="20" t="s">
        <v>88</v>
      </c>
    </row>
    <row r="358" s="2" customFormat="1" ht="24.15" customHeight="1">
      <c r="A358" s="42"/>
      <c r="B358" s="43"/>
      <c r="C358" s="208" t="s">
        <v>968</v>
      </c>
      <c r="D358" s="208" t="s">
        <v>164</v>
      </c>
      <c r="E358" s="209" t="s">
        <v>3209</v>
      </c>
      <c r="F358" s="210" t="s">
        <v>3210</v>
      </c>
      <c r="G358" s="211" t="s">
        <v>2687</v>
      </c>
      <c r="H358" s="212">
        <v>3</v>
      </c>
      <c r="I358" s="213"/>
      <c r="J358" s="214">
        <f>ROUND(I358*H358,2)</f>
        <v>0</v>
      </c>
      <c r="K358" s="210" t="s">
        <v>168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379</v>
      </c>
      <c r="AT358" s="219" t="s">
        <v>164</v>
      </c>
      <c r="AU358" s="219" t="s">
        <v>88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379</v>
      </c>
      <c r="BM358" s="219" t="s">
        <v>3211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3212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88</v>
      </c>
    </row>
    <row r="360" s="2" customFormat="1">
      <c r="A360" s="42"/>
      <c r="B360" s="43"/>
      <c r="C360" s="44"/>
      <c r="D360" s="226" t="s">
        <v>172</v>
      </c>
      <c r="E360" s="44"/>
      <c r="F360" s="227" t="s">
        <v>3213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172</v>
      </c>
      <c r="AU360" s="20" t="s">
        <v>88</v>
      </c>
    </row>
    <row r="361" s="2" customFormat="1">
      <c r="A361" s="42"/>
      <c r="B361" s="43"/>
      <c r="C361" s="44"/>
      <c r="D361" s="221" t="s">
        <v>174</v>
      </c>
      <c r="E361" s="44"/>
      <c r="F361" s="228" t="s">
        <v>3214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174</v>
      </c>
      <c r="AU361" s="20" t="s">
        <v>88</v>
      </c>
    </row>
    <row r="362" s="2" customFormat="1" ht="24.15" customHeight="1">
      <c r="A362" s="42"/>
      <c r="B362" s="43"/>
      <c r="C362" s="208" t="s">
        <v>973</v>
      </c>
      <c r="D362" s="208" t="s">
        <v>164</v>
      </c>
      <c r="E362" s="209" t="s">
        <v>3215</v>
      </c>
      <c r="F362" s="210" t="s">
        <v>3216</v>
      </c>
      <c r="G362" s="211" t="s">
        <v>2687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3217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3218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3219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2" customFormat="1">
      <c r="A365" s="42"/>
      <c r="B365" s="43"/>
      <c r="C365" s="44"/>
      <c r="D365" s="221" t="s">
        <v>174</v>
      </c>
      <c r="E365" s="44"/>
      <c r="F365" s="228" t="s">
        <v>3119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174</v>
      </c>
      <c r="AU365" s="20" t="s">
        <v>88</v>
      </c>
    </row>
    <row r="366" s="2" customFormat="1" ht="16.5" customHeight="1">
      <c r="A366" s="42"/>
      <c r="B366" s="43"/>
      <c r="C366" s="208" t="s">
        <v>979</v>
      </c>
      <c r="D366" s="208" t="s">
        <v>164</v>
      </c>
      <c r="E366" s="209" t="s">
        <v>3220</v>
      </c>
      <c r="F366" s="210" t="s">
        <v>3221</v>
      </c>
      <c r="G366" s="211" t="s">
        <v>2687</v>
      </c>
      <c r="H366" s="212">
        <v>8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3222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3223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3224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>
      <c r="A369" s="42"/>
      <c r="B369" s="43"/>
      <c r="C369" s="44"/>
      <c r="D369" s="221" t="s">
        <v>174</v>
      </c>
      <c r="E369" s="44"/>
      <c r="F369" s="228" t="s">
        <v>3119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174</v>
      </c>
      <c r="AU369" s="20" t="s">
        <v>88</v>
      </c>
    </row>
    <row r="370" s="2" customFormat="1" ht="24.15" customHeight="1">
      <c r="A370" s="42"/>
      <c r="B370" s="43"/>
      <c r="C370" s="208" t="s">
        <v>985</v>
      </c>
      <c r="D370" s="208" t="s">
        <v>164</v>
      </c>
      <c r="E370" s="209" t="s">
        <v>3225</v>
      </c>
      <c r="F370" s="210" t="s">
        <v>3226</v>
      </c>
      <c r="G370" s="211" t="s">
        <v>775</v>
      </c>
      <c r="H370" s="212">
        <v>16</v>
      </c>
      <c r="I370" s="213"/>
      <c r="J370" s="214">
        <f>ROUND(I370*H370,2)</f>
        <v>0</v>
      </c>
      <c r="K370" s="210" t="s">
        <v>168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88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3227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3228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88</v>
      </c>
    </row>
    <row r="372" s="2" customFormat="1">
      <c r="A372" s="42"/>
      <c r="B372" s="43"/>
      <c r="C372" s="44"/>
      <c r="D372" s="226" t="s">
        <v>172</v>
      </c>
      <c r="E372" s="44"/>
      <c r="F372" s="227" t="s">
        <v>3229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172</v>
      </c>
      <c r="AU372" s="20" t="s">
        <v>88</v>
      </c>
    </row>
    <row r="373" s="2" customFormat="1">
      <c r="A373" s="42"/>
      <c r="B373" s="43"/>
      <c r="C373" s="44"/>
      <c r="D373" s="221" t="s">
        <v>174</v>
      </c>
      <c r="E373" s="44"/>
      <c r="F373" s="228" t="s">
        <v>3119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174</v>
      </c>
      <c r="AU373" s="20" t="s">
        <v>88</v>
      </c>
    </row>
    <row r="374" s="14" customFormat="1">
      <c r="A374" s="14"/>
      <c r="B374" s="243"/>
      <c r="C374" s="244"/>
      <c r="D374" s="221" t="s">
        <v>247</v>
      </c>
      <c r="E374" s="245" t="s">
        <v>32</v>
      </c>
      <c r="F374" s="246" t="s">
        <v>3125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247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161</v>
      </c>
    </row>
    <row r="375" s="2" customFormat="1" ht="16.5" customHeight="1">
      <c r="A375" s="42"/>
      <c r="B375" s="43"/>
      <c r="C375" s="265" t="s">
        <v>991</v>
      </c>
      <c r="D375" s="265" t="s">
        <v>303</v>
      </c>
      <c r="E375" s="266" t="s">
        <v>3230</v>
      </c>
      <c r="F375" s="267" t="s">
        <v>3231</v>
      </c>
      <c r="G375" s="268" t="s">
        <v>775</v>
      </c>
      <c r="H375" s="269">
        <v>15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555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379</v>
      </c>
      <c r="BM375" s="219" t="s">
        <v>3232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3231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1" t="s">
        <v>174</v>
      </c>
      <c r="E377" s="44"/>
      <c r="F377" s="228" t="s">
        <v>3233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174</v>
      </c>
      <c r="AU377" s="20" t="s">
        <v>88</v>
      </c>
    </row>
    <row r="378" s="2" customFormat="1" ht="24.15" customHeight="1">
      <c r="A378" s="42"/>
      <c r="B378" s="43"/>
      <c r="C378" s="265" t="s">
        <v>996</v>
      </c>
      <c r="D378" s="265" t="s">
        <v>303</v>
      </c>
      <c r="E378" s="266" t="s">
        <v>3234</v>
      </c>
      <c r="F378" s="267" t="s">
        <v>3235</v>
      </c>
      <c r="G378" s="268" t="s">
        <v>775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555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379</v>
      </c>
      <c r="BM378" s="219" t="s">
        <v>3236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3235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3237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88</v>
      </c>
    </row>
    <row r="381" s="2" customFormat="1" ht="16.5" customHeight="1">
      <c r="A381" s="42"/>
      <c r="B381" s="43"/>
      <c r="C381" s="208" t="s">
        <v>1003</v>
      </c>
      <c r="D381" s="208" t="s">
        <v>164</v>
      </c>
      <c r="E381" s="209" t="s">
        <v>3238</v>
      </c>
      <c r="F381" s="210" t="s">
        <v>3239</v>
      </c>
      <c r="G381" s="211" t="s">
        <v>2687</v>
      </c>
      <c r="H381" s="212">
        <v>4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3240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3241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3242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>
      <c r="A384" s="42"/>
      <c r="B384" s="43"/>
      <c r="C384" s="44"/>
      <c r="D384" s="221" t="s">
        <v>174</v>
      </c>
      <c r="E384" s="44"/>
      <c r="F384" s="228" t="s">
        <v>3119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174</v>
      </c>
      <c r="AU384" s="20" t="s">
        <v>88</v>
      </c>
    </row>
    <row r="385" s="2" customFormat="1" ht="16.5" customHeight="1">
      <c r="A385" s="42"/>
      <c r="B385" s="43"/>
      <c r="C385" s="208" t="s">
        <v>1007</v>
      </c>
      <c r="D385" s="208" t="s">
        <v>164</v>
      </c>
      <c r="E385" s="209" t="s">
        <v>3243</v>
      </c>
      <c r="F385" s="210" t="s">
        <v>3244</v>
      </c>
      <c r="G385" s="211" t="s">
        <v>775</v>
      </c>
      <c r="H385" s="212">
        <v>15</v>
      </c>
      <c r="I385" s="213"/>
      <c r="J385" s="214">
        <f>ROUND(I385*H385,2)</f>
        <v>0</v>
      </c>
      <c r="K385" s="210" t="s">
        <v>168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379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379</v>
      </c>
      <c r="BM385" s="219" t="s">
        <v>3245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3246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>
      <c r="A387" s="42"/>
      <c r="B387" s="43"/>
      <c r="C387" s="44"/>
      <c r="D387" s="226" t="s">
        <v>172</v>
      </c>
      <c r="E387" s="44"/>
      <c r="F387" s="227" t="s">
        <v>3247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172</v>
      </c>
      <c r="AU387" s="20" t="s">
        <v>88</v>
      </c>
    </row>
    <row r="388" s="2" customFormat="1" ht="16.5" customHeight="1">
      <c r="A388" s="42"/>
      <c r="B388" s="43"/>
      <c r="C388" s="208" t="s">
        <v>1015</v>
      </c>
      <c r="D388" s="208" t="s">
        <v>164</v>
      </c>
      <c r="E388" s="209" t="s">
        <v>3248</v>
      </c>
      <c r="F388" s="210" t="s">
        <v>3249</v>
      </c>
      <c r="G388" s="211" t="s">
        <v>775</v>
      </c>
      <c r="H388" s="212">
        <v>8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379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379</v>
      </c>
      <c r="BM388" s="219" t="s">
        <v>3250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3251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3252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21.75" customHeight="1">
      <c r="A391" s="42"/>
      <c r="B391" s="43"/>
      <c r="C391" s="208" t="s">
        <v>1025</v>
      </c>
      <c r="D391" s="208" t="s">
        <v>164</v>
      </c>
      <c r="E391" s="209" t="s">
        <v>3253</v>
      </c>
      <c r="F391" s="210" t="s">
        <v>3254</v>
      </c>
      <c r="G391" s="211" t="s">
        <v>775</v>
      </c>
      <c r="H391" s="212">
        <v>1</v>
      </c>
      <c r="I391" s="213"/>
      <c r="J391" s="214">
        <f>ROUND(I391*H391,2)</f>
        <v>0</v>
      </c>
      <c r="K391" s="210" t="s">
        <v>168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379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3255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3256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>
      <c r="A393" s="42"/>
      <c r="B393" s="43"/>
      <c r="C393" s="44"/>
      <c r="D393" s="226" t="s">
        <v>172</v>
      </c>
      <c r="E393" s="44"/>
      <c r="F393" s="227" t="s">
        <v>3257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172</v>
      </c>
      <c r="AU393" s="20" t="s">
        <v>88</v>
      </c>
    </row>
    <row r="394" s="2" customFormat="1">
      <c r="A394" s="42"/>
      <c r="B394" s="43"/>
      <c r="C394" s="44"/>
      <c r="D394" s="221" t="s">
        <v>174</v>
      </c>
      <c r="E394" s="44"/>
      <c r="F394" s="228" t="s">
        <v>3258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174</v>
      </c>
      <c r="AU394" s="20" t="s">
        <v>88</v>
      </c>
    </row>
    <row r="395" s="2" customFormat="1" ht="16.5" customHeight="1">
      <c r="A395" s="42"/>
      <c r="B395" s="43"/>
      <c r="C395" s="208" t="s">
        <v>1030</v>
      </c>
      <c r="D395" s="208" t="s">
        <v>164</v>
      </c>
      <c r="E395" s="209" t="s">
        <v>3259</v>
      </c>
      <c r="F395" s="210" t="s">
        <v>3260</v>
      </c>
      <c r="G395" s="211" t="s">
        <v>775</v>
      </c>
      <c r="H395" s="212">
        <v>5</v>
      </c>
      <c r="I395" s="213"/>
      <c r="J395" s="214">
        <f>ROUND(I395*H395,2)</f>
        <v>0</v>
      </c>
      <c r="K395" s="210" t="s">
        <v>168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3261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3262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>
      <c r="A397" s="42"/>
      <c r="B397" s="43"/>
      <c r="C397" s="44"/>
      <c r="D397" s="226" t="s">
        <v>172</v>
      </c>
      <c r="E397" s="44"/>
      <c r="F397" s="227" t="s">
        <v>3263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172</v>
      </c>
      <c r="AU397" s="20" t="s">
        <v>88</v>
      </c>
    </row>
    <row r="398" s="2" customFormat="1" ht="24.15" customHeight="1">
      <c r="A398" s="42"/>
      <c r="B398" s="43"/>
      <c r="C398" s="208" t="s">
        <v>1032</v>
      </c>
      <c r="D398" s="208" t="s">
        <v>164</v>
      </c>
      <c r="E398" s="209" t="s">
        <v>3264</v>
      </c>
      <c r="F398" s="210" t="s">
        <v>3265</v>
      </c>
      <c r="G398" s="211" t="s">
        <v>775</v>
      </c>
      <c r="H398" s="212">
        <v>3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379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379</v>
      </c>
      <c r="BM398" s="219" t="s">
        <v>3266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3267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3268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2" customFormat="1" ht="24.15" customHeight="1">
      <c r="A401" s="42"/>
      <c r="B401" s="43"/>
      <c r="C401" s="208" t="s">
        <v>1037</v>
      </c>
      <c r="D401" s="208" t="s">
        <v>164</v>
      </c>
      <c r="E401" s="209" t="s">
        <v>3269</v>
      </c>
      <c r="F401" s="210" t="s">
        <v>3270</v>
      </c>
      <c r="G401" s="211" t="s">
        <v>282</v>
      </c>
      <c r="H401" s="212">
        <v>0.83799999999999997</v>
      </c>
      <c r="I401" s="213"/>
      <c r="J401" s="214">
        <f>ROUND(I401*H401,2)</f>
        <v>0</v>
      </c>
      <c r="K401" s="210" t="s">
        <v>168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379</v>
      </c>
      <c r="AT401" s="219" t="s">
        <v>164</v>
      </c>
      <c r="AU401" s="219" t="s">
        <v>88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379</v>
      </c>
      <c r="BM401" s="219" t="s">
        <v>3271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3272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88</v>
      </c>
    </row>
    <row r="403" s="2" customFormat="1">
      <c r="A403" s="42"/>
      <c r="B403" s="43"/>
      <c r="C403" s="44"/>
      <c r="D403" s="226" t="s">
        <v>172</v>
      </c>
      <c r="E403" s="44"/>
      <c r="F403" s="227" t="s">
        <v>3273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172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3274</v>
      </c>
      <c r="F404" s="206" t="s">
        <v>3275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161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1043</v>
      </c>
      <c r="D405" s="208" t="s">
        <v>164</v>
      </c>
      <c r="E405" s="209" t="s">
        <v>3276</v>
      </c>
      <c r="F405" s="210" t="s">
        <v>3277</v>
      </c>
      <c r="G405" s="211" t="s">
        <v>2687</v>
      </c>
      <c r="H405" s="212">
        <v>1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379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379</v>
      </c>
      <c r="BM405" s="219" t="s">
        <v>3278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3279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3280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2" customFormat="1">
      <c r="A408" s="42"/>
      <c r="B408" s="43"/>
      <c r="C408" s="44"/>
      <c r="D408" s="221" t="s">
        <v>174</v>
      </c>
      <c r="E408" s="44"/>
      <c r="F408" s="228" t="s">
        <v>3119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174</v>
      </c>
      <c r="AU408" s="20" t="s">
        <v>88</v>
      </c>
    </row>
    <row r="409" s="2" customFormat="1" ht="24.15" customHeight="1">
      <c r="A409" s="42"/>
      <c r="B409" s="43"/>
      <c r="C409" s="208" t="s">
        <v>1048</v>
      </c>
      <c r="D409" s="208" t="s">
        <v>164</v>
      </c>
      <c r="E409" s="209" t="s">
        <v>3281</v>
      </c>
      <c r="F409" s="210" t="s">
        <v>3282</v>
      </c>
      <c r="G409" s="211" t="s">
        <v>2687</v>
      </c>
      <c r="H409" s="212">
        <v>3</v>
      </c>
      <c r="I409" s="213"/>
      <c r="J409" s="214">
        <f>ROUND(I409*H409,2)</f>
        <v>0</v>
      </c>
      <c r="K409" s="210" t="s">
        <v>168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379</v>
      </c>
      <c r="AT409" s="219" t="s">
        <v>164</v>
      </c>
      <c r="AU409" s="219" t="s">
        <v>88</v>
      </c>
      <c r="AY409" s="20" t="s">
        <v>161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379</v>
      </c>
      <c r="BM409" s="219" t="s">
        <v>3283</v>
      </c>
    </row>
    <row r="410" s="2" customFormat="1">
      <c r="A410" s="42"/>
      <c r="B410" s="43"/>
      <c r="C410" s="44"/>
      <c r="D410" s="221" t="s">
        <v>171</v>
      </c>
      <c r="E410" s="44"/>
      <c r="F410" s="222" t="s">
        <v>3284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171</v>
      </c>
      <c r="AU410" s="20" t="s">
        <v>88</v>
      </c>
    </row>
    <row r="411" s="2" customFormat="1">
      <c r="A411" s="42"/>
      <c r="B411" s="43"/>
      <c r="C411" s="44"/>
      <c r="D411" s="226" t="s">
        <v>172</v>
      </c>
      <c r="E411" s="44"/>
      <c r="F411" s="227" t="s">
        <v>3285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172</v>
      </c>
      <c r="AU411" s="20" t="s">
        <v>88</v>
      </c>
    </row>
    <row r="412" s="2" customFormat="1">
      <c r="A412" s="42"/>
      <c r="B412" s="43"/>
      <c r="C412" s="44"/>
      <c r="D412" s="221" t="s">
        <v>174</v>
      </c>
      <c r="E412" s="44"/>
      <c r="F412" s="228" t="s">
        <v>3119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174</v>
      </c>
      <c r="AU412" s="20" t="s">
        <v>88</v>
      </c>
    </row>
    <row r="413" s="2" customFormat="1" ht="33" customHeight="1">
      <c r="A413" s="42"/>
      <c r="B413" s="43"/>
      <c r="C413" s="208" t="s">
        <v>1050</v>
      </c>
      <c r="D413" s="208" t="s">
        <v>164</v>
      </c>
      <c r="E413" s="209" t="s">
        <v>3286</v>
      </c>
      <c r="F413" s="210" t="s">
        <v>3287</v>
      </c>
      <c r="G413" s="211" t="s">
        <v>2687</v>
      </c>
      <c r="H413" s="212">
        <v>18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3288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3289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3290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>
      <c r="A416" s="42"/>
      <c r="B416" s="43"/>
      <c r="C416" s="44"/>
      <c r="D416" s="221" t="s">
        <v>174</v>
      </c>
      <c r="E416" s="44"/>
      <c r="F416" s="228" t="s">
        <v>3119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174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3291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161</v>
      </c>
    </row>
    <row r="418" s="2" customFormat="1" ht="33" customHeight="1">
      <c r="A418" s="42"/>
      <c r="B418" s="43"/>
      <c r="C418" s="208" t="s">
        <v>1054</v>
      </c>
      <c r="D418" s="208" t="s">
        <v>164</v>
      </c>
      <c r="E418" s="209" t="s">
        <v>3292</v>
      </c>
      <c r="F418" s="210" t="s">
        <v>3293</v>
      </c>
      <c r="G418" s="211" t="s">
        <v>2687</v>
      </c>
      <c r="H418" s="212">
        <v>1</v>
      </c>
      <c r="I418" s="213"/>
      <c r="J418" s="214">
        <f>ROUND(I418*H418,2)</f>
        <v>0</v>
      </c>
      <c r="K418" s="210" t="s">
        <v>168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3294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3295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6" t="s">
        <v>172</v>
      </c>
      <c r="E420" s="44"/>
      <c r="F420" s="227" t="s">
        <v>3296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172</v>
      </c>
      <c r="AU420" s="20" t="s">
        <v>88</v>
      </c>
    </row>
    <row r="421" s="2" customFormat="1">
      <c r="A421" s="42"/>
      <c r="B421" s="43"/>
      <c r="C421" s="44"/>
      <c r="D421" s="221" t="s">
        <v>174</v>
      </c>
      <c r="E421" s="44"/>
      <c r="F421" s="228" t="s">
        <v>3119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174</v>
      </c>
      <c r="AU421" s="20" t="s">
        <v>88</v>
      </c>
    </row>
    <row r="422" s="2" customFormat="1" ht="16.5" customHeight="1">
      <c r="A422" s="42"/>
      <c r="B422" s="43"/>
      <c r="C422" s="208" t="s">
        <v>1060</v>
      </c>
      <c r="D422" s="208" t="s">
        <v>164</v>
      </c>
      <c r="E422" s="209" t="s">
        <v>3297</v>
      </c>
      <c r="F422" s="210" t="s">
        <v>3298</v>
      </c>
      <c r="G422" s="211" t="s">
        <v>2687</v>
      </c>
      <c r="H422" s="212">
        <v>19</v>
      </c>
      <c r="I422" s="213"/>
      <c r="J422" s="214">
        <f>ROUND(I422*H422,2)</f>
        <v>0</v>
      </c>
      <c r="K422" s="210" t="s">
        <v>168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379</v>
      </c>
      <c r="AT422" s="219" t="s">
        <v>164</v>
      </c>
      <c r="AU422" s="219" t="s">
        <v>88</v>
      </c>
      <c r="AY422" s="20" t="s">
        <v>161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379</v>
      </c>
      <c r="BM422" s="219" t="s">
        <v>3299</v>
      </c>
    </row>
    <row r="423" s="2" customFormat="1">
      <c r="A423" s="42"/>
      <c r="B423" s="43"/>
      <c r="C423" s="44"/>
      <c r="D423" s="221" t="s">
        <v>171</v>
      </c>
      <c r="E423" s="44"/>
      <c r="F423" s="222" t="s">
        <v>3300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171</v>
      </c>
      <c r="AU423" s="20" t="s">
        <v>88</v>
      </c>
    </row>
    <row r="424" s="2" customFormat="1">
      <c r="A424" s="42"/>
      <c r="B424" s="43"/>
      <c r="C424" s="44"/>
      <c r="D424" s="226" t="s">
        <v>172</v>
      </c>
      <c r="E424" s="44"/>
      <c r="F424" s="227" t="s">
        <v>3301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172</v>
      </c>
      <c r="AU424" s="20" t="s">
        <v>88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3302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161</v>
      </c>
    </row>
    <row r="426" s="2" customFormat="1" ht="16.5" customHeight="1">
      <c r="A426" s="42"/>
      <c r="B426" s="43"/>
      <c r="C426" s="208" t="s">
        <v>1065</v>
      </c>
      <c r="D426" s="208" t="s">
        <v>164</v>
      </c>
      <c r="E426" s="209" t="s">
        <v>3303</v>
      </c>
      <c r="F426" s="210" t="s">
        <v>3304</v>
      </c>
      <c r="G426" s="211" t="s">
        <v>2687</v>
      </c>
      <c r="H426" s="212">
        <v>19</v>
      </c>
      <c r="I426" s="213"/>
      <c r="J426" s="214">
        <f>ROUND(I426*H426,2)</f>
        <v>0</v>
      </c>
      <c r="K426" s="210" t="s">
        <v>168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379</v>
      </c>
      <c r="AT426" s="219" t="s">
        <v>164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379</v>
      </c>
      <c r="BM426" s="219" t="s">
        <v>3305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3306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>
      <c r="A428" s="42"/>
      <c r="B428" s="43"/>
      <c r="C428" s="44"/>
      <c r="D428" s="226" t="s">
        <v>172</v>
      </c>
      <c r="E428" s="44"/>
      <c r="F428" s="227" t="s">
        <v>3307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172</v>
      </c>
      <c r="AU428" s="20" t="s">
        <v>88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3302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161</v>
      </c>
    </row>
    <row r="430" s="2" customFormat="1" ht="24.15" customHeight="1">
      <c r="A430" s="42"/>
      <c r="B430" s="43"/>
      <c r="C430" s="208" t="s">
        <v>1080</v>
      </c>
      <c r="D430" s="208" t="s">
        <v>164</v>
      </c>
      <c r="E430" s="209" t="s">
        <v>3308</v>
      </c>
      <c r="F430" s="210" t="s">
        <v>3309</v>
      </c>
      <c r="G430" s="211" t="s">
        <v>2687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3310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3311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3312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4.15" customHeight="1">
      <c r="A433" s="42"/>
      <c r="B433" s="43"/>
      <c r="C433" s="265" t="s">
        <v>1085</v>
      </c>
      <c r="D433" s="265" t="s">
        <v>303</v>
      </c>
      <c r="E433" s="266" t="s">
        <v>3313</v>
      </c>
      <c r="F433" s="267" t="s">
        <v>3314</v>
      </c>
      <c r="G433" s="268" t="s">
        <v>775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555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3315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3316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>
      <c r="A435" s="42"/>
      <c r="B435" s="43"/>
      <c r="C435" s="44"/>
      <c r="D435" s="221" t="s">
        <v>174</v>
      </c>
      <c r="E435" s="44"/>
      <c r="F435" s="228" t="s">
        <v>3317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174</v>
      </c>
      <c r="AU435" s="20" t="s">
        <v>88</v>
      </c>
    </row>
    <row r="436" s="2" customFormat="1" ht="24.15" customHeight="1">
      <c r="A436" s="42"/>
      <c r="B436" s="43"/>
      <c r="C436" s="208" t="s">
        <v>1093</v>
      </c>
      <c r="D436" s="208" t="s">
        <v>164</v>
      </c>
      <c r="E436" s="209" t="s">
        <v>3318</v>
      </c>
      <c r="F436" s="210" t="s">
        <v>3319</v>
      </c>
      <c r="G436" s="211" t="s">
        <v>282</v>
      </c>
      <c r="H436" s="212">
        <v>0.378</v>
      </c>
      <c r="I436" s="213"/>
      <c r="J436" s="214">
        <f>ROUND(I436*H436,2)</f>
        <v>0</v>
      </c>
      <c r="K436" s="210" t="s">
        <v>168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379</v>
      </c>
      <c r="AT436" s="219" t="s">
        <v>164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379</v>
      </c>
      <c r="BM436" s="219" t="s">
        <v>3320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3321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2" customFormat="1">
      <c r="A438" s="42"/>
      <c r="B438" s="43"/>
      <c r="C438" s="44"/>
      <c r="D438" s="226" t="s">
        <v>172</v>
      </c>
      <c r="E438" s="44"/>
      <c r="F438" s="227" t="s">
        <v>3322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172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24SCcyHTLXM254yOP6MjksysL+i2nazcSG8vOmQmWc9ZZ8ev/qqjd0ZV2xgQk7gzn2ns6OKSiih12OyF0VdFtw==" hashValue="VFg62SWXdadjzJ/GjATCORlL1u9ikeaAHMFobZcZpju3VyP+sJ0pL2q21hJP3gfQ5PiP4lKNz0nKy5aATN+VNQ==" algorithmName="SHA-512" password="9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3323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ROUND((SUM(BE90:BE571)),  2)</f>
        <v>0</v>
      </c>
      <c r="G33" s="42"/>
      <c r="H33" s="42"/>
      <c r="I33" s="152">
        <v>0.20999999999999999</v>
      </c>
      <c r="J33" s="151">
        <f>ROUND(((SUM(BE90:BE571))*I33),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ROUND((SUM(BF90:BF571)),  2)</f>
        <v>0</v>
      </c>
      <c r="G34" s="42"/>
      <c r="H34" s="42"/>
      <c r="I34" s="152">
        <v>0.14999999999999999</v>
      </c>
      <c r="J34" s="151">
        <f>ROUND(((SUM(BF90:BF571))*I34),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ROUND((SUM(BG90:BG571)),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ROUND((SUM(BH90:BH571)),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ROUND((SUM(BI90:BI571)),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ZTI-S - ZTI - spodní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J230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J236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J281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216</v>
      </c>
      <c r="E65" s="178"/>
      <c r="F65" s="178"/>
      <c r="G65" s="178"/>
      <c r="H65" s="178"/>
      <c r="I65" s="178"/>
      <c r="J65" s="179">
        <f>J292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217</v>
      </c>
      <c r="E66" s="178"/>
      <c r="F66" s="178"/>
      <c r="G66" s="178"/>
      <c r="H66" s="178"/>
      <c r="I66" s="178"/>
      <c r="J66" s="179">
        <f>J518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J529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220</v>
      </c>
      <c r="E68" s="172"/>
      <c r="F68" s="172"/>
      <c r="G68" s="172"/>
      <c r="H68" s="172"/>
      <c r="I68" s="172"/>
      <c r="J68" s="173">
        <f>J536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2777</v>
      </c>
      <c r="E69" s="178"/>
      <c r="F69" s="178"/>
      <c r="G69" s="178"/>
      <c r="H69" s="178"/>
      <c r="I69" s="178"/>
      <c r="J69" s="179">
        <f>J537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236</v>
      </c>
      <c r="E70" s="172"/>
      <c r="F70" s="172"/>
      <c r="G70" s="172"/>
      <c r="H70" s="172"/>
      <c r="I70" s="172"/>
      <c r="J70" s="173">
        <f>J564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147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6.25" customHeight="1">
      <c r="A80" s="42"/>
      <c r="B80" s="43"/>
      <c r="C80" s="44"/>
      <c r="D80" s="44"/>
      <c r="E80" s="164" t="str">
        <f>E7</f>
        <v>Novostavba zař. pro vých. a vzdělávání dětí a zahr. domku, Suchdol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138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ZTI-S - ZTI - spodní stavba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Suchdol</v>
      </c>
      <c r="G84" s="44"/>
      <c r="H84" s="44"/>
      <c r="I84" s="35" t="s">
        <v>24</v>
      </c>
      <c r="J84" s="76" t="str">
        <f>IF(J12="","",J12)</f>
        <v>14. 8. 2024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5.65" customHeight="1">
      <c r="A86" s="42"/>
      <c r="B86" s="43"/>
      <c r="C86" s="35" t="s">
        <v>30</v>
      </c>
      <c r="D86" s="44"/>
      <c r="E86" s="44"/>
      <c r="F86" s="30" t="str">
        <f>E15</f>
        <v>Česká zemědělská univerzita v Praze. Kamýcká 129</v>
      </c>
      <c r="G86" s="44"/>
      <c r="H86" s="44"/>
      <c r="I86" s="35" t="s">
        <v>37</v>
      </c>
      <c r="J86" s="40" t="str">
        <f>E21</f>
        <v>PilsProjekt s.r.o., Částkova 74, Plzeň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35</v>
      </c>
      <c r="D87" s="44"/>
      <c r="E87" s="44"/>
      <c r="F87" s="30" t="str">
        <f>IF(E18="","",E18)</f>
        <v>Vyplň údaj</v>
      </c>
      <c r="G87" s="44"/>
      <c r="H87" s="44"/>
      <c r="I87" s="35" t="s">
        <v>40</v>
      </c>
      <c r="J87" s="40" t="str">
        <f>E24</f>
        <v>M. Volf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148</v>
      </c>
      <c r="D89" s="184" t="s">
        <v>63</v>
      </c>
      <c r="E89" s="184" t="s">
        <v>59</v>
      </c>
      <c r="F89" s="184" t="s">
        <v>60</v>
      </c>
      <c r="G89" s="184" t="s">
        <v>149</v>
      </c>
      <c r="H89" s="184" t="s">
        <v>150</v>
      </c>
      <c r="I89" s="184" t="s">
        <v>151</v>
      </c>
      <c r="J89" s="184" t="s">
        <v>142</v>
      </c>
      <c r="K89" s="185" t="s">
        <v>152</v>
      </c>
      <c r="L89" s="186"/>
      <c r="M89" s="96" t="s">
        <v>32</v>
      </c>
      <c r="N89" s="97" t="s">
        <v>48</v>
      </c>
      <c r="O89" s="97" t="s">
        <v>153</v>
      </c>
      <c r="P89" s="97" t="s">
        <v>154</v>
      </c>
      <c r="Q89" s="97" t="s">
        <v>155</v>
      </c>
      <c r="R89" s="97" t="s">
        <v>156</v>
      </c>
      <c r="S89" s="97" t="s">
        <v>157</v>
      </c>
      <c r="T89" s="98" t="s">
        <v>158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159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P91+P536+P564</f>
        <v>0</v>
      </c>
      <c r="Q90" s="100"/>
      <c r="R90" s="189">
        <f>R91+R536+R564</f>
        <v>46.362693200000002</v>
      </c>
      <c r="S90" s="100"/>
      <c r="T90" s="190">
        <f>T91+T536+T564</f>
        <v>1.264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77</v>
      </c>
      <c r="AU90" s="20" t="s">
        <v>143</v>
      </c>
      <c r="BK90" s="191">
        <f>BK91+BK536+BK564</f>
        <v>0</v>
      </c>
    </row>
    <row r="91" s="12" customFormat="1" ht="25.92" customHeight="1">
      <c r="A91" s="12"/>
      <c r="B91" s="192"/>
      <c r="C91" s="193"/>
      <c r="D91" s="194" t="s">
        <v>77</v>
      </c>
      <c r="E91" s="195" t="s">
        <v>238</v>
      </c>
      <c r="F91" s="195" t="s">
        <v>239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P92+P230+P236+P281+P292+P518+P529</f>
        <v>0</v>
      </c>
      <c r="Q91" s="200"/>
      <c r="R91" s="201">
        <f>R92+R230+R236+R281+R292+R518+R529</f>
        <v>46.324198200000005</v>
      </c>
      <c r="S91" s="200"/>
      <c r="T91" s="202">
        <f>T92+T230+T236+T281+T292+T518+T529</f>
        <v>1.264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78</v>
      </c>
      <c r="AY91" s="203" t="s">
        <v>161</v>
      </c>
      <c r="BK91" s="205">
        <f>BK92+BK230+BK236+BK281+BK292+BK518+BK529</f>
        <v>0</v>
      </c>
    </row>
    <row r="92" s="12" customFormat="1" ht="22.8" customHeight="1">
      <c r="A92" s="12"/>
      <c r="B92" s="192"/>
      <c r="C92" s="193"/>
      <c r="D92" s="194" t="s">
        <v>77</v>
      </c>
      <c r="E92" s="206" t="s">
        <v>86</v>
      </c>
      <c r="F92" s="206" t="s">
        <v>240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SUM(P93:P229)</f>
        <v>0</v>
      </c>
      <c r="Q92" s="200"/>
      <c r="R92" s="201">
        <f>SUM(R93:R229)</f>
        <v>37.758000000000003</v>
      </c>
      <c r="S92" s="200"/>
      <c r="T92" s="202">
        <f>SUM(T93:T229)</f>
        <v>1.264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86</v>
      </c>
      <c r="AY92" s="203" t="s">
        <v>161</v>
      </c>
      <c r="BK92" s="205">
        <f>SUM(BK93:BK229)</f>
        <v>0</v>
      </c>
    </row>
    <row r="93" s="2" customFormat="1" ht="24.15" customHeight="1">
      <c r="A93" s="42"/>
      <c r="B93" s="43"/>
      <c r="C93" s="208" t="s">
        <v>86</v>
      </c>
      <c r="D93" s="208" t="s">
        <v>164</v>
      </c>
      <c r="E93" s="209" t="s">
        <v>3324</v>
      </c>
      <c r="F93" s="210" t="s">
        <v>3325</v>
      </c>
      <c r="G93" s="211" t="s">
        <v>311</v>
      </c>
      <c r="H93" s="212">
        <v>4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0.316</v>
      </c>
      <c r="T93" s="218">
        <f>S93*H93</f>
        <v>1.264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188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188</v>
      </c>
      <c r="BM93" s="219" t="s">
        <v>3326</v>
      </c>
    </row>
    <row r="94" s="2" customFormat="1">
      <c r="A94" s="42"/>
      <c r="B94" s="43"/>
      <c r="C94" s="44"/>
      <c r="D94" s="221" t="s">
        <v>171</v>
      </c>
      <c r="E94" s="44"/>
      <c r="F94" s="222" t="s">
        <v>3327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3328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13" customFormat="1">
      <c r="A96" s="13"/>
      <c r="B96" s="233"/>
      <c r="C96" s="234"/>
      <c r="D96" s="221" t="s">
        <v>247</v>
      </c>
      <c r="E96" s="235" t="s">
        <v>32</v>
      </c>
      <c r="F96" s="236" t="s">
        <v>3329</v>
      </c>
      <c r="G96" s="234"/>
      <c r="H96" s="235" t="s">
        <v>32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247</v>
      </c>
      <c r="AU96" s="242" t="s">
        <v>88</v>
      </c>
      <c r="AV96" s="13" t="s">
        <v>86</v>
      </c>
      <c r="AW96" s="13" t="s">
        <v>39</v>
      </c>
      <c r="AX96" s="13" t="s">
        <v>78</v>
      </c>
      <c r="AY96" s="242" t="s">
        <v>161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3330</v>
      </c>
      <c r="G97" s="244"/>
      <c r="H97" s="247">
        <v>4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88</v>
      </c>
      <c r="D98" s="208" t="s">
        <v>164</v>
      </c>
      <c r="E98" s="209" t="s">
        <v>3331</v>
      </c>
      <c r="F98" s="210" t="s">
        <v>3332</v>
      </c>
      <c r="G98" s="211" t="s">
        <v>243</v>
      </c>
      <c r="H98" s="212">
        <v>4.7999999999999998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3333</v>
      </c>
    </row>
    <row r="99" s="2" customFormat="1">
      <c r="A99" s="42"/>
      <c r="B99" s="43"/>
      <c r="C99" s="44"/>
      <c r="D99" s="221" t="s">
        <v>171</v>
      </c>
      <c r="E99" s="44"/>
      <c r="F99" s="222" t="s">
        <v>3334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3335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3329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3336</v>
      </c>
      <c r="G102" s="244"/>
      <c r="H102" s="247">
        <v>4.7999999999999998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33" customHeight="1">
      <c r="A103" s="42"/>
      <c r="B103" s="43"/>
      <c r="C103" s="208" t="s">
        <v>180</v>
      </c>
      <c r="D103" s="208" t="s">
        <v>164</v>
      </c>
      <c r="E103" s="209" t="s">
        <v>3337</v>
      </c>
      <c r="F103" s="210" t="s">
        <v>3338</v>
      </c>
      <c r="G103" s="211" t="s">
        <v>243</v>
      </c>
      <c r="H103" s="212">
        <v>51.476999999999997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3339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3340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3341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3342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3343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3344</v>
      </c>
      <c r="G108" s="244"/>
      <c r="H108" s="247">
        <v>22.032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3345</v>
      </c>
      <c r="G109" s="244"/>
      <c r="H109" s="247">
        <v>2.1160000000000001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3346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3347</v>
      </c>
      <c r="G111" s="244"/>
      <c r="H111" s="247">
        <v>1.2709999999999999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3348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3349</v>
      </c>
      <c r="G113" s="244"/>
      <c r="H113" s="247">
        <v>6.6539999999999999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3350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3351</v>
      </c>
      <c r="G115" s="244"/>
      <c r="H115" s="247">
        <v>1.494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3352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3353</v>
      </c>
      <c r="G117" s="244"/>
      <c r="H117" s="247">
        <v>1.048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3354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3355</v>
      </c>
      <c r="G119" s="244"/>
      <c r="H119" s="247">
        <v>1.3919999999999999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3356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3357</v>
      </c>
      <c r="G121" s="244"/>
      <c r="H121" s="247">
        <v>0.98299999999999998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3358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3359</v>
      </c>
      <c r="G123" s="244"/>
      <c r="H123" s="247">
        <v>0.91800000000000004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3360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3361</v>
      </c>
      <c r="G125" s="244"/>
      <c r="H125" s="247">
        <v>0.80300000000000005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3362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3363</v>
      </c>
      <c r="G127" s="244"/>
      <c r="H127" s="247">
        <v>0.435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3364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3365</v>
      </c>
      <c r="G129" s="244"/>
      <c r="H129" s="247">
        <v>1.601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3366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3367</v>
      </c>
      <c r="G131" s="244"/>
      <c r="H131" s="247">
        <v>1.2330000000000001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3368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3369</v>
      </c>
      <c r="G133" s="244"/>
      <c r="H133" s="247">
        <v>1.224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78</v>
      </c>
      <c r="AY133" s="253" t="s">
        <v>161</v>
      </c>
    </row>
    <row r="134" s="13" customFormat="1">
      <c r="A134" s="13"/>
      <c r="B134" s="233"/>
      <c r="C134" s="234"/>
      <c r="D134" s="221" t="s">
        <v>247</v>
      </c>
      <c r="E134" s="235" t="s">
        <v>32</v>
      </c>
      <c r="F134" s="236" t="s">
        <v>3370</v>
      </c>
      <c r="G134" s="234"/>
      <c r="H134" s="235" t="s">
        <v>32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247</v>
      </c>
      <c r="AU134" s="242" t="s">
        <v>88</v>
      </c>
      <c r="AV134" s="13" t="s">
        <v>86</v>
      </c>
      <c r="AW134" s="13" t="s">
        <v>39</v>
      </c>
      <c r="AX134" s="13" t="s">
        <v>78</v>
      </c>
      <c r="AY134" s="242" t="s">
        <v>161</v>
      </c>
    </row>
    <row r="135" s="14" customFormat="1">
      <c r="A135" s="14"/>
      <c r="B135" s="243"/>
      <c r="C135" s="244"/>
      <c r="D135" s="221" t="s">
        <v>247</v>
      </c>
      <c r="E135" s="245" t="s">
        <v>32</v>
      </c>
      <c r="F135" s="246" t="s">
        <v>3371</v>
      </c>
      <c r="G135" s="244"/>
      <c r="H135" s="247">
        <v>0.99099999999999999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39</v>
      </c>
      <c r="AX135" s="14" t="s">
        <v>78</v>
      </c>
      <c r="AY135" s="253" t="s">
        <v>161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3372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3373</v>
      </c>
      <c r="G137" s="244"/>
      <c r="H137" s="247">
        <v>2.0470000000000002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3374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3375</v>
      </c>
      <c r="G139" s="244"/>
      <c r="H139" s="247">
        <v>0.752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3376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3377</v>
      </c>
      <c r="G141" s="244"/>
      <c r="H141" s="247">
        <v>1.1020000000000001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3378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3379</v>
      </c>
      <c r="G143" s="244"/>
      <c r="H143" s="247">
        <v>1.1910000000000001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3380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3381</v>
      </c>
      <c r="G145" s="244"/>
      <c r="H145" s="247">
        <v>2.1899999999999999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5" customFormat="1">
      <c r="A146" s="15"/>
      <c r="B146" s="254"/>
      <c r="C146" s="255"/>
      <c r="D146" s="221" t="s">
        <v>247</v>
      </c>
      <c r="E146" s="256" t="s">
        <v>32</v>
      </c>
      <c r="F146" s="257" t="s">
        <v>273</v>
      </c>
      <c r="G146" s="255"/>
      <c r="H146" s="258">
        <v>51.47699999999999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247</v>
      </c>
      <c r="AU146" s="264" t="s">
        <v>88</v>
      </c>
      <c r="AV146" s="15" t="s">
        <v>188</v>
      </c>
      <c r="AW146" s="15" t="s">
        <v>39</v>
      </c>
      <c r="AX146" s="15" t="s">
        <v>86</v>
      </c>
      <c r="AY146" s="264" t="s">
        <v>161</v>
      </c>
    </row>
    <row r="147" s="2" customFormat="1" ht="37.8" customHeight="1">
      <c r="A147" s="42"/>
      <c r="B147" s="43"/>
      <c r="C147" s="208" t="s">
        <v>188</v>
      </c>
      <c r="D147" s="208" t="s">
        <v>164</v>
      </c>
      <c r="E147" s="209" t="s">
        <v>264</v>
      </c>
      <c r="F147" s="210" t="s">
        <v>265</v>
      </c>
      <c r="G147" s="211" t="s">
        <v>243</v>
      </c>
      <c r="H147" s="212">
        <v>23.216999999999999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3382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267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268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269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3383</v>
      </c>
      <c r="G151" s="244"/>
      <c r="H151" s="247">
        <v>56.277000000000001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3" customFormat="1">
      <c r="A152" s="13"/>
      <c r="B152" s="233"/>
      <c r="C152" s="234"/>
      <c r="D152" s="221" t="s">
        <v>247</v>
      </c>
      <c r="E152" s="235" t="s">
        <v>32</v>
      </c>
      <c r="F152" s="236" t="s">
        <v>271</v>
      </c>
      <c r="G152" s="234"/>
      <c r="H152" s="235" t="s">
        <v>32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247</v>
      </c>
      <c r="AU152" s="242" t="s">
        <v>88</v>
      </c>
      <c r="AV152" s="13" t="s">
        <v>86</v>
      </c>
      <c r="AW152" s="13" t="s">
        <v>39</v>
      </c>
      <c r="AX152" s="13" t="s">
        <v>78</v>
      </c>
      <c r="AY152" s="242" t="s">
        <v>161</v>
      </c>
    </row>
    <row r="153" s="14" customFormat="1">
      <c r="A153" s="14"/>
      <c r="B153" s="243"/>
      <c r="C153" s="244"/>
      <c r="D153" s="221" t="s">
        <v>247</v>
      </c>
      <c r="E153" s="245" t="s">
        <v>32</v>
      </c>
      <c r="F153" s="246" t="s">
        <v>3384</v>
      </c>
      <c r="G153" s="244"/>
      <c r="H153" s="247">
        <v>-33.060000000000002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247</v>
      </c>
      <c r="AU153" s="253" t="s">
        <v>88</v>
      </c>
      <c r="AV153" s="14" t="s">
        <v>88</v>
      </c>
      <c r="AW153" s="14" t="s">
        <v>39</v>
      </c>
      <c r="AX153" s="14" t="s">
        <v>78</v>
      </c>
      <c r="AY153" s="253" t="s">
        <v>161</v>
      </c>
    </row>
    <row r="154" s="15" customFormat="1">
      <c r="A154" s="15"/>
      <c r="B154" s="254"/>
      <c r="C154" s="255"/>
      <c r="D154" s="221" t="s">
        <v>247</v>
      </c>
      <c r="E154" s="256" t="s">
        <v>32</v>
      </c>
      <c r="F154" s="257" t="s">
        <v>273</v>
      </c>
      <c r="G154" s="255"/>
      <c r="H154" s="258">
        <v>23.216999999999999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247</v>
      </c>
      <c r="AU154" s="264" t="s">
        <v>88</v>
      </c>
      <c r="AV154" s="15" t="s">
        <v>188</v>
      </c>
      <c r="AW154" s="15" t="s">
        <v>39</v>
      </c>
      <c r="AX154" s="15" t="s">
        <v>86</v>
      </c>
      <c r="AY154" s="264" t="s">
        <v>161</v>
      </c>
    </row>
    <row r="155" s="2" customFormat="1" ht="37.8" customHeight="1">
      <c r="A155" s="42"/>
      <c r="B155" s="43"/>
      <c r="C155" s="208" t="s">
        <v>160</v>
      </c>
      <c r="D155" s="208" t="s">
        <v>164</v>
      </c>
      <c r="E155" s="209" t="s">
        <v>274</v>
      </c>
      <c r="F155" s="210" t="s">
        <v>275</v>
      </c>
      <c r="G155" s="211" t="s">
        <v>243</v>
      </c>
      <c r="H155" s="212">
        <v>116.08499999999999</v>
      </c>
      <c r="I155" s="213"/>
      <c r="J155" s="214">
        <f>ROUND(I155*H155,2)</f>
        <v>0</v>
      </c>
      <c r="K155" s="210" t="s">
        <v>168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188</v>
      </c>
      <c r="AT155" s="219" t="s">
        <v>164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188</v>
      </c>
      <c r="BM155" s="219" t="s">
        <v>3385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277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>
      <c r="A157" s="42"/>
      <c r="B157" s="43"/>
      <c r="C157" s="44"/>
      <c r="D157" s="226" t="s">
        <v>172</v>
      </c>
      <c r="E157" s="44"/>
      <c r="F157" s="227" t="s">
        <v>278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172</v>
      </c>
      <c r="AU157" s="20" t="s">
        <v>88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269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3383</v>
      </c>
      <c r="G159" s="244"/>
      <c r="H159" s="247">
        <v>56.277000000000001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271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3384</v>
      </c>
      <c r="G161" s="244"/>
      <c r="H161" s="247">
        <v>-33.060000000000002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5" customFormat="1">
      <c r="A162" s="15"/>
      <c r="B162" s="254"/>
      <c r="C162" s="255"/>
      <c r="D162" s="221" t="s">
        <v>247</v>
      </c>
      <c r="E162" s="256" t="s">
        <v>32</v>
      </c>
      <c r="F162" s="257" t="s">
        <v>273</v>
      </c>
      <c r="G162" s="255"/>
      <c r="H162" s="258">
        <v>23.216999999999999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247</v>
      </c>
      <c r="AU162" s="264" t="s">
        <v>88</v>
      </c>
      <c r="AV162" s="15" t="s">
        <v>188</v>
      </c>
      <c r="AW162" s="15" t="s">
        <v>39</v>
      </c>
      <c r="AX162" s="15" t="s">
        <v>86</v>
      </c>
      <c r="AY162" s="264" t="s">
        <v>161</v>
      </c>
    </row>
    <row r="163" s="14" customFormat="1">
      <c r="A163" s="14"/>
      <c r="B163" s="243"/>
      <c r="C163" s="244"/>
      <c r="D163" s="221" t="s">
        <v>247</v>
      </c>
      <c r="E163" s="244"/>
      <c r="F163" s="246" t="s">
        <v>3386</v>
      </c>
      <c r="G163" s="244"/>
      <c r="H163" s="247">
        <v>116.08499999999999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4</v>
      </c>
      <c r="AX163" s="14" t="s">
        <v>86</v>
      </c>
      <c r="AY163" s="253" t="s">
        <v>161</v>
      </c>
    </row>
    <row r="164" s="2" customFormat="1" ht="33" customHeight="1">
      <c r="A164" s="42"/>
      <c r="B164" s="43"/>
      <c r="C164" s="208" t="s">
        <v>200</v>
      </c>
      <c r="D164" s="208" t="s">
        <v>164</v>
      </c>
      <c r="E164" s="209" t="s">
        <v>280</v>
      </c>
      <c r="F164" s="210" t="s">
        <v>281</v>
      </c>
      <c r="G164" s="211" t="s">
        <v>282</v>
      </c>
      <c r="H164" s="212">
        <v>41.790999999999997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3387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284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285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3" customFormat="1">
      <c r="A167" s="13"/>
      <c r="B167" s="233"/>
      <c r="C167" s="234"/>
      <c r="D167" s="221" t="s">
        <v>247</v>
      </c>
      <c r="E167" s="235" t="s">
        <v>32</v>
      </c>
      <c r="F167" s="236" t="s">
        <v>269</v>
      </c>
      <c r="G167" s="234"/>
      <c r="H167" s="235" t="s">
        <v>32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247</v>
      </c>
      <c r="AU167" s="242" t="s">
        <v>88</v>
      </c>
      <c r="AV167" s="13" t="s">
        <v>86</v>
      </c>
      <c r="AW167" s="13" t="s">
        <v>39</v>
      </c>
      <c r="AX167" s="13" t="s">
        <v>78</v>
      </c>
      <c r="AY167" s="242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3383</v>
      </c>
      <c r="G168" s="244"/>
      <c r="H168" s="247">
        <v>56.277000000000001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271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3384</v>
      </c>
      <c r="G170" s="244"/>
      <c r="H170" s="247">
        <v>-33.060000000000002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5" customFormat="1">
      <c r="A171" s="15"/>
      <c r="B171" s="254"/>
      <c r="C171" s="255"/>
      <c r="D171" s="221" t="s">
        <v>247</v>
      </c>
      <c r="E171" s="256" t="s">
        <v>32</v>
      </c>
      <c r="F171" s="257" t="s">
        <v>273</v>
      </c>
      <c r="G171" s="255"/>
      <c r="H171" s="258">
        <v>23.216999999999999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247</v>
      </c>
      <c r="AU171" s="264" t="s">
        <v>88</v>
      </c>
      <c r="AV171" s="15" t="s">
        <v>188</v>
      </c>
      <c r="AW171" s="15" t="s">
        <v>39</v>
      </c>
      <c r="AX171" s="15" t="s">
        <v>86</v>
      </c>
      <c r="AY171" s="264" t="s">
        <v>161</v>
      </c>
    </row>
    <row r="172" s="14" customFormat="1">
      <c r="A172" s="14"/>
      <c r="B172" s="243"/>
      <c r="C172" s="244"/>
      <c r="D172" s="221" t="s">
        <v>247</v>
      </c>
      <c r="E172" s="244"/>
      <c r="F172" s="246" t="s">
        <v>3388</v>
      </c>
      <c r="G172" s="244"/>
      <c r="H172" s="247">
        <v>41.790999999999997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4</v>
      </c>
      <c r="AX172" s="14" t="s">
        <v>86</v>
      </c>
      <c r="AY172" s="253" t="s">
        <v>161</v>
      </c>
    </row>
    <row r="173" s="2" customFormat="1" ht="24.15" customHeight="1">
      <c r="A173" s="42"/>
      <c r="B173" s="43"/>
      <c r="C173" s="208" t="s">
        <v>204</v>
      </c>
      <c r="D173" s="208" t="s">
        <v>164</v>
      </c>
      <c r="E173" s="209" t="s">
        <v>287</v>
      </c>
      <c r="F173" s="210" t="s">
        <v>288</v>
      </c>
      <c r="G173" s="211" t="s">
        <v>243</v>
      </c>
      <c r="H173" s="212">
        <v>33.060000000000002</v>
      </c>
      <c r="I173" s="213"/>
      <c r="J173" s="214">
        <f>ROUND(I173*H173,2)</f>
        <v>0</v>
      </c>
      <c r="K173" s="210" t="s">
        <v>168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188</v>
      </c>
      <c r="AT173" s="219" t="s">
        <v>164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188</v>
      </c>
      <c r="BM173" s="219" t="s">
        <v>3389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290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>
      <c r="A175" s="42"/>
      <c r="B175" s="43"/>
      <c r="C175" s="44"/>
      <c r="D175" s="226" t="s">
        <v>172</v>
      </c>
      <c r="E175" s="44"/>
      <c r="F175" s="227" t="s">
        <v>291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172</v>
      </c>
      <c r="AU175" s="20" t="s">
        <v>88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269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3383</v>
      </c>
      <c r="G177" s="244"/>
      <c r="H177" s="247">
        <v>56.277000000000001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3390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3391</v>
      </c>
      <c r="G179" s="244"/>
      <c r="H179" s="247">
        <v>-18.879000000000001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3392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3393</v>
      </c>
      <c r="G181" s="244"/>
      <c r="H181" s="247">
        <v>-4.3380000000000001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5" customFormat="1">
      <c r="A182" s="15"/>
      <c r="B182" s="254"/>
      <c r="C182" s="255"/>
      <c r="D182" s="221" t="s">
        <v>247</v>
      </c>
      <c r="E182" s="256" t="s">
        <v>32</v>
      </c>
      <c r="F182" s="257" t="s">
        <v>273</v>
      </c>
      <c r="G182" s="255"/>
      <c r="H182" s="258">
        <v>33.059999999999995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247</v>
      </c>
      <c r="AU182" s="264" t="s">
        <v>88</v>
      </c>
      <c r="AV182" s="15" t="s">
        <v>188</v>
      </c>
      <c r="AW182" s="15" t="s">
        <v>39</v>
      </c>
      <c r="AX182" s="15" t="s">
        <v>86</v>
      </c>
      <c r="AY182" s="264" t="s">
        <v>161</v>
      </c>
    </row>
    <row r="183" s="2" customFormat="1" ht="24.15" customHeight="1">
      <c r="A183" s="42"/>
      <c r="B183" s="43"/>
      <c r="C183" s="208" t="s">
        <v>294</v>
      </c>
      <c r="D183" s="208" t="s">
        <v>164</v>
      </c>
      <c r="E183" s="209" t="s">
        <v>3394</v>
      </c>
      <c r="F183" s="210" t="s">
        <v>3395</v>
      </c>
      <c r="G183" s="211" t="s">
        <v>243</v>
      </c>
      <c r="H183" s="212">
        <v>18.879000000000001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188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3396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3397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3398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13" customFormat="1">
      <c r="A186" s="13"/>
      <c r="B186" s="233"/>
      <c r="C186" s="234"/>
      <c r="D186" s="221" t="s">
        <v>247</v>
      </c>
      <c r="E186" s="235" t="s">
        <v>32</v>
      </c>
      <c r="F186" s="236" t="s">
        <v>3342</v>
      </c>
      <c r="G186" s="234"/>
      <c r="H186" s="235" t="s">
        <v>32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247</v>
      </c>
      <c r="AU186" s="242" t="s">
        <v>88</v>
      </c>
      <c r="AV186" s="13" t="s">
        <v>86</v>
      </c>
      <c r="AW186" s="13" t="s">
        <v>39</v>
      </c>
      <c r="AX186" s="13" t="s">
        <v>78</v>
      </c>
      <c r="AY186" s="242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3343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3399</v>
      </c>
      <c r="G188" s="244"/>
      <c r="H188" s="247">
        <v>7.4800000000000004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3400</v>
      </c>
      <c r="G189" s="244"/>
      <c r="H189" s="247">
        <v>1.097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3346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3401</v>
      </c>
      <c r="G191" s="244"/>
      <c r="H191" s="247">
        <v>0.33200000000000002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3348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3402</v>
      </c>
      <c r="G193" s="244"/>
      <c r="H193" s="247">
        <v>2.3719999999999999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3350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3403</v>
      </c>
      <c r="G195" s="244"/>
      <c r="H195" s="247">
        <v>0.41799999999999998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3352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3404</v>
      </c>
      <c r="G197" s="244"/>
      <c r="H197" s="247">
        <v>0.30599999999999999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3" customFormat="1">
      <c r="A198" s="13"/>
      <c r="B198" s="233"/>
      <c r="C198" s="234"/>
      <c r="D198" s="221" t="s">
        <v>247</v>
      </c>
      <c r="E198" s="235" t="s">
        <v>32</v>
      </c>
      <c r="F198" s="236" t="s">
        <v>3354</v>
      </c>
      <c r="G198" s="234"/>
      <c r="H198" s="235" t="s">
        <v>32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247</v>
      </c>
      <c r="AU198" s="242" t="s">
        <v>88</v>
      </c>
      <c r="AV198" s="13" t="s">
        <v>86</v>
      </c>
      <c r="AW198" s="13" t="s">
        <v>39</v>
      </c>
      <c r="AX198" s="13" t="s">
        <v>78</v>
      </c>
      <c r="AY198" s="242" t="s">
        <v>161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3403</v>
      </c>
      <c r="G199" s="244"/>
      <c r="H199" s="247">
        <v>0.41799999999999998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78</v>
      </c>
      <c r="AY199" s="253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3356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3404</v>
      </c>
      <c r="G201" s="244"/>
      <c r="H201" s="247">
        <v>0.30599999999999999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3358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3404</v>
      </c>
      <c r="G203" s="244"/>
      <c r="H203" s="247">
        <v>0.30599999999999999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78</v>
      </c>
      <c r="AY203" s="253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3360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3404</v>
      </c>
      <c r="G205" s="244"/>
      <c r="H205" s="247">
        <v>0.30599999999999999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3362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3405</v>
      </c>
      <c r="G207" s="244"/>
      <c r="H207" s="247">
        <v>0.17199999999999999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78</v>
      </c>
      <c r="AY207" s="253" t="s">
        <v>161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3364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3403</v>
      </c>
      <c r="G209" s="244"/>
      <c r="H209" s="247">
        <v>0.41799999999999998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3366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3406</v>
      </c>
      <c r="G211" s="244"/>
      <c r="H211" s="247">
        <v>0.36899999999999999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3368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3407</v>
      </c>
      <c r="G213" s="244"/>
      <c r="H213" s="247">
        <v>0.39400000000000002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78</v>
      </c>
      <c r="AY213" s="253" t="s">
        <v>161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3370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3408</v>
      </c>
      <c r="G215" s="244"/>
      <c r="H215" s="247">
        <v>0.34399999999999997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78</v>
      </c>
      <c r="AY215" s="253" t="s">
        <v>161</v>
      </c>
    </row>
    <row r="216" s="13" customFormat="1">
      <c r="A216" s="13"/>
      <c r="B216" s="233"/>
      <c r="C216" s="234"/>
      <c r="D216" s="221" t="s">
        <v>247</v>
      </c>
      <c r="E216" s="235" t="s">
        <v>32</v>
      </c>
      <c r="F216" s="236" t="s">
        <v>3372</v>
      </c>
      <c r="G216" s="234"/>
      <c r="H216" s="235" t="s">
        <v>32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247</v>
      </c>
      <c r="AU216" s="242" t="s">
        <v>88</v>
      </c>
      <c r="AV216" s="13" t="s">
        <v>86</v>
      </c>
      <c r="AW216" s="13" t="s">
        <v>39</v>
      </c>
      <c r="AX216" s="13" t="s">
        <v>78</v>
      </c>
      <c r="AY216" s="242" t="s">
        <v>161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3409</v>
      </c>
      <c r="G217" s="244"/>
      <c r="H217" s="247">
        <v>0.91800000000000004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78</v>
      </c>
      <c r="AY217" s="253" t="s">
        <v>161</v>
      </c>
    </row>
    <row r="218" s="13" customFormat="1">
      <c r="A218" s="13"/>
      <c r="B218" s="233"/>
      <c r="C218" s="234"/>
      <c r="D218" s="221" t="s">
        <v>247</v>
      </c>
      <c r="E218" s="235" t="s">
        <v>32</v>
      </c>
      <c r="F218" s="236" t="s">
        <v>3374</v>
      </c>
      <c r="G218" s="234"/>
      <c r="H218" s="235" t="s">
        <v>32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247</v>
      </c>
      <c r="AU218" s="242" t="s">
        <v>88</v>
      </c>
      <c r="AV218" s="13" t="s">
        <v>86</v>
      </c>
      <c r="AW218" s="13" t="s">
        <v>39</v>
      </c>
      <c r="AX218" s="13" t="s">
        <v>78</v>
      </c>
      <c r="AY218" s="242" t="s">
        <v>161</v>
      </c>
    </row>
    <row r="219" s="14" customFormat="1">
      <c r="A219" s="14"/>
      <c r="B219" s="243"/>
      <c r="C219" s="244"/>
      <c r="D219" s="221" t="s">
        <v>247</v>
      </c>
      <c r="E219" s="245" t="s">
        <v>32</v>
      </c>
      <c r="F219" s="246" t="s">
        <v>3406</v>
      </c>
      <c r="G219" s="244"/>
      <c r="H219" s="247">
        <v>0.36899999999999999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247</v>
      </c>
      <c r="AU219" s="253" t="s">
        <v>88</v>
      </c>
      <c r="AV219" s="14" t="s">
        <v>88</v>
      </c>
      <c r="AW219" s="14" t="s">
        <v>39</v>
      </c>
      <c r="AX219" s="14" t="s">
        <v>78</v>
      </c>
      <c r="AY219" s="253" t="s">
        <v>161</v>
      </c>
    </row>
    <row r="220" s="13" customFormat="1">
      <c r="A220" s="13"/>
      <c r="B220" s="233"/>
      <c r="C220" s="234"/>
      <c r="D220" s="221" t="s">
        <v>247</v>
      </c>
      <c r="E220" s="235" t="s">
        <v>32</v>
      </c>
      <c r="F220" s="236" t="s">
        <v>3376</v>
      </c>
      <c r="G220" s="234"/>
      <c r="H220" s="235" t="s">
        <v>32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247</v>
      </c>
      <c r="AU220" s="242" t="s">
        <v>88</v>
      </c>
      <c r="AV220" s="13" t="s">
        <v>86</v>
      </c>
      <c r="AW220" s="13" t="s">
        <v>39</v>
      </c>
      <c r="AX220" s="13" t="s">
        <v>78</v>
      </c>
      <c r="AY220" s="242" t="s">
        <v>161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3410</v>
      </c>
      <c r="G221" s="244"/>
      <c r="H221" s="247">
        <v>0.58999999999999997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78</v>
      </c>
      <c r="AY221" s="253" t="s">
        <v>161</v>
      </c>
    </row>
    <row r="222" s="13" customFormat="1">
      <c r="A222" s="13"/>
      <c r="B222" s="233"/>
      <c r="C222" s="234"/>
      <c r="D222" s="221" t="s">
        <v>247</v>
      </c>
      <c r="E222" s="235" t="s">
        <v>32</v>
      </c>
      <c r="F222" s="236" t="s">
        <v>3378</v>
      </c>
      <c r="G222" s="234"/>
      <c r="H222" s="235" t="s">
        <v>32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247</v>
      </c>
      <c r="AU222" s="242" t="s">
        <v>88</v>
      </c>
      <c r="AV222" s="13" t="s">
        <v>86</v>
      </c>
      <c r="AW222" s="13" t="s">
        <v>39</v>
      </c>
      <c r="AX222" s="13" t="s">
        <v>78</v>
      </c>
      <c r="AY222" s="242" t="s">
        <v>161</v>
      </c>
    </row>
    <row r="223" s="14" customFormat="1">
      <c r="A223" s="14"/>
      <c r="B223" s="243"/>
      <c r="C223" s="244"/>
      <c r="D223" s="221" t="s">
        <v>247</v>
      </c>
      <c r="E223" s="245" t="s">
        <v>32</v>
      </c>
      <c r="F223" s="246" t="s">
        <v>3411</v>
      </c>
      <c r="G223" s="244"/>
      <c r="H223" s="247">
        <v>0.68899999999999995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247</v>
      </c>
      <c r="AU223" s="253" t="s">
        <v>88</v>
      </c>
      <c r="AV223" s="14" t="s">
        <v>88</v>
      </c>
      <c r="AW223" s="14" t="s">
        <v>39</v>
      </c>
      <c r="AX223" s="14" t="s">
        <v>78</v>
      </c>
      <c r="AY223" s="253" t="s">
        <v>161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3380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3412</v>
      </c>
      <c r="G225" s="244"/>
      <c r="H225" s="247">
        <v>1.2749999999999999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5" customFormat="1">
      <c r="A226" s="15"/>
      <c r="B226" s="254"/>
      <c r="C226" s="255"/>
      <c r="D226" s="221" t="s">
        <v>247</v>
      </c>
      <c r="E226" s="256" t="s">
        <v>32</v>
      </c>
      <c r="F226" s="257" t="s">
        <v>273</v>
      </c>
      <c r="G226" s="255"/>
      <c r="H226" s="258">
        <v>18.878999999999994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247</v>
      </c>
      <c r="AU226" s="264" t="s">
        <v>88</v>
      </c>
      <c r="AV226" s="15" t="s">
        <v>188</v>
      </c>
      <c r="AW226" s="15" t="s">
        <v>39</v>
      </c>
      <c r="AX226" s="15" t="s">
        <v>86</v>
      </c>
      <c r="AY226" s="264" t="s">
        <v>161</v>
      </c>
    </row>
    <row r="227" s="2" customFormat="1" ht="16.5" customHeight="1">
      <c r="A227" s="42"/>
      <c r="B227" s="43"/>
      <c r="C227" s="265" t="s">
        <v>302</v>
      </c>
      <c r="D227" s="265" t="s">
        <v>303</v>
      </c>
      <c r="E227" s="266" t="s">
        <v>304</v>
      </c>
      <c r="F227" s="267" t="s">
        <v>305</v>
      </c>
      <c r="G227" s="268" t="s">
        <v>282</v>
      </c>
      <c r="H227" s="269">
        <v>37.758000000000003</v>
      </c>
      <c r="I227" s="270"/>
      <c r="J227" s="271">
        <f>ROUND(I227*H227,2)</f>
        <v>0</v>
      </c>
      <c r="K227" s="267" t="s">
        <v>168</v>
      </c>
      <c r="L227" s="272"/>
      <c r="M227" s="273" t="s">
        <v>32</v>
      </c>
      <c r="N227" s="274" t="s">
        <v>49</v>
      </c>
      <c r="O227" s="88"/>
      <c r="P227" s="217">
        <f>O227*H227</f>
        <v>0</v>
      </c>
      <c r="Q227" s="217">
        <v>1</v>
      </c>
      <c r="R227" s="217">
        <f>Q227*H227</f>
        <v>37.758000000000003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303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3413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305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14" customFormat="1">
      <c r="A229" s="14"/>
      <c r="B229" s="243"/>
      <c r="C229" s="244"/>
      <c r="D229" s="221" t="s">
        <v>247</v>
      </c>
      <c r="E229" s="244"/>
      <c r="F229" s="246" t="s">
        <v>3414</v>
      </c>
      <c r="G229" s="244"/>
      <c r="H229" s="247">
        <v>37.758000000000003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247</v>
      </c>
      <c r="AU229" s="253" t="s">
        <v>88</v>
      </c>
      <c r="AV229" s="14" t="s">
        <v>88</v>
      </c>
      <c r="AW229" s="14" t="s">
        <v>4</v>
      </c>
      <c r="AX229" s="14" t="s">
        <v>86</v>
      </c>
      <c r="AY229" s="253" t="s">
        <v>161</v>
      </c>
    </row>
    <row r="230" s="12" customFormat="1" ht="22.8" customHeight="1">
      <c r="A230" s="12"/>
      <c r="B230" s="192"/>
      <c r="C230" s="193"/>
      <c r="D230" s="194" t="s">
        <v>77</v>
      </c>
      <c r="E230" s="206" t="s">
        <v>180</v>
      </c>
      <c r="F230" s="206" t="s">
        <v>2720</v>
      </c>
      <c r="G230" s="193"/>
      <c r="H230" s="193"/>
      <c r="I230" s="196"/>
      <c r="J230" s="207">
        <f>BK230</f>
        <v>0</v>
      </c>
      <c r="K230" s="193"/>
      <c r="L230" s="198"/>
      <c r="M230" s="199"/>
      <c r="N230" s="200"/>
      <c r="O230" s="200"/>
      <c r="P230" s="201">
        <f>SUM(P231:P235)</f>
        <v>0</v>
      </c>
      <c r="Q230" s="200"/>
      <c r="R230" s="201">
        <f>SUM(R231:R235)</f>
        <v>2.0587200000000001</v>
      </c>
      <c r="S230" s="200"/>
      <c r="T230" s="202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86</v>
      </c>
      <c r="AT230" s="204" t="s">
        <v>77</v>
      </c>
      <c r="AU230" s="204" t="s">
        <v>86</v>
      </c>
      <c r="AY230" s="203" t="s">
        <v>161</v>
      </c>
      <c r="BK230" s="205">
        <f>SUM(BK231:BK235)</f>
        <v>0</v>
      </c>
    </row>
    <row r="231" s="2" customFormat="1" ht="16.5" customHeight="1">
      <c r="A231" s="42"/>
      <c r="B231" s="43"/>
      <c r="C231" s="208" t="s">
        <v>308</v>
      </c>
      <c r="D231" s="208" t="s">
        <v>164</v>
      </c>
      <c r="E231" s="209" t="s">
        <v>3415</v>
      </c>
      <c r="F231" s="210" t="s">
        <v>3416</v>
      </c>
      <c r="G231" s="211" t="s">
        <v>775</v>
      </c>
      <c r="H231" s="212">
        <v>1</v>
      </c>
      <c r="I231" s="213"/>
      <c r="J231" s="214">
        <f>ROUND(I231*H231,2)</f>
        <v>0</v>
      </c>
      <c r="K231" s="210" t="s">
        <v>168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2.0587200000000001</v>
      </c>
      <c r="R231" s="217">
        <f>Q231*H231</f>
        <v>2.0587200000000001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3417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3418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>
      <c r="A233" s="42"/>
      <c r="B233" s="43"/>
      <c r="C233" s="44"/>
      <c r="D233" s="226" t="s">
        <v>172</v>
      </c>
      <c r="E233" s="44"/>
      <c r="F233" s="227" t="s">
        <v>3419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172</v>
      </c>
      <c r="AU233" s="20" t="s">
        <v>88</v>
      </c>
    </row>
    <row r="234" s="13" customFormat="1">
      <c r="A234" s="13"/>
      <c r="B234" s="233"/>
      <c r="C234" s="234"/>
      <c r="D234" s="221" t="s">
        <v>247</v>
      </c>
      <c r="E234" s="235" t="s">
        <v>32</v>
      </c>
      <c r="F234" s="236" t="s">
        <v>3420</v>
      </c>
      <c r="G234" s="234"/>
      <c r="H234" s="235" t="s">
        <v>32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247</v>
      </c>
      <c r="AU234" s="242" t="s">
        <v>88</v>
      </c>
      <c r="AV234" s="13" t="s">
        <v>86</v>
      </c>
      <c r="AW234" s="13" t="s">
        <v>39</v>
      </c>
      <c r="AX234" s="13" t="s">
        <v>78</v>
      </c>
      <c r="AY234" s="242" t="s">
        <v>161</v>
      </c>
    </row>
    <row r="235" s="14" customFormat="1">
      <c r="A235" s="14"/>
      <c r="B235" s="243"/>
      <c r="C235" s="244"/>
      <c r="D235" s="221" t="s">
        <v>247</v>
      </c>
      <c r="E235" s="245" t="s">
        <v>32</v>
      </c>
      <c r="F235" s="246" t="s">
        <v>86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247</v>
      </c>
      <c r="AU235" s="253" t="s">
        <v>88</v>
      </c>
      <c r="AV235" s="14" t="s">
        <v>88</v>
      </c>
      <c r="AW235" s="14" t="s">
        <v>39</v>
      </c>
      <c r="AX235" s="14" t="s">
        <v>86</v>
      </c>
      <c r="AY235" s="253" t="s">
        <v>161</v>
      </c>
    </row>
    <row r="236" s="12" customFormat="1" ht="22.8" customHeight="1">
      <c r="A236" s="12"/>
      <c r="B236" s="192"/>
      <c r="C236" s="193"/>
      <c r="D236" s="194" t="s">
        <v>77</v>
      </c>
      <c r="E236" s="206" t="s">
        <v>188</v>
      </c>
      <c r="F236" s="206" t="s">
        <v>472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SUM(P237:P280)</f>
        <v>0</v>
      </c>
      <c r="Q236" s="200"/>
      <c r="R236" s="201">
        <f>SUM(R237:R280)</f>
        <v>0</v>
      </c>
      <c r="S236" s="200"/>
      <c r="T236" s="202">
        <f>SUM(T237:T280)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86</v>
      </c>
      <c r="AT236" s="204" t="s">
        <v>77</v>
      </c>
      <c r="AU236" s="204" t="s">
        <v>86</v>
      </c>
      <c r="AY236" s="203" t="s">
        <v>161</v>
      </c>
      <c r="BK236" s="205">
        <f>SUM(BK237:BK280)</f>
        <v>0</v>
      </c>
    </row>
    <row r="237" s="2" customFormat="1" ht="16.5" customHeight="1">
      <c r="A237" s="42"/>
      <c r="B237" s="43"/>
      <c r="C237" s="208" t="s">
        <v>317</v>
      </c>
      <c r="D237" s="208" t="s">
        <v>164</v>
      </c>
      <c r="E237" s="209" t="s">
        <v>511</v>
      </c>
      <c r="F237" s="210" t="s">
        <v>512</v>
      </c>
      <c r="G237" s="211" t="s">
        <v>243</v>
      </c>
      <c r="H237" s="212">
        <v>4.3380000000000001</v>
      </c>
      <c r="I237" s="213"/>
      <c r="J237" s="214">
        <f>ROUND(I237*H237,2)</f>
        <v>0</v>
      </c>
      <c r="K237" s="210" t="s">
        <v>168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3421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514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6" t="s">
        <v>172</v>
      </c>
      <c r="E239" s="44"/>
      <c r="F239" s="227" t="s">
        <v>515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172</v>
      </c>
      <c r="AU239" s="20" t="s">
        <v>88</v>
      </c>
    </row>
    <row r="240" s="13" customFormat="1">
      <c r="A240" s="13"/>
      <c r="B240" s="233"/>
      <c r="C240" s="234"/>
      <c r="D240" s="221" t="s">
        <v>247</v>
      </c>
      <c r="E240" s="235" t="s">
        <v>32</v>
      </c>
      <c r="F240" s="236" t="s">
        <v>3342</v>
      </c>
      <c r="G240" s="234"/>
      <c r="H240" s="235" t="s">
        <v>32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247</v>
      </c>
      <c r="AU240" s="242" t="s">
        <v>88</v>
      </c>
      <c r="AV240" s="13" t="s">
        <v>86</v>
      </c>
      <c r="AW240" s="13" t="s">
        <v>39</v>
      </c>
      <c r="AX240" s="13" t="s">
        <v>78</v>
      </c>
      <c r="AY240" s="242" t="s">
        <v>161</v>
      </c>
    </row>
    <row r="241" s="13" customFormat="1">
      <c r="A241" s="13"/>
      <c r="B241" s="233"/>
      <c r="C241" s="234"/>
      <c r="D241" s="221" t="s">
        <v>247</v>
      </c>
      <c r="E241" s="235" t="s">
        <v>32</v>
      </c>
      <c r="F241" s="236" t="s">
        <v>3343</v>
      </c>
      <c r="G241" s="234"/>
      <c r="H241" s="235" t="s">
        <v>32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247</v>
      </c>
      <c r="AU241" s="242" t="s">
        <v>88</v>
      </c>
      <c r="AV241" s="13" t="s">
        <v>86</v>
      </c>
      <c r="AW241" s="13" t="s">
        <v>39</v>
      </c>
      <c r="AX241" s="13" t="s">
        <v>78</v>
      </c>
      <c r="AY241" s="242" t="s">
        <v>161</v>
      </c>
    </row>
    <row r="242" s="14" customFormat="1">
      <c r="A242" s="14"/>
      <c r="B242" s="243"/>
      <c r="C242" s="244"/>
      <c r="D242" s="221" t="s">
        <v>247</v>
      </c>
      <c r="E242" s="245" t="s">
        <v>32</v>
      </c>
      <c r="F242" s="246" t="s">
        <v>3422</v>
      </c>
      <c r="G242" s="244"/>
      <c r="H242" s="247">
        <v>1.6259999999999999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247</v>
      </c>
      <c r="AU242" s="253" t="s">
        <v>88</v>
      </c>
      <c r="AV242" s="14" t="s">
        <v>88</v>
      </c>
      <c r="AW242" s="14" t="s">
        <v>39</v>
      </c>
      <c r="AX242" s="14" t="s">
        <v>78</v>
      </c>
      <c r="AY242" s="253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3423</v>
      </c>
      <c r="G243" s="244"/>
      <c r="H243" s="247">
        <v>0.25800000000000001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3346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3424</v>
      </c>
      <c r="G245" s="244"/>
      <c r="H245" s="247">
        <v>0.078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3348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3425</v>
      </c>
      <c r="G247" s="244"/>
      <c r="H247" s="247">
        <v>0.55800000000000005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3350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3426</v>
      </c>
      <c r="G249" s="244"/>
      <c r="H249" s="247">
        <v>0.10199999999999999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3" customFormat="1">
      <c r="A250" s="13"/>
      <c r="B250" s="233"/>
      <c r="C250" s="234"/>
      <c r="D250" s="221" t="s">
        <v>247</v>
      </c>
      <c r="E250" s="235" t="s">
        <v>32</v>
      </c>
      <c r="F250" s="236" t="s">
        <v>3352</v>
      </c>
      <c r="G250" s="234"/>
      <c r="H250" s="235" t="s">
        <v>32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247</v>
      </c>
      <c r="AU250" s="242" t="s">
        <v>88</v>
      </c>
      <c r="AV250" s="13" t="s">
        <v>86</v>
      </c>
      <c r="AW250" s="13" t="s">
        <v>39</v>
      </c>
      <c r="AX250" s="13" t="s">
        <v>78</v>
      </c>
      <c r="AY250" s="242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3427</v>
      </c>
      <c r="G251" s="244"/>
      <c r="H251" s="247">
        <v>0.071999999999999995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3" customFormat="1">
      <c r="A252" s="13"/>
      <c r="B252" s="233"/>
      <c r="C252" s="234"/>
      <c r="D252" s="221" t="s">
        <v>247</v>
      </c>
      <c r="E252" s="235" t="s">
        <v>32</v>
      </c>
      <c r="F252" s="236" t="s">
        <v>3354</v>
      </c>
      <c r="G252" s="234"/>
      <c r="H252" s="235" t="s">
        <v>32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247</v>
      </c>
      <c r="AU252" s="242" t="s">
        <v>88</v>
      </c>
      <c r="AV252" s="13" t="s">
        <v>86</v>
      </c>
      <c r="AW252" s="13" t="s">
        <v>39</v>
      </c>
      <c r="AX252" s="13" t="s">
        <v>78</v>
      </c>
      <c r="AY252" s="242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3426</v>
      </c>
      <c r="G253" s="244"/>
      <c r="H253" s="247">
        <v>0.10199999999999999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3356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3427</v>
      </c>
      <c r="G255" s="244"/>
      <c r="H255" s="247">
        <v>0.071999999999999995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3358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88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3427</v>
      </c>
      <c r="G257" s="244"/>
      <c r="H257" s="247">
        <v>0.071999999999999995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3" customFormat="1">
      <c r="A258" s="13"/>
      <c r="B258" s="233"/>
      <c r="C258" s="234"/>
      <c r="D258" s="221" t="s">
        <v>247</v>
      </c>
      <c r="E258" s="235" t="s">
        <v>32</v>
      </c>
      <c r="F258" s="236" t="s">
        <v>3360</v>
      </c>
      <c r="G258" s="234"/>
      <c r="H258" s="235" t="s">
        <v>32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247</v>
      </c>
      <c r="AU258" s="242" t="s">
        <v>88</v>
      </c>
      <c r="AV258" s="13" t="s">
        <v>86</v>
      </c>
      <c r="AW258" s="13" t="s">
        <v>39</v>
      </c>
      <c r="AX258" s="13" t="s">
        <v>78</v>
      </c>
      <c r="AY258" s="242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3427</v>
      </c>
      <c r="G259" s="244"/>
      <c r="H259" s="247">
        <v>0.071999999999999995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3" customFormat="1">
      <c r="A260" s="13"/>
      <c r="B260" s="233"/>
      <c r="C260" s="234"/>
      <c r="D260" s="221" t="s">
        <v>247</v>
      </c>
      <c r="E260" s="235" t="s">
        <v>32</v>
      </c>
      <c r="F260" s="236" t="s">
        <v>3362</v>
      </c>
      <c r="G260" s="234"/>
      <c r="H260" s="235" t="s">
        <v>32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247</v>
      </c>
      <c r="AU260" s="242" t="s">
        <v>88</v>
      </c>
      <c r="AV260" s="13" t="s">
        <v>86</v>
      </c>
      <c r="AW260" s="13" t="s">
        <v>39</v>
      </c>
      <c r="AX260" s="13" t="s">
        <v>78</v>
      </c>
      <c r="AY260" s="242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3428</v>
      </c>
      <c r="G261" s="244"/>
      <c r="H261" s="247">
        <v>0.042000000000000003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3" customFormat="1">
      <c r="A262" s="13"/>
      <c r="B262" s="233"/>
      <c r="C262" s="234"/>
      <c r="D262" s="221" t="s">
        <v>247</v>
      </c>
      <c r="E262" s="235" t="s">
        <v>32</v>
      </c>
      <c r="F262" s="236" t="s">
        <v>3364</v>
      </c>
      <c r="G262" s="234"/>
      <c r="H262" s="235" t="s">
        <v>32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247</v>
      </c>
      <c r="AU262" s="242" t="s">
        <v>88</v>
      </c>
      <c r="AV262" s="13" t="s">
        <v>86</v>
      </c>
      <c r="AW262" s="13" t="s">
        <v>39</v>
      </c>
      <c r="AX262" s="13" t="s">
        <v>78</v>
      </c>
      <c r="AY262" s="242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3426</v>
      </c>
      <c r="G263" s="244"/>
      <c r="H263" s="247">
        <v>0.10199999999999999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3366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3429</v>
      </c>
      <c r="G265" s="244"/>
      <c r="H265" s="247">
        <v>0.089999999999999997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3" customFormat="1">
      <c r="A266" s="13"/>
      <c r="B266" s="233"/>
      <c r="C266" s="234"/>
      <c r="D266" s="221" t="s">
        <v>247</v>
      </c>
      <c r="E266" s="235" t="s">
        <v>32</v>
      </c>
      <c r="F266" s="236" t="s">
        <v>3368</v>
      </c>
      <c r="G266" s="234"/>
      <c r="H266" s="235" t="s">
        <v>32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247</v>
      </c>
      <c r="AU266" s="242" t="s">
        <v>88</v>
      </c>
      <c r="AV266" s="13" t="s">
        <v>86</v>
      </c>
      <c r="AW266" s="13" t="s">
        <v>39</v>
      </c>
      <c r="AX266" s="13" t="s">
        <v>78</v>
      </c>
      <c r="AY266" s="242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3430</v>
      </c>
      <c r="G267" s="244"/>
      <c r="H267" s="247">
        <v>0.096000000000000002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3370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3431</v>
      </c>
      <c r="G269" s="244"/>
      <c r="H269" s="247">
        <v>0.084000000000000005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3" customFormat="1">
      <c r="A270" s="13"/>
      <c r="B270" s="233"/>
      <c r="C270" s="234"/>
      <c r="D270" s="221" t="s">
        <v>247</v>
      </c>
      <c r="E270" s="235" t="s">
        <v>32</v>
      </c>
      <c r="F270" s="236" t="s">
        <v>3372</v>
      </c>
      <c r="G270" s="234"/>
      <c r="H270" s="235" t="s">
        <v>32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247</v>
      </c>
      <c r="AU270" s="242" t="s">
        <v>88</v>
      </c>
      <c r="AV270" s="13" t="s">
        <v>86</v>
      </c>
      <c r="AW270" s="13" t="s">
        <v>39</v>
      </c>
      <c r="AX270" s="13" t="s">
        <v>78</v>
      </c>
      <c r="AY270" s="242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3432</v>
      </c>
      <c r="G271" s="244"/>
      <c r="H271" s="247">
        <v>0.216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3374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3429</v>
      </c>
      <c r="G273" s="244"/>
      <c r="H273" s="247">
        <v>0.089999999999999997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3376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3433</v>
      </c>
      <c r="G275" s="244"/>
      <c r="H275" s="247">
        <v>0.14399999999999999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3378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3434</v>
      </c>
      <c r="G277" s="244"/>
      <c r="H277" s="247">
        <v>0.16200000000000001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3380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3435</v>
      </c>
      <c r="G279" s="244"/>
      <c r="H279" s="247">
        <v>0.29999999999999999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5" customFormat="1">
      <c r="A280" s="15"/>
      <c r="B280" s="254"/>
      <c r="C280" s="255"/>
      <c r="D280" s="221" t="s">
        <v>247</v>
      </c>
      <c r="E280" s="256" t="s">
        <v>32</v>
      </c>
      <c r="F280" s="257" t="s">
        <v>273</v>
      </c>
      <c r="G280" s="255"/>
      <c r="H280" s="258">
        <v>4.3380000000000001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247</v>
      </c>
      <c r="AU280" s="264" t="s">
        <v>88</v>
      </c>
      <c r="AV280" s="15" t="s">
        <v>188</v>
      </c>
      <c r="AW280" s="15" t="s">
        <v>39</v>
      </c>
      <c r="AX280" s="15" t="s">
        <v>86</v>
      </c>
      <c r="AY280" s="264" t="s">
        <v>161</v>
      </c>
    </row>
    <row r="281" s="12" customFormat="1" ht="22.8" customHeight="1">
      <c r="A281" s="12"/>
      <c r="B281" s="192"/>
      <c r="C281" s="193"/>
      <c r="D281" s="194" t="s">
        <v>77</v>
      </c>
      <c r="E281" s="206" t="s">
        <v>160</v>
      </c>
      <c r="F281" s="206" t="s">
        <v>518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SUM(P282:P291)</f>
        <v>0</v>
      </c>
      <c r="Q281" s="200"/>
      <c r="R281" s="201">
        <f>SUM(R282:R291)</f>
        <v>3.1297999999999999</v>
      </c>
      <c r="S281" s="200"/>
      <c r="T281" s="202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86</v>
      </c>
      <c r="AT281" s="204" t="s">
        <v>77</v>
      </c>
      <c r="AU281" s="204" t="s">
        <v>86</v>
      </c>
      <c r="AY281" s="203" t="s">
        <v>161</v>
      </c>
      <c r="BK281" s="205">
        <f>SUM(BK282:BK291)</f>
        <v>0</v>
      </c>
    </row>
    <row r="282" s="2" customFormat="1" ht="24.15" customHeight="1">
      <c r="A282" s="42"/>
      <c r="B282" s="43"/>
      <c r="C282" s="208" t="s">
        <v>328</v>
      </c>
      <c r="D282" s="208" t="s">
        <v>164</v>
      </c>
      <c r="E282" s="209" t="s">
        <v>3436</v>
      </c>
      <c r="F282" s="210" t="s">
        <v>3437</v>
      </c>
      <c r="G282" s="211" t="s">
        <v>311</v>
      </c>
      <c r="H282" s="212">
        <v>4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0.57499999999999996</v>
      </c>
      <c r="R282" s="217">
        <f>Q282*H282</f>
        <v>2.2999999999999998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3438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3439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3440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3" customFormat="1">
      <c r="A285" s="13"/>
      <c r="B285" s="233"/>
      <c r="C285" s="234"/>
      <c r="D285" s="221" t="s">
        <v>247</v>
      </c>
      <c r="E285" s="235" t="s">
        <v>32</v>
      </c>
      <c r="F285" s="236" t="s">
        <v>3329</v>
      </c>
      <c r="G285" s="234"/>
      <c r="H285" s="235" t="s">
        <v>32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247</v>
      </c>
      <c r="AU285" s="242" t="s">
        <v>88</v>
      </c>
      <c r="AV285" s="13" t="s">
        <v>86</v>
      </c>
      <c r="AW285" s="13" t="s">
        <v>39</v>
      </c>
      <c r="AX285" s="13" t="s">
        <v>78</v>
      </c>
      <c r="AY285" s="242" t="s">
        <v>161</v>
      </c>
    </row>
    <row r="286" s="14" customFormat="1">
      <c r="A286" s="14"/>
      <c r="B286" s="243"/>
      <c r="C286" s="244"/>
      <c r="D286" s="221" t="s">
        <v>247</v>
      </c>
      <c r="E286" s="245" t="s">
        <v>32</v>
      </c>
      <c r="F286" s="246" t="s">
        <v>3330</v>
      </c>
      <c r="G286" s="244"/>
      <c r="H286" s="247">
        <v>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39</v>
      </c>
      <c r="AX286" s="14" t="s">
        <v>86</v>
      </c>
      <c r="AY286" s="253" t="s">
        <v>161</v>
      </c>
    </row>
    <row r="287" s="2" customFormat="1" ht="33" customHeight="1">
      <c r="A287" s="42"/>
      <c r="B287" s="43"/>
      <c r="C287" s="208" t="s">
        <v>336</v>
      </c>
      <c r="D287" s="208" t="s">
        <v>164</v>
      </c>
      <c r="E287" s="209" t="s">
        <v>3441</v>
      </c>
      <c r="F287" s="210" t="s">
        <v>3442</v>
      </c>
      <c r="G287" s="211" t="s">
        <v>311</v>
      </c>
      <c r="H287" s="212">
        <v>4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0.20745</v>
      </c>
      <c r="R287" s="217">
        <f>Q287*H287</f>
        <v>0.82979999999999998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188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188</v>
      </c>
      <c r="BM287" s="219" t="s">
        <v>3443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3444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3445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13" customFormat="1">
      <c r="A290" s="13"/>
      <c r="B290" s="233"/>
      <c r="C290" s="234"/>
      <c r="D290" s="221" t="s">
        <v>247</v>
      </c>
      <c r="E290" s="235" t="s">
        <v>32</v>
      </c>
      <c r="F290" s="236" t="s">
        <v>3329</v>
      </c>
      <c r="G290" s="234"/>
      <c r="H290" s="235" t="s">
        <v>32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247</v>
      </c>
      <c r="AU290" s="242" t="s">
        <v>88</v>
      </c>
      <c r="AV290" s="13" t="s">
        <v>86</v>
      </c>
      <c r="AW290" s="13" t="s">
        <v>39</v>
      </c>
      <c r="AX290" s="13" t="s">
        <v>78</v>
      </c>
      <c r="AY290" s="242" t="s">
        <v>161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3330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12" customFormat="1" ht="22.8" customHeight="1">
      <c r="A292" s="12"/>
      <c r="B292" s="192"/>
      <c r="C292" s="193"/>
      <c r="D292" s="194" t="s">
        <v>77</v>
      </c>
      <c r="E292" s="206" t="s">
        <v>294</v>
      </c>
      <c r="F292" s="206" t="s">
        <v>696</v>
      </c>
      <c r="G292" s="193"/>
      <c r="H292" s="193"/>
      <c r="I292" s="196"/>
      <c r="J292" s="207">
        <f>BK292</f>
        <v>0</v>
      </c>
      <c r="K292" s="193"/>
      <c r="L292" s="198"/>
      <c r="M292" s="199"/>
      <c r="N292" s="200"/>
      <c r="O292" s="200"/>
      <c r="P292" s="201">
        <f>SUM(P293:P517)</f>
        <v>0</v>
      </c>
      <c r="Q292" s="200"/>
      <c r="R292" s="201">
        <f>SUM(R293:R517)</f>
        <v>3.3723981999999997</v>
      </c>
      <c r="S292" s="200"/>
      <c r="T292" s="202">
        <f>SUM(T293:T517)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3" t="s">
        <v>86</v>
      </c>
      <c r="AT292" s="204" t="s">
        <v>77</v>
      </c>
      <c r="AU292" s="204" t="s">
        <v>86</v>
      </c>
      <c r="AY292" s="203" t="s">
        <v>161</v>
      </c>
      <c r="BK292" s="205">
        <f>SUM(BK293:BK517)</f>
        <v>0</v>
      </c>
    </row>
    <row r="293" s="2" customFormat="1" ht="24.15" customHeight="1">
      <c r="A293" s="42"/>
      <c r="B293" s="43"/>
      <c r="C293" s="208" t="s">
        <v>363</v>
      </c>
      <c r="D293" s="208" t="s">
        <v>164</v>
      </c>
      <c r="E293" s="209" t="s">
        <v>3446</v>
      </c>
      <c r="F293" s="210" t="s">
        <v>3447</v>
      </c>
      <c r="G293" s="211" t="s">
        <v>320</v>
      </c>
      <c r="H293" s="212">
        <v>17.5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1.0000000000000001E-05</v>
      </c>
      <c r="R293" s="217">
        <f>Q293*H293</f>
        <v>0.00017500000000000003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188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188</v>
      </c>
      <c r="BM293" s="219" t="s">
        <v>3448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3449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3450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3451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3452</v>
      </c>
      <c r="G297" s="244"/>
      <c r="H297" s="247">
        <v>2.5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4" customFormat="1">
      <c r="A298" s="14"/>
      <c r="B298" s="243"/>
      <c r="C298" s="244"/>
      <c r="D298" s="221" t="s">
        <v>247</v>
      </c>
      <c r="E298" s="245" t="s">
        <v>32</v>
      </c>
      <c r="F298" s="246" t="s">
        <v>3453</v>
      </c>
      <c r="G298" s="244"/>
      <c r="H298" s="247">
        <v>3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247</v>
      </c>
      <c r="AU298" s="253" t="s">
        <v>88</v>
      </c>
      <c r="AV298" s="14" t="s">
        <v>88</v>
      </c>
      <c r="AW298" s="14" t="s">
        <v>39</v>
      </c>
      <c r="AX298" s="14" t="s">
        <v>78</v>
      </c>
      <c r="AY298" s="253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3454</v>
      </c>
      <c r="G299" s="244"/>
      <c r="H299" s="247">
        <v>12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78</v>
      </c>
      <c r="AY299" s="253" t="s">
        <v>161</v>
      </c>
    </row>
    <row r="300" s="15" customFormat="1">
      <c r="A300" s="15"/>
      <c r="B300" s="254"/>
      <c r="C300" s="255"/>
      <c r="D300" s="221" t="s">
        <v>247</v>
      </c>
      <c r="E300" s="256" t="s">
        <v>32</v>
      </c>
      <c r="F300" s="257" t="s">
        <v>273</v>
      </c>
      <c r="G300" s="255"/>
      <c r="H300" s="258">
        <v>17.5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247</v>
      </c>
      <c r="AU300" s="264" t="s">
        <v>88</v>
      </c>
      <c r="AV300" s="15" t="s">
        <v>188</v>
      </c>
      <c r="AW300" s="15" t="s">
        <v>39</v>
      </c>
      <c r="AX300" s="15" t="s">
        <v>86</v>
      </c>
      <c r="AY300" s="264" t="s">
        <v>161</v>
      </c>
    </row>
    <row r="301" s="2" customFormat="1" ht="16.5" customHeight="1">
      <c r="A301" s="42"/>
      <c r="B301" s="43"/>
      <c r="C301" s="265" t="s">
        <v>8</v>
      </c>
      <c r="D301" s="265" t="s">
        <v>303</v>
      </c>
      <c r="E301" s="266" t="s">
        <v>3455</v>
      </c>
      <c r="F301" s="267" t="s">
        <v>3456</v>
      </c>
      <c r="G301" s="268" t="s">
        <v>320</v>
      </c>
      <c r="H301" s="269">
        <v>2.5750000000000002</v>
      </c>
      <c r="I301" s="270"/>
      <c r="J301" s="271">
        <f>ROUND(I301*H301,2)</f>
        <v>0</v>
      </c>
      <c r="K301" s="267" t="s">
        <v>168</v>
      </c>
      <c r="L301" s="272"/>
      <c r="M301" s="273" t="s">
        <v>32</v>
      </c>
      <c r="N301" s="274" t="s">
        <v>49</v>
      </c>
      <c r="O301" s="88"/>
      <c r="P301" s="217">
        <f>O301*H301</f>
        <v>0</v>
      </c>
      <c r="Q301" s="217">
        <v>0.00172</v>
      </c>
      <c r="R301" s="217">
        <f>Q301*H301</f>
        <v>0.0044289999999999998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294</v>
      </c>
      <c r="AT301" s="219" t="s">
        <v>303</v>
      </c>
      <c r="AU301" s="219" t="s">
        <v>88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188</v>
      </c>
      <c r="BM301" s="219" t="s">
        <v>3457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3456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3458</v>
      </c>
      <c r="G303" s="244"/>
      <c r="H303" s="247">
        <v>2.5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3459</v>
      </c>
      <c r="G304" s="244"/>
      <c r="H304" s="247">
        <v>2.5750000000000002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16.5" customHeight="1">
      <c r="A305" s="42"/>
      <c r="B305" s="43"/>
      <c r="C305" s="265" t="s">
        <v>379</v>
      </c>
      <c r="D305" s="265" t="s">
        <v>303</v>
      </c>
      <c r="E305" s="266" t="s">
        <v>3460</v>
      </c>
      <c r="F305" s="267" t="s">
        <v>3461</v>
      </c>
      <c r="G305" s="268" t="s">
        <v>320</v>
      </c>
      <c r="H305" s="269">
        <v>3.0899999999999999</v>
      </c>
      <c r="I305" s="270"/>
      <c r="J305" s="271">
        <f>ROUND(I305*H305,2)</f>
        <v>0</v>
      </c>
      <c r="K305" s="267" t="s">
        <v>168</v>
      </c>
      <c r="L305" s="272"/>
      <c r="M305" s="273" t="s">
        <v>32</v>
      </c>
      <c r="N305" s="274" t="s">
        <v>49</v>
      </c>
      <c r="O305" s="88"/>
      <c r="P305" s="217">
        <f>O305*H305</f>
        <v>0</v>
      </c>
      <c r="Q305" s="217">
        <v>0.0014</v>
      </c>
      <c r="R305" s="217">
        <f>Q305*H305</f>
        <v>0.004326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294</v>
      </c>
      <c r="AT305" s="219" t="s">
        <v>303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3462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3461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3463</v>
      </c>
      <c r="G307" s="244"/>
      <c r="H307" s="247">
        <v>3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86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4"/>
      <c r="F308" s="246" t="s">
        <v>3464</v>
      </c>
      <c r="G308" s="244"/>
      <c r="H308" s="247">
        <v>3.0899999999999999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4</v>
      </c>
      <c r="AX308" s="14" t="s">
        <v>86</v>
      </c>
      <c r="AY308" s="253" t="s">
        <v>161</v>
      </c>
    </row>
    <row r="309" s="2" customFormat="1" ht="16.5" customHeight="1">
      <c r="A309" s="42"/>
      <c r="B309" s="43"/>
      <c r="C309" s="265" t="s">
        <v>385</v>
      </c>
      <c r="D309" s="265" t="s">
        <v>303</v>
      </c>
      <c r="E309" s="266" t="s">
        <v>3465</v>
      </c>
      <c r="F309" s="267" t="s">
        <v>3466</v>
      </c>
      <c r="G309" s="268" t="s">
        <v>320</v>
      </c>
      <c r="H309" s="269">
        <v>12.359999999999999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0.0016000000000000001</v>
      </c>
      <c r="R309" s="217">
        <f>Q309*H309</f>
        <v>0.019775999999999998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3467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3466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14" customFormat="1">
      <c r="A311" s="14"/>
      <c r="B311" s="243"/>
      <c r="C311" s="244"/>
      <c r="D311" s="221" t="s">
        <v>247</v>
      </c>
      <c r="E311" s="245" t="s">
        <v>32</v>
      </c>
      <c r="F311" s="246" t="s">
        <v>3468</v>
      </c>
      <c r="G311" s="244"/>
      <c r="H311" s="247">
        <v>12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247</v>
      </c>
      <c r="AU311" s="253" t="s">
        <v>88</v>
      </c>
      <c r="AV311" s="14" t="s">
        <v>88</v>
      </c>
      <c r="AW311" s="14" t="s">
        <v>39</v>
      </c>
      <c r="AX311" s="14" t="s">
        <v>86</v>
      </c>
      <c r="AY311" s="253" t="s">
        <v>161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3469</v>
      </c>
      <c r="G312" s="244"/>
      <c r="H312" s="247">
        <v>12.359999999999999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394</v>
      </c>
      <c r="D313" s="208" t="s">
        <v>164</v>
      </c>
      <c r="E313" s="209" t="s">
        <v>3470</v>
      </c>
      <c r="F313" s="210" t="s">
        <v>3471</v>
      </c>
      <c r="G313" s="211" t="s">
        <v>320</v>
      </c>
      <c r="H313" s="212">
        <v>67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1.0000000000000001E-05</v>
      </c>
      <c r="R313" s="217">
        <f>Q313*H313</f>
        <v>0.00067000000000000002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3472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3473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3474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3451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4" customFormat="1">
      <c r="A317" s="14"/>
      <c r="B317" s="243"/>
      <c r="C317" s="244"/>
      <c r="D317" s="221" t="s">
        <v>247</v>
      </c>
      <c r="E317" s="245" t="s">
        <v>32</v>
      </c>
      <c r="F317" s="246" t="s">
        <v>3475</v>
      </c>
      <c r="G317" s="244"/>
      <c r="H317" s="247">
        <v>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247</v>
      </c>
      <c r="AU317" s="253" t="s">
        <v>88</v>
      </c>
      <c r="AV317" s="14" t="s">
        <v>88</v>
      </c>
      <c r="AW317" s="14" t="s">
        <v>39</v>
      </c>
      <c r="AX317" s="14" t="s">
        <v>78</v>
      </c>
      <c r="AY317" s="253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3476</v>
      </c>
      <c r="G318" s="244"/>
      <c r="H318" s="247">
        <v>16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3477</v>
      </c>
      <c r="G319" s="244"/>
      <c r="H319" s="247">
        <v>18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88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3478</v>
      </c>
      <c r="G320" s="244"/>
      <c r="H320" s="247">
        <v>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3479</v>
      </c>
      <c r="G321" s="244"/>
      <c r="H321" s="247">
        <v>20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78</v>
      </c>
      <c r="AY321" s="253" t="s">
        <v>161</v>
      </c>
    </row>
    <row r="322" s="15" customFormat="1">
      <c r="A322" s="15"/>
      <c r="B322" s="254"/>
      <c r="C322" s="255"/>
      <c r="D322" s="221" t="s">
        <v>247</v>
      </c>
      <c r="E322" s="256" t="s">
        <v>32</v>
      </c>
      <c r="F322" s="257" t="s">
        <v>273</v>
      </c>
      <c r="G322" s="255"/>
      <c r="H322" s="258">
        <v>67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247</v>
      </c>
      <c r="AU322" s="264" t="s">
        <v>88</v>
      </c>
      <c r="AV322" s="15" t="s">
        <v>188</v>
      </c>
      <c r="AW322" s="15" t="s">
        <v>39</v>
      </c>
      <c r="AX322" s="15" t="s">
        <v>86</v>
      </c>
      <c r="AY322" s="264" t="s">
        <v>161</v>
      </c>
    </row>
    <row r="323" s="2" customFormat="1" ht="16.5" customHeight="1">
      <c r="A323" s="42"/>
      <c r="B323" s="43"/>
      <c r="C323" s="265" t="s">
        <v>439</v>
      </c>
      <c r="D323" s="265" t="s">
        <v>303</v>
      </c>
      <c r="E323" s="266" t="s">
        <v>3480</v>
      </c>
      <c r="F323" s="267" t="s">
        <v>3481</v>
      </c>
      <c r="G323" s="268" t="s">
        <v>320</v>
      </c>
      <c r="H323" s="269">
        <v>4.1200000000000001</v>
      </c>
      <c r="I323" s="270"/>
      <c r="J323" s="271">
        <f>ROUND(I323*H323,2)</f>
        <v>0</v>
      </c>
      <c r="K323" s="267" t="s">
        <v>168</v>
      </c>
      <c r="L323" s="272"/>
      <c r="M323" s="273" t="s">
        <v>32</v>
      </c>
      <c r="N323" s="274" t="s">
        <v>49</v>
      </c>
      <c r="O323" s="88"/>
      <c r="P323" s="217">
        <f>O323*H323</f>
        <v>0</v>
      </c>
      <c r="Q323" s="217">
        <v>0.0020400000000000001</v>
      </c>
      <c r="R323" s="217">
        <f>Q323*H323</f>
        <v>0.0084048000000000005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303</v>
      </c>
      <c r="AU323" s="219" t="s">
        <v>88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188</v>
      </c>
      <c r="BM323" s="219" t="s">
        <v>3482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3481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3483</v>
      </c>
      <c r="G325" s="244"/>
      <c r="H325" s="247">
        <v>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14" customFormat="1">
      <c r="A326" s="14"/>
      <c r="B326" s="243"/>
      <c r="C326" s="244"/>
      <c r="D326" s="221" t="s">
        <v>247</v>
      </c>
      <c r="E326" s="244"/>
      <c r="F326" s="246" t="s">
        <v>3484</v>
      </c>
      <c r="G326" s="244"/>
      <c r="H326" s="247">
        <v>4.1200000000000001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4</v>
      </c>
      <c r="AX326" s="14" t="s">
        <v>86</v>
      </c>
      <c r="AY326" s="253" t="s">
        <v>161</v>
      </c>
    </row>
    <row r="327" s="2" customFormat="1" ht="16.5" customHeight="1">
      <c r="A327" s="42"/>
      <c r="B327" s="43"/>
      <c r="C327" s="265" t="s">
        <v>449</v>
      </c>
      <c r="D327" s="265" t="s">
        <v>303</v>
      </c>
      <c r="E327" s="266" t="s">
        <v>3485</v>
      </c>
      <c r="F327" s="267" t="s">
        <v>3486</v>
      </c>
      <c r="G327" s="268" t="s">
        <v>320</v>
      </c>
      <c r="H327" s="269">
        <v>16.48</v>
      </c>
      <c r="I327" s="270"/>
      <c r="J327" s="271">
        <f>ROUND(I327*H327,2)</f>
        <v>0</v>
      </c>
      <c r="K327" s="267" t="s">
        <v>168</v>
      </c>
      <c r="L327" s="272"/>
      <c r="M327" s="273" t="s">
        <v>32</v>
      </c>
      <c r="N327" s="274" t="s">
        <v>49</v>
      </c>
      <c r="O327" s="88"/>
      <c r="P327" s="217">
        <f>O327*H327</f>
        <v>0</v>
      </c>
      <c r="Q327" s="217">
        <v>0.0015399999999999999</v>
      </c>
      <c r="R327" s="217">
        <f>Q327*H327</f>
        <v>0.025379199999999998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294</v>
      </c>
      <c r="AT327" s="219" t="s">
        <v>303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188</v>
      </c>
      <c r="BM327" s="219" t="s">
        <v>3487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3486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14" customFormat="1">
      <c r="A329" s="14"/>
      <c r="B329" s="243"/>
      <c r="C329" s="244"/>
      <c r="D329" s="221" t="s">
        <v>247</v>
      </c>
      <c r="E329" s="245" t="s">
        <v>32</v>
      </c>
      <c r="F329" s="246" t="s">
        <v>3488</v>
      </c>
      <c r="G329" s="244"/>
      <c r="H329" s="247">
        <v>16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247</v>
      </c>
      <c r="AU329" s="253" t="s">
        <v>88</v>
      </c>
      <c r="AV329" s="14" t="s">
        <v>88</v>
      </c>
      <c r="AW329" s="14" t="s">
        <v>39</v>
      </c>
      <c r="AX329" s="14" t="s">
        <v>86</v>
      </c>
      <c r="AY329" s="253" t="s">
        <v>161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3489</v>
      </c>
      <c r="G330" s="244"/>
      <c r="H330" s="247">
        <v>16.48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16.5" customHeight="1">
      <c r="A331" s="42"/>
      <c r="B331" s="43"/>
      <c r="C331" s="265" t="s">
        <v>7</v>
      </c>
      <c r="D331" s="265" t="s">
        <v>303</v>
      </c>
      <c r="E331" s="266" t="s">
        <v>3490</v>
      </c>
      <c r="F331" s="267" t="s">
        <v>3491</v>
      </c>
      <c r="G331" s="268" t="s">
        <v>320</v>
      </c>
      <c r="H331" s="269">
        <v>18.539999999999999</v>
      </c>
      <c r="I331" s="270"/>
      <c r="J331" s="271">
        <f>ROUND(I331*H331,2)</f>
        <v>0</v>
      </c>
      <c r="K331" s="267" t="s">
        <v>168</v>
      </c>
      <c r="L331" s="272"/>
      <c r="M331" s="273" t="s">
        <v>32</v>
      </c>
      <c r="N331" s="274" t="s">
        <v>49</v>
      </c>
      <c r="O331" s="88"/>
      <c r="P331" s="217">
        <f>O331*H331</f>
        <v>0</v>
      </c>
      <c r="Q331" s="217">
        <v>0.00182</v>
      </c>
      <c r="R331" s="217">
        <f>Q331*H331</f>
        <v>0.033742799999999996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294</v>
      </c>
      <c r="AT331" s="219" t="s">
        <v>303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3492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3491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14" customFormat="1">
      <c r="A333" s="14"/>
      <c r="B333" s="243"/>
      <c r="C333" s="244"/>
      <c r="D333" s="221" t="s">
        <v>247</v>
      </c>
      <c r="E333" s="245" t="s">
        <v>32</v>
      </c>
      <c r="F333" s="246" t="s">
        <v>3493</v>
      </c>
      <c r="G333" s="244"/>
      <c r="H333" s="247">
        <v>18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247</v>
      </c>
      <c r="AU333" s="253" t="s">
        <v>88</v>
      </c>
      <c r="AV333" s="14" t="s">
        <v>88</v>
      </c>
      <c r="AW333" s="14" t="s">
        <v>39</v>
      </c>
      <c r="AX333" s="14" t="s">
        <v>86</v>
      </c>
      <c r="AY333" s="253" t="s">
        <v>161</v>
      </c>
    </row>
    <row r="334" s="14" customFormat="1">
      <c r="A334" s="14"/>
      <c r="B334" s="243"/>
      <c r="C334" s="244"/>
      <c r="D334" s="221" t="s">
        <v>247</v>
      </c>
      <c r="E334" s="244"/>
      <c r="F334" s="246" t="s">
        <v>3494</v>
      </c>
      <c r="G334" s="244"/>
      <c r="H334" s="247">
        <v>18.539999999999999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247</v>
      </c>
      <c r="AU334" s="253" t="s">
        <v>88</v>
      </c>
      <c r="AV334" s="14" t="s">
        <v>88</v>
      </c>
      <c r="AW334" s="14" t="s">
        <v>4</v>
      </c>
      <c r="AX334" s="14" t="s">
        <v>86</v>
      </c>
      <c r="AY334" s="253" t="s">
        <v>161</v>
      </c>
    </row>
    <row r="335" s="2" customFormat="1" ht="16.5" customHeight="1">
      <c r="A335" s="42"/>
      <c r="B335" s="43"/>
      <c r="C335" s="265" t="s">
        <v>473</v>
      </c>
      <c r="D335" s="265" t="s">
        <v>303</v>
      </c>
      <c r="E335" s="266" t="s">
        <v>3495</v>
      </c>
      <c r="F335" s="267" t="s">
        <v>3496</v>
      </c>
      <c r="G335" s="268" t="s">
        <v>320</v>
      </c>
      <c r="H335" s="269">
        <v>9.2699999999999996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0.0017799999999999999</v>
      </c>
      <c r="R335" s="217">
        <f>Q335*H335</f>
        <v>0.016500599999999997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188</v>
      </c>
      <c r="BM335" s="219" t="s">
        <v>3497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3496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3498</v>
      </c>
      <c r="G337" s="244"/>
      <c r="H337" s="247">
        <v>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3499</v>
      </c>
      <c r="G338" s="244"/>
      <c r="H338" s="247">
        <v>9.2699999999999996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16.5" customHeight="1">
      <c r="A339" s="42"/>
      <c r="B339" s="43"/>
      <c r="C339" s="265" t="s">
        <v>482</v>
      </c>
      <c r="D339" s="265" t="s">
        <v>303</v>
      </c>
      <c r="E339" s="266" t="s">
        <v>3500</v>
      </c>
      <c r="F339" s="267" t="s">
        <v>3501</v>
      </c>
      <c r="G339" s="268" t="s">
        <v>320</v>
      </c>
      <c r="H339" s="269">
        <v>20.600000000000001</v>
      </c>
      <c r="I339" s="270"/>
      <c r="J339" s="271">
        <f>ROUND(I339*H339,2)</f>
        <v>0</v>
      </c>
      <c r="K339" s="267" t="s">
        <v>168</v>
      </c>
      <c r="L339" s="272"/>
      <c r="M339" s="273" t="s">
        <v>32</v>
      </c>
      <c r="N339" s="274" t="s">
        <v>49</v>
      </c>
      <c r="O339" s="88"/>
      <c r="P339" s="217">
        <f>O339*H339</f>
        <v>0</v>
      </c>
      <c r="Q339" s="217">
        <v>0.0017700000000000001</v>
      </c>
      <c r="R339" s="217">
        <f>Q339*H339</f>
        <v>0.036462000000000001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294</v>
      </c>
      <c r="AT339" s="219" t="s">
        <v>303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3502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3501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14" customFormat="1">
      <c r="A341" s="14"/>
      <c r="B341" s="243"/>
      <c r="C341" s="244"/>
      <c r="D341" s="221" t="s">
        <v>247</v>
      </c>
      <c r="E341" s="245" t="s">
        <v>32</v>
      </c>
      <c r="F341" s="246" t="s">
        <v>3503</v>
      </c>
      <c r="G341" s="244"/>
      <c r="H341" s="247">
        <v>20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247</v>
      </c>
      <c r="AU341" s="253" t="s">
        <v>88</v>
      </c>
      <c r="AV341" s="14" t="s">
        <v>88</v>
      </c>
      <c r="AW341" s="14" t="s">
        <v>39</v>
      </c>
      <c r="AX341" s="14" t="s">
        <v>86</v>
      </c>
      <c r="AY341" s="253" t="s">
        <v>161</v>
      </c>
    </row>
    <row r="342" s="14" customFormat="1">
      <c r="A342" s="14"/>
      <c r="B342" s="243"/>
      <c r="C342" s="244"/>
      <c r="D342" s="221" t="s">
        <v>247</v>
      </c>
      <c r="E342" s="244"/>
      <c r="F342" s="246" t="s">
        <v>3504</v>
      </c>
      <c r="G342" s="244"/>
      <c r="H342" s="247">
        <v>20.600000000000001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4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487</v>
      </c>
      <c r="D343" s="208" t="s">
        <v>164</v>
      </c>
      <c r="E343" s="209" t="s">
        <v>3505</v>
      </c>
      <c r="F343" s="210" t="s">
        <v>3506</v>
      </c>
      <c r="G343" s="211" t="s">
        <v>320</v>
      </c>
      <c r="H343" s="212">
        <v>78.5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1.0000000000000001E-05</v>
      </c>
      <c r="R343" s="217">
        <f>Q343*H343</f>
        <v>0.00078500000000000011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3507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3508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3509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3451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3452</v>
      </c>
      <c r="G347" s="244"/>
      <c r="H347" s="247">
        <v>2.5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78</v>
      </c>
      <c r="AY347" s="253" t="s">
        <v>161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3510</v>
      </c>
      <c r="G348" s="244"/>
      <c r="H348" s="247">
        <v>6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88</v>
      </c>
      <c r="AV348" s="14" t="s">
        <v>88</v>
      </c>
      <c r="AW348" s="14" t="s">
        <v>39</v>
      </c>
      <c r="AX348" s="14" t="s">
        <v>78</v>
      </c>
      <c r="AY348" s="253" t="s">
        <v>161</v>
      </c>
    </row>
    <row r="349" s="14" customFormat="1">
      <c r="A349" s="14"/>
      <c r="B349" s="243"/>
      <c r="C349" s="244"/>
      <c r="D349" s="221" t="s">
        <v>247</v>
      </c>
      <c r="E349" s="245" t="s">
        <v>32</v>
      </c>
      <c r="F349" s="246" t="s">
        <v>3511</v>
      </c>
      <c r="G349" s="244"/>
      <c r="H349" s="247">
        <v>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247</v>
      </c>
      <c r="AU349" s="253" t="s">
        <v>88</v>
      </c>
      <c r="AV349" s="14" t="s">
        <v>88</v>
      </c>
      <c r="AW349" s="14" t="s">
        <v>39</v>
      </c>
      <c r="AX349" s="14" t="s">
        <v>78</v>
      </c>
      <c r="AY349" s="253" t="s">
        <v>161</v>
      </c>
    </row>
    <row r="350" s="14" customFormat="1">
      <c r="A350" s="14"/>
      <c r="B350" s="243"/>
      <c r="C350" s="244"/>
      <c r="D350" s="221" t="s">
        <v>247</v>
      </c>
      <c r="E350" s="245" t="s">
        <v>32</v>
      </c>
      <c r="F350" s="246" t="s">
        <v>3512</v>
      </c>
      <c r="G350" s="244"/>
      <c r="H350" s="247">
        <v>12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247</v>
      </c>
      <c r="AU350" s="253" t="s">
        <v>88</v>
      </c>
      <c r="AV350" s="14" t="s">
        <v>88</v>
      </c>
      <c r="AW350" s="14" t="s">
        <v>39</v>
      </c>
      <c r="AX350" s="14" t="s">
        <v>78</v>
      </c>
      <c r="AY350" s="253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3513</v>
      </c>
      <c r="G351" s="244"/>
      <c r="H351" s="247">
        <v>50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78</v>
      </c>
      <c r="AY351" s="253" t="s">
        <v>161</v>
      </c>
    </row>
    <row r="352" s="15" customFormat="1">
      <c r="A352" s="15"/>
      <c r="B352" s="254"/>
      <c r="C352" s="255"/>
      <c r="D352" s="221" t="s">
        <v>247</v>
      </c>
      <c r="E352" s="256" t="s">
        <v>32</v>
      </c>
      <c r="F352" s="257" t="s">
        <v>273</v>
      </c>
      <c r="G352" s="255"/>
      <c r="H352" s="258">
        <v>78.5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247</v>
      </c>
      <c r="AU352" s="264" t="s">
        <v>88</v>
      </c>
      <c r="AV352" s="15" t="s">
        <v>188</v>
      </c>
      <c r="AW352" s="15" t="s">
        <v>39</v>
      </c>
      <c r="AX352" s="15" t="s">
        <v>86</v>
      </c>
      <c r="AY352" s="264" t="s">
        <v>161</v>
      </c>
    </row>
    <row r="353" s="2" customFormat="1" ht="16.5" customHeight="1">
      <c r="A353" s="42"/>
      <c r="B353" s="43"/>
      <c r="C353" s="265" t="s">
        <v>497</v>
      </c>
      <c r="D353" s="265" t="s">
        <v>303</v>
      </c>
      <c r="E353" s="266" t="s">
        <v>3514</v>
      </c>
      <c r="F353" s="267" t="s">
        <v>3515</v>
      </c>
      <c r="G353" s="268" t="s">
        <v>320</v>
      </c>
      <c r="H353" s="269">
        <v>2.5750000000000002</v>
      </c>
      <c r="I353" s="270"/>
      <c r="J353" s="271">
        <f>ROUND(I353*H353,2)</f>
        <v>0</v>
      </c>
      <c r="K353" s="267" t="s">
        <v>168</v>
      </c>
      <c r="L353" s="272"/>
      <c r="M353" s="273" t="s">
        <v>32</v>
      </c>
      <c r="N353" s="274" t="s">
        <v>49</v>
      </c>
      <c r="O353" s="88"/>
      <c r="P353" s="217">
        <f>O353*H353</f>
        <v>0</v>
      </c>
      <c r="Q353" s="217">
        <v>0.0032000000000000002</v>
      </c>
      <c r="R353" s="217">
        <f>Q353*H353</f>
        <v>0.0082400000000000008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303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3516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3515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3458</v>
      </c>
      <c r="G355" s="244"/>
      <c r="H355" s="247">
        <v>2.5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86</v>
      </c>
      <c r="AY355" s="253" t="s">
        <v>161</v>
      </c>
    </row>
    <row r="356" s="14" customFormat="1">
      <c r="A356" s="14"/>
      <c r="B356" s="243"/>
      <c r="C356" s="244"/>
      <c r="D356" s="221" t="s">
        <v>247</v>
      </c>
      <c r="E356" s="244"/>
      <c r="F356" s="246" t="s">
        <v>3459</v>
      </c>
      <c r="G356" s="244"/>
      <c r="H356" s="247">
        <v>2.5750000000000002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247</v>
      </c>
      <c r="AU356" s="253" t="s">
        <v>88</v>
      </c>
      <c r="AV356" s="14" t="s">
        <v>88</v>
      </c>
      <c r="AW356" s="14" t="s">
        <v>4</v>
      </c>
      <c r="AX356" s="14" t="s">
        <v>86</v>
      </c>
      <c r="AY356" s="253" t="s">
        <v>161</v>
      </c>
    </row>
    <row r="357" s="2" customFormat="1" ht="16.5" customHeight="1">
      <c r="A357" s="42"/>
      <c r="B357" s="43"/>
      <c r="C357" s="265" t="s">
        <v>504</v>
      </c>
      <c r="D357" s="265" t="s">
        <v>303</v>
      </c>
      <c r="E357" s="266" t="s">
        <v>3517</v>
      </c>
      <c r="F357" s="267" t="s">
        <v>3518</v>
      </c>
      <c r="G357" s="268" t="s">
        <v>320</v>
      </c>
      <c r="H357" s="269">
        <v>6.1799999999999997</v>
      </c>
      <c r="I357" s="270"/>
      <c r="J357" s="271">
        <f>ROUND(I357*H357,2)</f>
        <v>0</v>
      </c>
      <c r="K357" s="267" t="s">
        <v>168</v>
      </c>
      <c r="L357" s="272"/>
      <c r="M357" s="273" t="s">
        <v>32</v>
      </c>
      <c r="N357" s="274" t="s">
        <v>49</v>
      </c>
      <c r="O357" s="88"/>
      <c r="P357" s="217">
        <f>O357*H357</f>
        <v>0</v>
      </c>
      <c r="Q357" s="217">
        <v>0.0025899999999999999</v>
      </c>
      <c r="R357" s="217">
        <f>Q357*H357</f>
        <v>0.016006199999999998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303</v>
      </c>
      <c r="AU357" s="219" t="s">
        <v>88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188</v>
      </c>
      <c r="BM357" s="219" t="s">
        <v>3519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3518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88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3520</v>
      </c>
      <c r="G359" s="244"/>
      <c r="H359" s="247">
        <v>6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86</v>
      </c>
      <c r="AY359" s="253" t="s">
        <v>161</v>
      </c>
    </row>
    <row r="360" s="14" customFormat="1">
      <c r="A360" s="14"/>
      <c r="B360" s="243"/>
      <c r="C360" s="244"/>
      <c r="D360" s="221" t="s">
        <v>247</v>
      </c>
      <c r="E360" s="244"/>
      <c r="F360" s="246" t="s">
        <v>3521</v>
      </c>
      <c r="G360" s="244"/>
      <c r="H360" s="247">
        <v>6.1799999999999997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247</v>
      </c>
      <c r="AU360" s="253" t="s">
        <v>88</v>
      </c>
      <c r="AV360" s="14" t="s">
        <v>88</v>
      </c>
      <c r="AW360" s="14" t="s">
        <v>4</v>
      </c>
      <c r="AX360" s="14" t="s">
        <v>86</v>
      </c>
      <c r="AY360" s="253" t="s">
        <v>161</v>
      </c>
    </row>
    <row r="361" s="2" customFormat="1" ht="16.5" customHeight="1">
      <c r="A361" s="42"/>
      <c r="B361" s="43"/>
      <c r="C361" s="265" t="s">
        <v>510</v>
      </c>
      <c r="D361" s="265" t="s">
        <v>303</v>
      </c>
      <c r="E361" s="266" t="s">
        <v>3522</v>
      </c>
      <c r="F361" s="267" t="s">
        <v>3523</v>
      </c>
      <c r="G361" s="268" t="s">
        <v>320</v>
      </c>
      <c r="H361" s="269">
        <v>8.2400000000000002</v>
      </c>
      <c r="I361" s="270"/>
      <c r="J361" s="271">
        <f>ROUND(I361*H361,2)</f>
        <v>0</v>
      </c>
      <c r="K361" s="267" t="s">
        <v>168</v>
      </c>
      <c r="L361" s="272"/>
      <c r="M361" s="273" t="s">
        <v>32</v>
      </c>
      <c r="N361" s="274" t="s">
        <v>49</v>
      </c>
      <c r="O361" s="88"/>
      <c r="P361" s="217">
        <f>O361*H361</f>
        <v>0</v>
      </c>
      <c r="Q361" s="217">
        <v>0.00281</v>
      </c>
      <c r="R361" s="217">
        <f>Q361*H361</f>
        <v>0.023154400000000002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303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3524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3523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14" customFormat="1">
      <c r="A363" s="14"/>
      <c r="B363" s="243"/>
      <c r="C363" s="244"/>
      <c r="D363" s="221" t="s">
        <v>247</v>
      </c>
      <c r="E363" s="245" t="s">
        <v>32</v>
      </c>
      <c r="F363" s="246" t="s">
        <v>3525</v>
      </c>
      <c r="G363" s="244"/>
      <c r="H363" s="247">
        <v>8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247</v>
      </c>
      <c r="AU363" s="253" t="s">
        <v>88</v>
      </c>
      <c r="AV363" s="14" t="s">
        <v>88</v>
      </c>
      <c r="AW363" s="14" t="s">
        <v>39</v>
      </c>
      <c r="AX363" s="14" t="s">
        <v>86</v>
      </c>
      <c r="AY363" s="253" t="s">
        <v>161</v>
      </c>
    </row>
    <row r="364" s="14" customFormat="1">
      <c r="A364" s="14"/>
      <c r="B364" s="243"/>
      <c r="C364" s="244"/>
      <c r="D364" s="221" t="s">
        <v>247</v>
      </c>
      <c r="E364" s="244"/>
      <c r="F364" s="246" t="s">
        <v>3526</v>
      </c>
      <c r="G364" s="244"/>
      <c r="H364" s="247">
        <v>8.2400000000000002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4</v>
      </c>
      <c r="AX364" s="14" t="s">
        <v>86</v>
      </c>
      <c r="AY364" s="253" t="s">
        <v>161</v>
      </c>
    </row>
    <row r="365" s="2" customFormat="1" ht="16.5" customHeight="1">
      <c r="A365" s="42"/>
      <c r="B365" s="43"/>
      <c r="C365" s="265" t="s">
        <v>519</v>
      </c>
      <c r="D365" s="265" t="s">
        <v>303</v>
      </c>
      <c r="E365" s="266" t="s">
        <v>3527</v>
      </c>
      <c r="F365" s="267" t="s">
        <v>3528</v>
      </c>
      <c r="G365" s="268" t="s">
        <v>320</v>
      </c>
      <c r="H365" s="269">
        <v>12.359999999999999</v>
      </c>
      <c r="I365" s="270"/>
      <c r="J365" s="271">
        <f>ROUND(I365*H365,2)</f>
        <v>0</v>
      </c>
      <c r="K365" s="267" t="s">
        <v>168</v>
      </c>
      <c r="L365" s="272"/>
      <c r="M365" s="273" t="s">
        <v>32</v>
      </c>
      <c r="N365" s="274" t="s">
        <v>49</v>
      </c>
      <c r="O365" s="88"/>
      <c r="P365" s="217">
        <f>O365*H365</f>
        <v>0</v>
      </c>
      <c r="Q365" s="217">
        <v>0.0027699999999999999</v>
      </c>
      <c r="R365" s="217">
        <f>Q365*H365</f>
        <v>0.034237199999999995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294</v>
      </c>
      <c r="AT365" s="219" t="s">
        <v>303</v>
      </c>
      <c r="AU365" s="219" t="s">
        <v>88</v>
      </c>
      <c r="AY365" s="20" t="s">
        <v>161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86</v>
      </c>
      <c r="BK365" s="220">
        <f>ROUND(I365*H365,2)</f>
        <v>0</v>
      </c>
      <c r="BL365" s="20" t="s">
        <v>188</v>
      </c>
      <c r="BM365" s="219" t="s">
        <v>3529</v>
      </c>
    </row>
    <row r="366" s="2" customFormat="1">
      <c r="A366" s="42"/>
      <c r="B366" s="43"/>
      <c r="C366" s="44"/>
      <c r="D366" s="221" t="s">
        <v>171</v>
      </c>
      <c r="E366" s="44"/>
      <c r="F366" s="222" t="s">
        <v>3528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171</v>
      </c>
      <c r="AU366" s="20" t="s">
        <v>88</v>
      </c>
    </row>
    <row r="367" s="14" customFormat="1">
      <c r="A367" s="14"/>
      <c r="B367" s="243"/>
      <c r="C367" s="244"/>
      <c r="D367" s="221" t="s">
        <v>247</v>
      </c>
      <c r="E367" s="245" t="s">
        <v>32</v>
      </c>
      <c r="F367" s="246" t="s">
        <v>3530</v>
      </c>
      <c r="G367" s="244"/>
      <c r="H367" s="247">
        <v>12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247</v>
      </c>
      <c r="AU367" s="253" t="s">
        <v>88</v>
      </c>
      <c r="AV367" s="14" t="s">
        <v>88</v>
      </c>
      <c r="AW367" s="14" t="s">
        <v>39</v>
      </c>
      <c r="AX367" s="14" t="s">
        <v>86</v>
      </c>
      <c r="AY367" s="253" t="s">
        <v>161</v>
      </c>
    </row>
    <row r="368" s="14" customFormat="1">
      <c r="A368" s="14"/>
      <c r="B368" s="243"/>
      <c r="C368" s="244"/>
      <c r="D368" s="221" t="s">
        <v>247</v>
      </c>
      <c r="E368" s="244"/>
      <c r="F368" s="246" t="s">
        <v>3469</v>
      </c>
      <c r="G368" s="244"/>
      <c r="H368" s="247">
        <v>12.359999999999999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4</v>
      </c>
      <c r="AX368" s="14" t="s">
        <v>86</v>
      </c>
      <c r="AY368" s="253" t="s">
        <v>161</v>
      </c>
    </row>
    <row r="369" s="2" customFormat="1" ht="16.5" customHeight="1">
      <c r="A369" s="42"/>
      <c r="B369" s="43"/>
      <c r="C369" s="265" t="s">
        <v>530</v>
      </c>
      <c r="D369" s="265" t="s">
        <v>303</v>
      </c>
      <c r="E369" s="266" t="s">
        <v>3531</v>
      </c>
      <c r="F369" s="267" t="s">
        <v>3532</v>
      </c>
      <c r="G369" s="268" t="s">
        <v>320</v>
      </c>
      <c r="H369" s="269">
        <v>51.5</v>
      </c>
      <c r="I369" s="270"/>
      <c r="J369" s="271">
        <f>ROUND(I369*H369,2)</f>
        <v>0</v>
      </c>
      <c r="K369" s="267" t="s">
        <v>168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0.0027000000000000001</v>
      </c>
      <c r="R369" s="217">
        <f>Q369*H369</f>
        <v>0.13905000000000001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3533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3532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14" customFormat="1">
      <c r="A371" s="14"/>
      <c r="B371" s="243"/>
      <c r="C371" s="244"/>
      <c r="D371" s="221" t="s">
        <v>247</v>
      </c>
      <c r="E371" s="245" t="s">
        <v>32</v>
      </c>
      <c r="F371" s="246" t="s">
        <v>3534</v>
      </c>
      <c r="G371" s="244"/>
      <c r="H371" s="247">
        <v>50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247</v>
      </c>
      <c r="AU371" s="253" t="s">
        <v>88</v>
      </c>
      <c r="AV371" s="14" t="s">
        <v>88</v>
      </c>
      <c r="AW371" s="14" t="s">
        <v>39</v>
      </c>
      <c r="AX371" s="14" t="s">
        <v>86</v>
      </c>
      <c r="AY371" s="253" t="s">
        <v>161</v>
      </c>
    </row>
    <row r="372" s="14" customFormat="1">
      <c r="A372" s="14"/>
      <c r="B372" s="243"/>
      <c r="C372" s="244"/>
      <c r="D372" s="221" t="s">
        <v>247</v>
      </c>
      <c r="E372" s="244"/>
      <c r="F372" s="246" t="s">
        <v>3535</v>
      </c>
      <c r="G372" s="244"/>
      <c r="H372" s="247">
        <v>51.5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4</v>
      </c>
      <c r="AX372" s="14" t="s">
        <v>86</v>
      </c>
      <c r="AY372" s="253" t="s">
        <v>161</v>
      </c>
    </row>
    <row r="373" s="2" customFormat="1" ht="33" customHeight="1">
      <c r="A373" s="42"/>
      <c r="B373" s="43"/>
      <c r="C373" s="208" t="s">
        <v>543</v>
      </c>
      <c r="D373" s="208" t="s">
        <v>164</v>
      </c>
      <c r="E373" s="209" t="s">
        <v>3536</v>
      </c>
      <c r="F373" s="210" t="s">
        <v>3537</v>
      </c>
      <c r="G373" s="211" t="s">
        <v>775</v>
      </c>
      <c r="H373" s="212">
        <v>29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188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188</v>
      </c>
      <c r="BM373" s="219" t="s">
        <v>3538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3539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3540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3451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3541</v>
      </c>
      <c r="G377" s="244"/>
      <c r="H377" s="247">
        <v>29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86</v>
      </c>
      <c r="AY377" s="253" t="s">
        <v>161</v>
      </c>
    </row>
    <row r="378" s="2" customFormat="1" ht="16.5" customHeight="1">
      <c r="A378" s="42"/>
      <c r="B378" s="43"/>
      <c r="C378" s="265" t="s">
        <v>549</v>
      </c>
      <c r="D378" s="265" t="s">
        <v>303</v>
      </c>
      <c r="E378" s="266" t="s">
        <v>3542</v>
      </c>
      <c r="F378" s="267" t="s">
        <v>3543</v>
      </c>
      <c r="G378" s="268" t="s">
        <v>775</v>
      </c>
      <c r="H378" s="269">
        <v>29</v>
      </c>
      <c r="I378" s="270"/>
      <c r="J378" s="271">
        <f>ROUND(I378*H378,2)</f>
        <v>0</v>
      </c>
      <c r="K378" s="267" t="s">
        <v>168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0.00027999999999999998</v>
      </c>
      <c r="R378" s="217">
        <f>Q378*H378</f>
        <v>0.0081199999999999987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188</v>
      </c>
      <c r="BM378" s="219" t="s">
        <v>3544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3543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 ht="33" customHeight="1">
      <c r="A380" s="42"/>
      <c r="B380" s="43"/>
      <c r="C380" s="208" t="s">
        <v>555</v>
      </c>
      <c r="D380" s="208" t="s">
        <v>164</v>
      </c>
      <c r="E380" s="209" t="s">
        <v>3545</v>
      </c>
      <c r="F380" s="210" t="s">
        <v>3546</v>
      </c>
      <c r="G380" s="211" t="s">
        <v>775</v>
      </c>
      <c r="H380" s="212">
        <v>55</v>
      </c>
      <c r="I380" s="213"/>
      <c r="J380" s="214">
        <f>ROUND(I380*H380,2)</f>
        <v>0</v>
      </c>
      <c r="K380" s="210" t="s">
        <v>168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188</v>
      </c>
      <c r="AT380" s="219" t="s">
        <v>164</v>
      </c>
      <c r="AU380" s="219" t="s">
        <v>88</v>
      </c>
      <c r="AY380" s="20" t="s">
        <v>161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86</v>
      </c>
      <c r="BK380" s="220">
        <f>ROUND(I380*H380,2)</f>
        <v>0</v>
      </c>
      <c r="BL380" s="20" t="s">
        <v>188</v>
      </c>
      <c r="BM380" s="219" t="s">
        <v>3547</v>
      </c>
    </row>
    <row r="381" s="2" customFormat="1">
      <c r="A381" s="42"/>
      <c r="B381" s="43"/>
      <c r="C381" s="44"/>
      <c r="D381" s="221" t="s">
        <v>171</v>
      </c>
      <c r="E381" s="44"/>
      <c r="F381" s="222" t="s">
        <v>3548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171</v>
      </c>
      <c r="AU381" s="20" t="s">
        <v>88</v>
      </c>
    </row>
    <row r="382" s="2" customFormat="1">
      <c r="A382" s="42"/>
      <c r="B382" s="43"/>
      <c r="C382" s="44"/>
      <c r="D382" s="226" t="s">
        <v>172</v>
      </c>
      <c r="E382" s="44"/>
      <c r="F382" s="227" t="s">
        <v>3549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172</v>
      </c>
      <c r="AU382" s="20" t="s">
        <v>88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3451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3550</v>
      </c>
      <c r="G384" s="244"/>
      <c r="H384" s="247">
        <v>55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86</v>
      </c>
      <c r="AY384" s="253" t="s">
        <v>161</v>
      </c>
    </row>
    <row r="385" s="2" customFormat="1" ht="16.5" customHeight="1">
      <c r="A385" s="42"/>
      <c r="B385" s="43"/>
      <c r="C385" s="265" t="s">
        <v>567</v>
      </c>
      <c r="D385" s="265" t="s">
        <v>303</v>
      </c>
      <c r="E385" s="266" t="s">
        <v>3551</v>
      </c>
      <c r="F385" s="267" t="s">
        <v>3552</v>
      </c>
      <c r="G385" s="268" t="s">
        <v>775</v>
      </c>
      <c r="H385" s="269">
        <v>55</v>
      </c>
      <c r="I385" s="270"/>
      <c r="J385" s="271">
        <f>ROUND(I385*H385,2)</f>
        <v>0</v>
      </c>
      <c r="K385" s="267" t="s">
        <v>168</v>
      </c>
      <c r="L385" s="272"/>
      <c r="M385" s="273" t="s">
        <v>32</v>
      </c>
      <c r="N385" s="274" t="s">
        <v>49</v>
      </c>
      <c r="O385" s="88"/>
      <c r="P385" s="217">
        <f>O385*H385</f>
        <v>0</v>
      </c>
      <c r="Q385" s="217">
        <v>0.00035</v>
      </c>
      <c r="R385" s="217">
        <f>Q385*H385</f>
        <v>0.01925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303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3553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3552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33" customHeight="1">
      <c r="A387" s="42"/>
      <c r="B387" s="43"/>
      <c r="C387" s="208" t="s">
        <v>605</v>
      </c>
      <c r="D387" s="208" t="s">
        <v>164</v>
      </c>
      <c r="E387" s="209" t="s">
        <v>3554</v>
      </c>
      <c r="F387" s="210" t="s">
        <v>3555</v>
      </c>
      <c r="G387" s="211" t="s">
        <v>775</v>
      </c>
      <c r="H387" s="212">
        <v>11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3556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3557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3558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3451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4" customFormat="1">
      <c r="A391" s="14"/>
      <c r="B391" s="243"/>
      <c r="C391" s="244"/>
      <c r="D391" s="221" t="s">
        <v>247</v>
      </c>
      <c r="E391" s="245" t="s">
        <v>32</v>
      </c>
      <c r="F391" s="246" t="s">
        <v>3559</v>
      </c>
      <c r="G391" s="244"/>
      <c r="H391" s="247">
        <v>4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247</v>
      </c>
      <c r="AU391" s="253" t="s">
        <v>88</v>
      </c>
      <c r="AV391" s="14" t="s">
        <v>88</v>
      </c>
      <c r="AW391" s="14" t="s">
        <v>39</v>
      </c>
      <c r="AX391" s="14" t="s">
        <v>78</v>
      </c>
      <c r="AY391" s="253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3560</v>
      </c>
      <c r="G392" s="244"/>
      <c r="H392" s="247">
        <v>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5" customFormat="1">
      <c r="A393" s="15"/>
      <c r="B393" s="254"/>
      <c r="C393" s="255"/>
      <c r="D393" s="221" t="s">
        <v>247</v>
      </c>
      <c r="E393" s="256" t="s">
        <v>32</v>
      </c>
      <c r="F393" s="257" t="s">
        <v>273</v>
      </c>
      <c r="G393" s="255"/>
      <c r="H393" s="258">
        <v>11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247</v>
      </c>
      <c r="AU393" s="264" t="s">
        <v>88</v>
      </c>
      <c r="AV393" s="15" t="s">
        <v>188</v>
      </c>
      <c r="AW393" s="15" t="s">
        <v>39</v>
      </c>
      <c r="AX393" s="15" t="s">
        <v>86</v>
      </c>
      <c r="AY393" s="264" t="s">
        <v>161</v>
      </c>
    </row>
    <row r="394" s="2" customFormat="1" ht="24.15" customHeight="1">
      <c r="A394" s="42"/>
      <c r="B394" s="43"/>
      <c r="C394" s="265" t="s">
        <v>612</v>
      </c>
      <c r="D394" s="265" t="s">
        <v>303</v>
      </c>
      <c r="E394" s="266" t="s">
        <v>3561</v>
      </c>
      <c r="F394" s="267" t="s">
        <v>3562</v>
      </c>
      <c r="G394" s="268" t="s">
        <v>775</v>
      </c>
      <c r="H394" s="269">
        <v>4</v>
      </c>
      <c r="I394" s="270"/>
      <c r="J394" s="271">
        <f>ROUND(I394*H394,2)</f>
        <v>0</v>
      </c>
      <c r="K394" s="267" t="s">
        <v>168</v>
      </c>
      <c r="L394" s="272"/>
      <c r="M394" s="273" t="s">
        <v>32</v>
      </c>
      <c r="N394" s="274" t="s">
        <v>49</v>
      </c>
      <c r="O394" s="88"/>
      <c r="P394" s="217">
        <f>O394*H394</f>
        <v>0</v>
      </c>
      <c r="Q394" s="217">
        <v>0.00072000000000000005</v>
      </c>
      <c r="R394" s="217">
        <f>Q394*H394</f>
        <v>0.0028800000000000002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294</v>
      </c>
      <c r="AT394" s="219" t="s">
        <v>303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3563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3562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 ht="24.15" customHeight="1">
      <c r="A396" s="42"/>
      <c r="B396" s="43"/>
      <c r="C396" s="265" t="s">
        <v>618</v>
      </c>
      <c r="D396" s="265" t="s">
        <v>303</v>
      </c>
      <c r="E396" s="266" t="s">
        <v>3564</v>
      </c>
      <c r="F396" s="267" t="s">
        <v>3565</v>
      </c>
      <c r="G396" s="268" t="s">
        <v>775</v>
      </c>
      <c r="H396" s="269">
        <v>7</v>
      </c>
      <c r="I396" s="270"/>
      <c r="J396" s="271">
        <f>ROUND(I396*H396,2)</f>
        <v>0</v>
      </c>
      <c r="K396" s="267" t="s">
        <v>168</v>
      </c>
      <c r="L396" s="272"/>
      <c r="M396" s="273" t="s">
        <v>32</v>
      </c>
      <c r="N396" s="274" t="s">
        <v>49</v>
      </c>
      <c r="O396" s="88"/>
      <c r="P396" s="217">
        <f>O396*H396</f>
        <v>0</v>
      </c>
      <c r="Q396" s="217">
        <v>0.00088000000000000003</v>
      </c>
      <c r="R396" s="217">
        <f>Q396*H396</f>
        <v>0.0061600000000000005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303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3566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3565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 ht="33" customHeight="1">
      <c r="A398" s="42"/>
      <c r="B398" s="43"/>
      <c r="C398" s="208" t="s">
        <v>655</v>
      </c>
      <c r="D398" s="208" t="s">
        <v>164</v>
      </c>
      <c r="E398" s="209" t="s">
        <v>3567</v>
      </c>
      <c r="F398" s="210" t="s">
        <v>3568</v>
      </c>
      <c r="G398" s="211" t="s">
        <v>775</v>
      </c>
      <c r="H398" s="212">
        <v>1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188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188</v>
      </c>
      <c r="BM398" s="219" t="s">
        <v>3569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3570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3571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13" customFormat="1">
      <c r="A401" s="13"/>
      <c r="B401" s="233"/>
      <c r="C401" s="234"/>
      <c r="D401" s="221" t="s">
        <v>247</v>
      </c>
      <c r="E401" s="235" t="s">
        <v>32</v>
      </c>
      <c r="F401" s="236" t="s">
        <v>3451</v>
      </c>
      <c r="G401" s="234"/>
      <c r="H401" s="235" t="s">
        <v>32</v>
      </c>
      <c r="I401" s="237"/>
      <c r="J401" s="234"/>
      <c r="K401" s="234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247</v>
      </c>
      <c r="AU401" s="242" t="s">
        <v>88</v>
      </c>
      <c r="AV401" s="13" t="s">
        <v>86</v>
      </c>
      <c r="AW401" s="13" t="s">
        <v>39</v>
      </c>
      <c r="AX401" s="13" t="s">
        <v>78</v>
      </c>
      <c r="AY401" s="242" t="s">
        <v>161</v>
      </c>
    </row>
    <row r="402" s="14" customFormat="1">
      <c r="A402" s="14"/>
      <c r="B402" s="243"/>
      <c r="C402" s="244"/>
      <c r="D402" s="221" t="s">
        <v>247</v>
      </c>
      <c r="E402" s="245" t="s">
        <v>32</v>
      </c>
      <c r="F402" s="246" t="s">
        <v>3572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247</v>
      </c>
      <c r="AU402" s="253" t="s">
        <v>88</v>
      </c>
      <c r="AV402" s="14" t="s">
        <v>88</v>
      </c>
      <c r="AW402" s="14" t="s">
        <v>39</v>
      </c>
      <c r="AX402" s="14" t="s">
        <v>86</v>
      </c>
      <c r="AY402" s="253" t="s">
        <v>161</v>
      </c>
    </row>
    <row r="403" s="2" customFormat="1" ht="16.5" customHeight="1">
      <c r="A403" s="42"/>
      <c r="B403" s="43"/>
      <c r="C403" s="265" t="s">
        <v>667</v>
      </c>
      <c r="D403" s="265" t="s">
        <v>303</v>
      </c>
      <c r="E403" s="266" t="s">
        <v>3573</v>
      </c>
      <c r="F403" s="267" t="s">
        <v>3574</v>
      </c>
      <c r="G403" s="268" t="s">
        <v>775</v>
      </c>
      <c r="H403" s="269">
        <v>1</v>
      </c>
      <c r="I403" s="270"/>
      <c r="J403" s="271">
        <f>ROUND(I403*H403,2)</f>
        <v>0</v>
      </c>
      <c r="K403" s="267" t="s">
        <v>168</v>
      </c>
      <c r="L403" s="272"/>
      <c r="M403" s="273" t="s">
        <v>32</v>
      </c>
      <c r="N403" s="274" t="s">
        <v>49</v>
      </c>
      <c r="O403" s="88"/>
      <c r="P403" s="217">
        <f>O403*H403</f>
        <v>0</v>
      </c>
      <c r="Q403" s="217">
        <v>0.00025999999999999998</v>
      </c>
      <c r="R403" s="217">
        <f>Q403*H403</f>
        <v>0.00025999999999999998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294</v>
      </c>
      <c r="AT403" s="219" t="s">
        <v>303</v>
      </c>
      <c r="AU403" s="219" t="s">
        <v>88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188</v>
      </c>
      <c r="BM403" s="219" t="s">
        <v>3575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3574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88</v>
      </c>
    </row>
    <row r="405" s="2" customFormat="1" ht="33" customHeight="1">
      <c r="A405" s="42"/>
      <c r="B405" s="43"/>
      <c r="C405" s="208" t="s">
        <v>672</v>
      </c>
      <c r="D405" s="208" t="s">
        <v>164</v>
      </c>
      <c r="E405" s="209" t="s">
        <v>3576</v>
      </c>
      <c r="F405" s="210" t="s">
        <v>3577</v>
      </c>
      <c r="G405" s="211" t="s">
        <v>775</v>
      </c>
      <c r="H405" s="212">
        <v>12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3578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3579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3580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3451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3581</v>
      </c>
      <c r="G409" s="244"/>
      <c r="H409" s="247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3582</v>
      </c>
      <c r="G410" s="244"/>
      <c r="H410" s="247">
        <v>11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12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2" customFormat="1" ht="16.5" customHeight="1">
      <c r="A412" s="42"/>
      <c r="B412" s="43"/>
      <c r="C412" s="265" t="s">
        <v>674</v>
      </c>
      <c r="D412" s="265" t="s">
        <v>303</v>
      </c>
      <c r="E412" s="266" t="s">
        <v>3583</v>
      </c>
      <c r="F412" s="267" t="s">
        <v>3584</v>
      </c>
      <c r="G412" s="268" t="s">
        <v>775</v>
      </c>
      <c r="H412" s="269">
        <v>1</v>
      </c>
      <c r="I412" s="270"/>
      <c r="J412" s="271">
        <f>ROUND(I412*H412,2)</f>
        <v>0</v>
      </c>
      <c r="K412" s="267" t="s">
        <v>168</v>
      </c>
      <c r="L412" s="272"/>
      <c r="M412" s="273" t="s">
        <v>32</v>
      </c>
      <c r="N412" s="274" t="s">
        <v>49</v>
      </c>
      <c r="O412" s="88"/>
      <c r="P412" s="217">
        <f>O412*H412</f>
        <v>0</v>
      </c>
      <c r="Q412" s="217">
        <v>0.00054000000000000001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294</v>
      </c>
      <c r="AT412" s="219" t="s">
        <v>303</v>
      </c>
      <c r="AU412" s="219" t="s">
        <v>88</v>
      </c>
      <c r="AY412" s="20" t="s">
        <v>161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86</v>
      </c>
      <c r="BK412" s="220">
        <f>ROUND(I412*H412,2)</f>
        <v>0</v>
      </c>
      <c r="BL412" s="20" t="s">
        <v>188</v>
      </c>
      <c r="BM412" s="219" t="s">
        <v>3585</v>
      </c>
    </row>
    <row r="413" s="2" customFormat="1">
      <c r="A413" s="42"/>
      <c r="B413" s="43"/>
      <c r="C413" s="44"/>
      <c r="D413" s="221" t="s">
        <v>171</v>
      </c>
      <c r="E413" s="44"/>
      <c r="F413" s="222" t="s">
        <v>3584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171</v>
      </c>
      <c r="AU413" s="20" t="s">
        <v>88</v>
      </c>
    </row>
    <row r="414" s="2" customFormat="1" ht="16.5" customHeight="1">
      <c r="A414" s="42"/>
      <c r="B414" s="43"/>
      <c r="C414" s="265" t="s">
        <v>677</v>
      </c>
      <c r="D414" s="265" t="s">
        <v>303</v>
      </c>
      <c r="E414" s="266" t="s">
        <v>3586</v>
      </c>
      <c r="F414" s="267" t="s">
        <v>3587</v>
      </c>
      <c r="G414" s="268" t="s">
        <v>775</v>
      </c>
      <c r="H414" s="269">
        <v>11</v>
      </c>
      <c r="I414" s="270"/>
      <c r="J414" s="271">
        <f>ROUND(I414*H414,2)</f>
        <v>0</v>
      </c>
      <c r="K414" s="267" t="s">
        <v>168</v>
      </c>
      <c r="L414" s="272"/>
      <c r="M414" s="273" t="s">
        <v>32</v>
      </c>
      <c r="N414" s="274" t="s">
        <v>49</v>
      </c>
      <c r="O414" s="88"/>
      <c r="P414" s="217">
        <f>O414*H414</f>
        <v>0</v>
      </c>
      <c r="Q414" s="217">
        <v>0.00064999999999999997</v>
      </c>
      <c r="R414" s="217">
        <f>Q414*H414</f>
        <v>0.0071500000000000001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303</v>
      </c>
      <c r="AU414" s="219" t="s">
        <v>88</v>
      </c>
      <c r="AY414" s="20" t="s">
        <v>161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86</v>
      </c>
      <c r="BK414" s="220">
        <f>ROUND(I414*H414,2)</f>
        <v>0</v>
      </c>
      <c r="BL414" s="20" t="s">
        <v>188</v>
      </c>
      <c r="BM414" s="219" t="s">
        <v>3588</v>
      </c>
    </row>
    <row r="415" s="2" customFormat="1">
      <c r="A415" s="42"/>
      <c r="B415" s="43"/>
      <c r="C415" s="44"/>
      <c r="D415" s="221" t="s">
        <v>171</v>
      </c>
      <c r="E415" s="44"/>
      <c r="F415" s="222" t="s">
        <v>3587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171</v>
      </c>
      <c r="AU415" s="20" t="s">
        <v>88</v>
      </c>
    </row>
    <row r="416" s="2" customFormat="1" ht="33" customHeight="1">
      <c r="A416" s="42"/>
      <c r="B416" s="43"/>
      <c r="C416" s="208" t="s">
        <v>685</v>
      </c>
      <c r="D416" s="208" t="s">
        <v>164</v>
      </c>
      <c r="E416" s="209" t="s">
        <v>3589</v>
      </c>
      <c r="F416" s="210" t="s">
        <v>3590</v>
      </c>
      <c r="G416" s="211" t="s">
        <v>775</v>
      </c>
      <c r="H416" s="212">
        <v>11</v>
      </c>
      <c r="I416" s="213"/>
      <c r="J416" s="214">
        <f>ROUND(I416*H416,2)</f>
        <v>0</v>
      </c>
      <c r="K416" s="210" t="s">
        <v>168</v>
      </c>
      <c r="L416" s="48"/>
      <c r="M416" s="215" t="s">
        <v>32</v>
      </c>
      <c r="N416" s="216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188</v>
      </c>
      <c r="AT416" s="219" t="s">
        <v>164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188</v>
      </c>
      <c r="BM416" s="219" t="s">
        <v>3591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3592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>
      <c r="A418" s="42"/>
      <c r="B418" s="43"/>
      <c r="C418" s="44"/>
      <c r="D418" s="226" t="s">
        <v>172</v>
      </c>
      <c r="E418" s="44"/>
      <c r="F418" s="227" t="s">
        <v>3593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172</v>
      </c>
      <c r="AU418" s="20" t="s">
        <v>88</v>
      </c>
    </row>
    <row r="419" s="13" customFormat="1">
      <c r="A419" s="13"/>
      <c r="B419" s="233"/>
      <c r="C419" s="234"/>
      <c r="D419" s="221" t="s">
        <v>247</v>
      </c>
      <c r="E419" s="235" t="s">
        <v>32</v>
      </c>
      <c r="F419" s="236" t="s">
        <v>3451</v>
      </c>
      <c r="G419" s="234"/>
      <c r="H419" s="235" t="s">
        <v>32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247</v>
      </c>
      <c r="AU419" s="242" t="s">
        <v>88</v>
      </c>
      <c r="AV419" s="13" t="s">
        <v>86</v>
      </c>
      <c r="AW419" s="13" t="s">
        <v>39</v>
      </c>
      <c r="AX419" s="13" t="s">
        <v>78</v>
      </c>
      <c r="AY419" s="242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3594</v>
      </c>
      <c r="G420" s="244"/>
      <c r="H420" s="247">
        <v>5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3595</v>
      </c>
      <c r="G421" s="244"/>
      <c r="H421" s="247">
        <v>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3596</v>
      </c>
      <c r="G422" s="244"/>
      <c r="H422" s="247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5" customFormat="1">
      <c r="A423" s="15"/>
      <c r="B423" s="254"/>
      <c r="C423" s="255"/>
      <c r="D423" s="221" t="s">
        <v>247</v>
      </c>
      <c r="E423" s="256" t="s">
        <v>32</v>
      </c>
      <c r="F423" s="257" t="s">
        <v>273</v>
      </c>
      <c r="G423" s="255"/>
      <c r="H423" s="258">
        <v>11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247</v>
      </c>
      <c r="AU423" s="264" t="s">
        <v>88</v>
      </c>
      <c r="AV423" s="15" t="s">
        <v>188</v>
      </c>
      <c r="AW423" s="15" t="s">
        <v>39</v>
      </c>
      <c r="AX423" s="15" t="s">
        <v>86</v>
      </c>
      <c r="AY423" s="264" t="s">
        <v>161</v>
      </c>
    </row>
    <row r="424" s="2" customFormat="1" ht="24.15" customHeight="1">
      <c r="A424" s="42"/>
      <c r="B424" s="43"/>
      <c r="C424" s="265" t="s">
        <v>690</v>
      </c>
      <c r="D424" s="265" t="s">
        <v>303</v>
      </c>
      <c r="E424" s="266" t="s">
        <v>3597</v>
      </c>
      <c r="F424" s="267" t="s">
        <v>3598</v>
      </c>
      <c r="G424" s="268" t="s">
        <v>775</v>
      </c>
      <c r="H424" s="269">
        <v>5</v>
      </c>
      <c r="I424" s="270"/>
      <c r="J424" s="271">
        <f>ROUND(I424*H424,2)</f>
        <v>0</v>
      </c>
      <c r="K424" s="267" t="s">
        <v>168</v>
      </c>
      <c r="L424" s="272"/>
      <c r="M424" s="273" t="s">
        <v>32</v>
      </c>
      <c r="N424" s="274" t="s">
        <v>49</v>
      </c>
      <c r="O424" s="88"/>
      <c r="P424" s="217">
        <f>O424*H424</f>
        <v>0</v>
      </c>
      <c r="Q424" s="217">
        <v>0.0012800000000000001</v>
      </c>
      <c r="R424" s="217">
        <f>Q424*H424</f>
        <v>0.0064000000000000003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303</v>
      </c>
      <c r="AU424" s="219" t="s">
        <v>88</v>
      </c>
      <c r="AY424" s="20" t="s">
        <v>161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86</v>
      </c>
      <c r="BK424" s="220">
        <f>ROUND(I424*H424,2)</f>
        <v>0</v>
      </c>
      <c r="BL424" s="20" t="s">
        <v>188</v>
      </c>
      <c r="BM424" s="219" t="s">
        <v>3599</v>
      </c>
    </row>
    <row r="425" s="2" customFormat="1">
      <c r="A425" s="42"/>
      <c r="B425" s="43"/>
      <c r="C425" s="44"/>
      <c r="D425" s="221" t="s">
        <v>171</v>
      </c>
      <c r="E425" s="44"/>
      <c r="F425" s="222" t="s">
        <v>3598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171</v>
      </c>
      <c r="AU425" s="20" t="s">
        <v>88</v>
      </c>
    </row>
    <row r="426" s="2" customFormat="1" ht="24.15" customHeight="1">
      <c r="A426" s="42"/>
      <c r="B426" s="43"/>
      <c r="C426" s="265" t="s">
        <v>697</v>
      </c>
      <c r="D426" s="265" t="s">
        <v>303</v>
      </c>
      <c r="E426" s="266" t="s">
        <v>3600</v>
      </c>
      <c r="F426" s="267" t="s">
        <v>3601</v>
      </c>
      <c r="G426" s="268" t="s">
        <v>775</v>
      </c>
      <c r="H426" s="269">
        <v>5</v>
      </c>
      <c r="I426" s="270"/>
      <c r="J426" s="271">
        <f>ROUND(I426*H426,2)</f>
        <v>0</v>
      </c>
      <c r="K426" s="267" t="s">
        <v>168</v>
      </c>
      <c r="L426" s="272"/>
      <c r="M426" s="273" t="s">
        <v>32</v>
      </c>
      <c r="N426" s="274" t="s">
        <v>49</v>
      </c>
      <c r="O426" s="88"/>
      <c r="P426" s="217">
        <f>O426*H426</f>
        <v>0</v>
      </c>
      <c r="Q426" s="217">
        <v>0.0014300000000000001</v>
      </c>
      <c r="R426" s="217">
        <f>Q426*H426</f>
        <v>0.0071500000000000001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294</v>
      </c>
      <c r="AT426" s="219" t="s">
        <v>303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188</v>
      </c>
      <c r="BM426" s="219" t="s">
        <v>3602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3601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 ht="24.15" customHeight="1">
      <c r="A428" s="42"/>
      <c r="B428" s="43"/>
      <c r="C428" s="265" t="s">
        <v>705</v>
      </c>
      <c r="D428" s="265" t="s">
        <v>303</v>
      </c>
      <c r="E428" s="266" t="s">
        <v>3603</v>
      </c>
      <c r="F428" s="267" t="s">
        <v>3604</v>
      </c>
      <c r="G428" s="268" t="s">
        <v>775</v>
      </c>
      <c r="H428" s="269">
        <v>1</v>
      </c>
      <c r="I428" s="270"/>
      <c r="J428" s="271">
        <f>ROUND(I428*H428,2)</f>
        <v>0</v>
      </c>
      <c r="K428" s="267" t="s">
        <v>168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0.0015399999999999999</v>
      </c>
      <c r="R428" s="217">
        <f>Q428*H428</f>
        <v>0.0015399999999999999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188</v>
      </c>
      <c r="BM428" s="219" t="s">
        <v>3605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3604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710</v>
      </c>
      <c r="D430" s="208" t="s">
        <v>164</v>
      </c>
      <c r="E430" s="209" t="s">
        <v>3606</v>
      </c>
      <c r="F430" s="210" t="s">
        <v>3607</v>
      </c>
      <c r="G430" s="211" t="s">
        <v>775</v>
      </c>
      <c r="H430" s="212">
        <v>5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188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188</v>
      </c>
      <c r="BM430" s="219" t="s">
        <v>3608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3609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3610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3451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3611</v>
      </c>
      <c r="G434" s="244"/>
      <c r="H434" s="247">
        <v>4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3612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5" customFormat="1">
      <c r="A436" s="15"/>
      <c r="B436" s="254"/>
      <c r="C436" s="255"/>
      <c r="D436" s="221" t="s">
        <v>247</v>
      </c>
      <c r="E436" s="256" t="s">
        <v>32</v>
      </c>
      <c r="F436" s="257" t="s">
        <v>273</v>
      </c>
      <c r="G436" s="255"/>
      <c r="H436" s="258">
        <v>5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247</v>
      </c>
      <c r="AU436" s="264" t="s">
        <v>88</v>
      </c>
      <c r="AV436" s="15" t="s">
        <v>188</v>
      </c>
      <c r="AW436" s="15" t="s">
        <v>39</v>
      </c>
      <c r="AX436" s="15" t="s">
        <v>86</v>
      </c>
      <c r="AY436" s="264" t="s">
        <v>161</v>
      </c>
    </row>
    <row r="437" s="2" customFormat="1" ht="16.5" customHeight="1">
      <c r="A437" s="42"/>
      <c r="B437" s="43"/>
      <c r="C437" s="265" t="s">
        <v>716</v>
      </c>
      <c r="D437" s="265" t="s">
        <v>303</v>
      </c>
      <c r="E437" s="266" t="s">
        <v>3613</v>
      </c>
      <c r="F437" s="267" t="s">
        <v>3614</v>
      </c>
      <c r="G437" s="268" t="s">
        <v>775</v>
      </c>
      <c r="H437" s="269">
        <v>1</v>
      </c>
      <c r="I437" s="270"/>
      <c r="J437" s="271">
        <f>ROUND(I437*H437,2)</f>
        <v>0</v>
      </c>
      <c r="K437" s="267" t="s">
        <v>168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0.0015900000000000001</v>
      </c>
      <c r="R437" s="217">
        <f>Q437*H437</f>
        <v>0.0015900000000000001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188</v>
      </c>
      <c r="BM437" s="219" t="s">
        <v>3615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3614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16.5" customHeight="1">
      <c r="A439" s="42"/>
      <c r="B439" s="43"/>
      <c r="C439" s="265" t="s">
        <v>722</v>
      </c>
      <c r="D439" s="265" t="s">
        <v>303</v>
      </c>
      <c r="E439" s="266" t="s">
        <v>3616</v>
      </c>
      <c r="F439" s="267" t="s">
        <v>3617</v>
      </c>
      <c r="G439" s="268" t="s">
        <v>775</v>
      </c>
      <c r="H439" s="269">
        <v>4</v>
      </c>
      <c r="I439" s="270"/>
      <c r="J439" s="271">
        <f>ROUND(I439*H439,2)</f>
        <v>0</v>
      </c>
      <c r="K439" s="267" t="s">
        <v>168</v>
      </c>
      <c r="L439" s="272"/>
      <c r="M439" s="273" t="s">
        <v>32</v>
      </c>
      <c r="N439" s="274" t="s">
        <v>49</v>
      </c>
      <c r="O439" s="88"/>
      <c r="P439" s="217">
        <f>O439*H439</f>
        <v>0</v>
      </c>
      <c r="Q439" s="217">
        <v>0.00040999999999999999</v>
      </c>
      <c r="R439" s="217">
        <f>Q439*H439</f>
        <v>0.00164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303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3618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3617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 ht="21.75" customHeight="1">
      <c r="A441" s="42"/>
      <c r="B441" s="43"/>
      <c r="C441" s="208" t="s">
        <v>728</v>
      </c>
      <c r="D441" s="208" t="s">
        <v>164</v>
      </c>
      <c r="E441" s="209" t="s">
        <v>3619</v>
      </c>
      <c r="F441" s="210" t="s">
        <v>3620</v>
      </c>
      <c r="G441" s="211" t="s">
        <v>320</v>
      </c>
      <c r="H441" s="212">
        <v>84.5</v>
      </c>
      <c r="I441" s="213"/>
      <c r="J441" s="214">
        <f>ROUND(I441*H441,2)</f>
        <v>0</v>
      </c>
      <c r="K441" s="210" t="s">
        <v>168</v>
      </c>
      <c r="L441" s="48"/>
      <c r="M441" s="215" t="s">
        <v>32</v>
      </c>
      <c r="N441" s="216" t="s">
        <v>49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188</v>
      </c>
      <c r="AT441" s="219" t="s">
        <v>164</v>
      </c>
      <c r="AU441" s="219" t="s">
        <v>88</v>
      </c>
      <c r="AY441" s="20" t="s">
        <v>161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86</v>
      </c>
      <c r="BK441" s="220">
        <f>ROUND(I441*H441,2)</f>
        <v>0</v>
      </c>
      <c r="BL441" s="20" t="s">
        <v>188</v>
      </c>
      <c r="BM441" s="219" t="s">
        <v>3621</v>
      </c>
    </row>
    <row r="442" s="2" customFormat="1">
      <c r="A442" s="42"/>
      <c r="B442" s="43"/>
      <c r="C442" s="44"/>
      <c r="D442" s="221" t="s">
        <v>171</v>
      </c>
      <c r="E442" s="44"/>
      <c r="F442" s="222" t="s">
        <v>3622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171</v>
      </c>
      <c r="AU442" s="20" t="s">
        <v>88</v>
      </c>
    </row>
    <row r="443" s="2" customFormat="1">
      <c r="A443" s="42"/>
      <c r="B443" s="43"/>
      <c r="C443" s="44"/>
      <c r="D443" s="226" t="s">
        <v>172</v>
      </c>
      <c r="E443" s="44"/>
      <c r="F443" s="227" t="s">
        <v>3623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172</v>
      </c>
      <c r="AU443" s="20" t="s">
        <v>88</v>
      </c>
    </row>
    <row r="444" s="13" customFormat="1">
      <c r="A444" s="13"/>
      <c r="B444" s="233"/>
      <c r="C444" s="234"/>
      <c r="D444" s="221" t="s">
        <v>247</v>
      </c>
      <c r="E444" s="235" t="s">
        <v>32</v>
      </c>
      <c r="F444" s="236" t="s">
        <v>3451</v>
      </c>
      <c r="G444" s="234"/>
      <c r="H444" s="235" t="s">
        <v>32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247</v>
      </c>
      <c r="AU444" s="242" t="s">
        <v>88</v>
      </c>
      <c r="AV444" s="13" t="s">
        <v>86</v>
      </c>
      <c r="AW444" s="13" t="s">
        <v>39</v>
      </c>
      <c r="AX444" s="13" t="s">
        <v>78</v>
      </c>
      <c r="AY444" s="242" t="s">
        <v>161</v>
      </c>
    </row>
    <row r="445" s="13" customFormat="1">
      <c r="A445" s="13"/>
      <c r="B445" s="233"/>
      <c r="C445" s="234"/>
      <c r="D445" s="221" t="s">
        <v>247</v>
      </c>
      <c r="E445" s="235" t="s">
        <v>32</v>
      </c>
      <c r="F445" s="236" t="s">
        <v>3624</v>
      </c>
      <c r="G445" s="234"/>
      <c r="H445" s="235" t="s">
        <v>32</v>
      </c>
      <c r="I445" s="237"/>
      <c r="J445" s="234"/>
      <c r="K445" s="234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247</v>
      </c>
      <c r="AU445" s="242" t="s">
        <v>88</v>
      </c>
      <c r="AV445" s="13" t="s">
        <v>86</v>
      </c>
      <c r="AW445" s="13" t="s">
        <v>39</v>
      </c>
      <c r="AX445" s="13" t="s">
        <v>78</v>
      </c>
      <c r="AY445" s="242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3452</v>
      </c>
      <c r="G446" s="244"/>
      <c r="H446" s="247">
        <v>2.5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3453</v>
      </c>
      <c r="G447" s="244"/>
      <c r="H447" s="247">
        <v>3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3454</v>
      </c>
      <c r="G448" s="244"/>
      <c r="H448" s="247">
        <v>12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3" customFormat="1">
      <c r="A449" s="13"/>
      <c r="B449" s="233"/>
      <c r="C449" s="234"/>
      <c r="D449" s="221" t="s">
        <v>247</v>
      </c>
      <c r="E449" s="235" t="s">
        <v>32</v>
      </c>
      <c r="F449" s="236" t="s">
        <v>3625</v>
      </c>
      <c r="G449" s="234"/>
      <c r="H449" s="235" t="s">
        <v>32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247</v>
      </c>
      <c r="AU449" s="242" t="s">
        <v>88</v>
      </c>
      <c r="AV449" s="13" t="s">
        <v>86</v>
      </c>
      <c r="AW449" s="13" t="s">
        <v>39</v>
      </c>
      <c r="AX449" s="13" t="s">
        <v>78</v>
      </c>
      <c r="AY449" s="242" t="s">
        <v>161</v>
      </c>
    </row>
    <row r="450" s="14" customFormat="1">
      <c r="A450" s="14"/>
      <c r="B450" s="243"/>
      <c r="C450" s="244"/>
      <c r="D450" s="221" t="s">
        <v>247</v>
      </c>
      <c r="E450" s="245" t="s">
        <v>32</v>
      </c>
      <c r="F450" s="246" t="s">
        <v>3475</v>
      </c>
      <c r="G450" s="244"/>
      <c r="H450" s="247">
        <v>4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247</v>
      </c>
      <c r="AU450" s="253" t="s">
        <v>88</v>
      </c>
      <c r="AV450" s="14" t="s">
        <v>88</v>
      </c>
      <c r="AW450" s="14" t="s">
        <v>39</v>
      </c>
      <c r="AX450" s="14" t="s">
        <v>78</v>
      </c>
      <c r="AY450" s="253" t="s">
        <v>161</v>
      </c>
    </row>
    <row r="451" s="14" customFormat="1">
      <c r="A451" s="14"/>
      <c r="B451" s="243"/>
      <c r="C451" s="244"/>
      <c r="D451" s="221" t="s">
        <v>247</v>
      </c>
      <c r="E451" s="245" t="s">
        <v>32</v>
      </c>
      <c r="F451" s="246" t="s">
        <v>3476</v>
      </c>
      <c r="G451" s="244"/>
      <c r="H451" s="247">
        <v>16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247</v>
      </c>
      <c r="AU451" s="253" t="s">
        <v>88</v>
      </c>
      <c r="AV451" s="14" t="s">
        <v>88</v>
      </c>
      <c r="AW451" s="14" t="s">
        <v>39</v>
      </c>
      <c r="AX451" s="14" t="s">
        <v>78</v>
      </c>
      <c r="AY451" s="253" t="s">
        <v>161</v>
      </c>
    </row>
    <row r="452" s="14" customFormat="1">
      <c r="A452" s="14"/>
      <c r="B452" s="243"/>
      <c r="C452" s="244"/>
      <c r="D452" s="221" t="s">
        <v>247</v>
      </c>
      <c r="E452" s="245" t="s">
        <v>32</v>
      </c>
      <c r="F452" s="246" t="s">
        <v>3477</v>
      </c>
      <c r="G452" s="244"/>
      <c r="H452" s="247">
        <v>18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247</v>
      </c>
      <c r="AU452" s="253" t="s">
        <v>88</v>
      </c>
      <c r="AV452" s="14" t="s">
        <v>88</v>
      </c>
      <c r="AW452" s="14" t="s">
        <v>39</v>
      </c>
      <c r="AX452" s="14" t="s">
        <v>78</v>
      </c>
      <c r="AY452" s="253" t="s">
        <v>161</v>
      </c>
    </row>
    <row r="453" s="14" customFormat="1">
      <c r="A453" s="14"/>
      <c r="B453" s="243"/>
      <c r="C453" s="244"/>
      <c r="D453" s="221" t="s">
        <v>247</v>
      </c>
      <c r="E453" s="245" t="s">
        <v>32</v>
      </c>
      <c r="F453" s="246" t="s">
        <v>3478</v>
      </c>
      <c r="G453" s="244"/>
      <c r="H453" s="247">
        <v>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247</v>
      </c>
      <c r="AU453" s="253" t="s">
        <v>88</v>
      </c>
      <c r="AV453" s="14" t="s">
        <v>88</v>
      </c>
      <c r="AW453" s="14" t="s">
        <v>39</v>
      </c>
      <c r="AX453" s="14" t="s">
        <v>78</v>
      </c>
      <c r="AY453" s="253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3479</v>
      </c>
      <c r="G454" s="244"/>
      <c r="H454" s="247">
        <v>20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5" customFormat="1">
      <c r="A455" s="15"/>
      <c r="B455" s="254"/>
      <c r="C455" s="255"/>
      <c r="D455" s="221" t="s">
        <v>247</v>
      </c>
      <c r="E455" s="256" t="s">
        <v>32</v>
      </c>
      <c r="F455" s="257" t="s">
        <v>273</v>
      </c>
      <c r="G455" s="255"/>
      <c r="H455" s="258">
        <v>84.5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247</v>
      </c>
      <c r="AU455" s="264" t="s">
        <v>88</v>
      </c>
      <c r="AV455" s="15" t="s">
        <v>188</v>
      </c>
      <c r="AW455" s="15" t="s">
        <v>39</v>
      </c>
      <c r="AX455" s="15" t="s">
        <v>86</v>
      </c>
      <c r="AY455" s="264" t="s">
        <v>161</v>
      </c>
    </row>
    <row r="456" s="2" customFormat="1" ht="21.75" customHeight="1">
      <c r="A456" s="42"/>
      <c r="B456" s="43"/>
      <c r="C456" s="208" t="s">
        <v>735</v>
      </c>
      <c r="D456" s="208" t="s">
        <v>164</v>
      </c>
      <c r="E456" s="209" t="s">
        <v>3626</v>
      </c>
      <c r="F456" s="210" t="s">
        <v>3627</v>
      </c>
      <c r="G456" s="211" t="s">
        <v>320</v>
      </c>
      <c r="H456" s="212">
        <v>78.5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3628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3629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3630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13" customFormat="1">
      <c r="A459" s="13"/>
      <c r="B459" s="233"/>
      <c r="C459" s="234"/>
      <c r="D459" s="221" t="s">
        <v>247</v>
      </c>
      <c r="E459" s="235" t="s">
        <v>32</v>
      </c>
      <c r="F459" s="236" t="s">
        <v>3451</v>
      </c>
      <c r="G459" s="234"/>
      <c r="H459" s="235" t="s">
        <v>32</v>
      </c>
      <c r="I459" s="237"/>
      <c r="J459" s="234"/>
      <c r="K459" s="234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247</v>
      </c>
      <c r="AU459" s="242" t="s">
        <v>88</v>
      </c>
      <c r="AV459" s="13" t="s">
        <v>86</v>
      </c>
      <c r="AW459" s="13" t="s">
        <v>39</v>
      </c>
      <c r="AX459" s="13" t="s">
        <v>78</v>
      </c>
      <c r="AY459" s="242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3452</v>
      </c>
      <c r="G460" s="244"/>
      <c r="H460" s="247">
        <v>2.5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3510</v>
      </c>
      <c r="G461" s="244"/>
      <c r="H461" s="247">
        <v>6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3511</v>
      </c>
      <c r="G462" s="244"/>
      <c r="H462" s="247">
        <v>8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3512</v>
      </c>
      <c r="G463" s="244"/>
      <c r="H463" s="247">
        <v>12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3513</v>
      </c>
      <c r="G464" s="244"/>
      <c r="H464" s="247">
        <v>50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5" customFormat="1">
      <c r="A465" s="15"/>
      <c r="B465" s="254"/>
      <c r="C465" s="255"/>
      <c r="D465" s="221" t="s">
        <v>247</v>
      </c>
      <c r="E465" s="256" t="s">
        <v>32</v>
      </c>
      <c r="F465" s="257" t="s">
        <v>273</v>
      </c>
      <c r="G465" s="255"/>
      <c r="H465" s="258">
        <v>78.5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247</v>
      </c>
      <c r="AU465" s="264" t="s">
        <v>88</v>
      </c>
      <c r="AV465" s="15" t="s">
        <v>188</v>
      </c>
      <c r="AW465" s="15" t="s">
        <v>39</v>
      </c>
      <c r="AX465" s="15" t="s">
        <v>86</v>
      </c>
      <c r="AY465" s="264" t="s">
        <v>161</v>
      </c>
    </row>
    <row r="466" s="2" customFormat="1" ht="24.15" customHeight="1">
      <c r="A466" s="42"/>
      <c r="B466" s="43"/>
      <c r="C466" s="208" t="s">
        <v>741</v>
      </c>
      <c r="D466" s="208" t="s">
        <v>164</v>
      </c>
      <c r="E466" s="209" t="s">
        <v>3631</v>
      </c>
      <c r="F466" s="210" t="s">
        <v>3632</v>
      </c>
      <c r="G466" s="211" t="s">
        <v>775</v>
      </c>
      <c r="H466" s="212">
        <v>6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0.45937</v>
      </c>
      <c r="R466" s="217">
        <f>Q466*H466</f>
        <v>2.7562199999999999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188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188</v>
      </c>
      <c r="BM466" s="219" t="s">
        <v>3633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3634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3635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37.8" customHeight="1">
      <c r="A469" s="42"/>
      <c r="B469" s="43"/>
      <c r="C469" s="208" t="s">
        <v>747</v>
      </c>
      <c r="D469" s="208" t="s">
        <v>164</v>
      </c>
      <c r="E469" s="209" t="s">
        <v>3636</v>
      </c>
      <c r="F469" s="210" t="s">
        <v>3637</v>
      </c>
      <c r="G469" s="211" t="s">
        <v>775</v>
      </c>
      <c r="H469" s="212">
        <v>1</v>
      </c>
      <c r="I469" s="213"/>
      <c r="J469" s="214">
        <f>ROUND(I469*H469,2)</f>
        <v>0</v>
      </c>
      <c r="K469" s="210" t="s">
        <v>168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0.089999999999999997</v>
      </c>
      <c r="R469" s="217">
        <f>Q469*H469</f>
        <v>0.089999999999999997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188</v>
      </c>
      <c r="AT469" s="219" t="s">
        <v>164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188</v>
      </c>
      <c r="BM469" s="219" t="s">
        <v>3638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3639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2" customFormat="1">
      <c r="A471" s="42"/>
      <c r="B471" s="43"/>
      <c r="C471" s="44"/>
      <c r="D471" s="226" t="s">
        <v>172</v>
      </c>
      <c r="E471" s="44"/>
      <c r="F471" s="227" t="s">
        <v>3640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172</v>
      </c>
      <c r="AU471" s="20" t="s">
        <v>88</v>
      </c>
    </row>
    <row r="472" s="13" customFormat="1">
      <c r="A472" s="13"/>
      <c r="B472" s="233"/>
      <c r="C472" s="234"/>
      <c r="D472" s="221" t="s">
        <v>247</v>
      </c>
      <c r="E472" s="235" t="s">
        <v>32</v>
      </c>
      <c r="F472" s="236" t="s">
        <v>3420</v>
      </c>
      <c r="G472" s="234"/>
      <c r="H472" s="235" t="s">
        <v>32</v>
      </c>
      <c r="I472" s="237"/>
      <c r="J472" s="234"/>
      <c r="K472" s="234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247</v>
      </c>
      <c r="AU472" s="242" t="s">
        <v>88</v>
      </c>
      <c r="AV472" s="13" t="s">
        <v>86</v>
      </c>
      <c r="AW472" s="13" t="s">
        <v>39</v>
      </c>
      <c r="AX472" s="13" t="s">
        <v>78</v>
      </c>
      <c r="AY472" s="242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86</v>
      </c>
      <c r="G473" s="244"/>
      <c r="H473" s="247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86</v>
      </c>
      <c r="AY473" s="253" t="s">
        <v>161</v>
      </c>
    </row>
    <row r="474" s="2" customFormat="1" ht="37.8" customHeight="1">
      <c r="A474" s="42"/>
      <c r="B474" s="43"/>
      <c r="C474" s="265" t="s">
        <v>754</v>
      </c>
      <c r="D474" s="265" t="s">
        <v>303</v>
      </c>
      <c r="E474" s="266" t="s">
        <v>3641</v>
      </c>
      <c r="F474" s="267" t="s">
        <v>3642</v>
      </c>
      <c r="G474" s="268" t="s">
        <v>775</v>
      </c>
      <c r="H474" s="269">
        <v>1</v>
      </c>
      <c r="I474" s="270"/>
      <c r="J474" s="271">
        <f>ROUND(I474*H474,2)</f>
        <v>0</v>
      </c>
      <c r="K474" s="267" t="s">
        <v>168</v>
      </c>
      <c r="L474" s="272"/>
      <c r="M474" s="273" t="s">
        <v>32</v>
      </c>
      <c r="N474" s="274" t="s">
        <v>49</v>
      </c>
      <c r="O474" s="88"/>
      <c r="P474" s="217">
        <f>O474*H474</f>
        <v>0</v>
      </c>
      <c r="Q474" s="217">
        <v>0.040000000000000001</v>
      </c>
      <c r="R474" s="217">
        <f>Q474*H474</f>
        <v>0.040000000000000001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294</v>
      </c>
      <c r="AT474" s="219" t="s">
        <v>303</v>
      </c>
      <c r="AU474" s="219" t="s">
        <v>88</v>
      </c>
      <c r="AY474" s="20" t="s">
        <v>161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86</v>
      </c>
      <c r="BK474" s="220">
        <f>ROUND(I474*H474,2)</f>
        <v>0</v>
      </c>
      <c r="BL474" s="20" t="s">
        <v>188</v>
      </c>
      <c r="BM474" s="219" t="s">
        <v>3643</v>
      </c>
    </row>
    <row r="475" s="2" customFormat="1">
      <c r="A475" s="42"/>
      <c r="B475" s="43"/>
      <c r="C475" s="44"/>
      <c r="D475" s="221" t="s">
        <v>171</v>
      </c>
      <c r="E475" s="44"/>
      <c r="F475" s="222" t="s">
        <v>3642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171</v>
      </c>
      <c r="AU475" s="20" t="s">
        <v>88</v>
      </c>
    </row>
    <row r="476" s="2" customFormat="1" ht="16.5" customHeight="1">
      <c r="A476" s="42"/>
      <c r="B476" s="43"/>
      <c r="C476" s="208" t="s">
        <v>760</v>
      </c>
      <c r="D476" s="208" t="s">
        <v>164</v>
      </c>
      <c r="E476" s="209" t="s">
        <v>3644</v>
      </c>
      <c r="F476" s="210" t="s">
        <v>3645</v>
      </c>
      <c r="G476" s="211" t="s">
        <v>320</v>
      </c>
      <c r="H476" s="212">
        <v>163</v>
      </c>
      <c r="I476" s="213"/>
      <c r="J476" s="214">
        <f>ROUND(I476*H476,2)</f>
        <v>0</v>
      </c>
      <c r="K476" s="210" t="s">
        <v>168</v>
      </c>
      <c r="L476" s="48"/>
      <c r="M476" s="215" t="s">
        <v>32</v>
      </c>
      <c r="N476" s="216" t="s">
        <v>49</v>
      </c>
      <c r="O476" s="88"/>
      <c r="P476" s="217">
        <f>O476*H476</f>
        <v>0</v>
      </c>
      <c r="Q476" s="217">
        <v>0.00019000000000000001</v>
      </c>
      <c r="R476" s="217">
        <f>Q476*H476</f>
        <v>0.030970000000000001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188</v>
      </c>
      <c r="AT476" s="219" t="s">
        <v>164</v>
      </c>
      <c r="AU476" s="219" t="s">
        <v>88</v>
      </c>
      <c r="AY476" s="20" t="s">
        <v>161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86</v>
      </c>
      <c r="BK476" s="220">
        <f>ROUND(I476*H476,2)</f>
        <v>0</v>
      </c>
      <c r="BL476" s="20" t="s">
        <v>188</v>
      </c>
      <c r="BM476" s="219" t="s">
        <v>3646</v>
      </c>
    </row>
    <row r="477" s="2" customFormat="1">
      <c r="A477" s="42"/>
      <c r="B477" s="43"/>
      <c r="C477" s="44"/>
      <c r="D477" s="221" t="s">
        <v>171</v>
      </c>
      <c r="E477" s="44"/>
      <c r="F477" s="222" t="s">
        <v>3647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171</v>
      </c>
      <c r="AU477" s="20" t="s">
        <v>88</v>
      </c>
    </row>
    <row r="478" s="2" customFormat="1">
      <c r="A478" s="42"/>
      <c r="B478" s="43"/>
      <c r="C478" s="44"/>
      <c r="D478" s="226" t="s">
        <v>172</v>
      </c>
      <c r="E478" s="44"/>
      <c r="F478" s="227" t="s">
        <v>3648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172</v>
      </c>
      <c r="AU478" s="20" t="s">
        <v>88</v>
      </c>
    </row>
    <row r="479" s="13" customFormat="1">
      <c r="A479" s="13"/>
      <c r="B479" s="233"/>
      <c r="C479" s="234"/>
      <c r="D479" s="221" t="s">
        <v>247</v>
      </c>
      <c r="E479" s="235" t="s">
        <v>32</v>
      </c>
      <c r="F479" s="236" t="s">
        <v>3451</v>
      </c>
      <c r="G479" s="234"/>
      <c r="H479" s="235" t="s">
        <v>32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247</v>
      </c>
      <c r="AU479" s="242" t="s">
        <v>88</v>
      </c>
      <c r="AV479" s="13" t="s">
        <v>86</v>
      </c>
      <c r="AW479" s="13" t="s">
        <v>39</v>
      </c>
      <c r="AX479" s="13" t="s">
        <v>78</v>
      </c>
      <c r="AY479" s="242" t="s">
        <v>161</v>
      </c>
    </row>
    <row r="480" s="13" customFormat="1">
      <c r="A480" s="13"/>
      <c r="B480" s="233"/>
      <c r="C480" s="234"/>
      <c r="D480" s="221" t="s">
        <v>247</v>
      </c>
      <c r="E480" s="235" t="s">
        <v>32</v>
      </c>
      <c r="F480" s="236" t="s">
        <v>3624</v>
      </c>
      <c r="G480" s="234"/>
      <c r="H480" s="235" t="s">
        <v>32</v>
      </c>
      <c r="I480" s="237"/>
      <c r="J480" s="234"/>
      <c r="K480" s="234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247</v>
      </c>
      <c r="AU480" s="242" t="s">
        <v>88</v>
      </c>
      <c r="AV480" s="13" t="s">
        <v>86</v>
      </c>
      <c r="AW480" s="13" t="s">
        <v>39</v>
      </c>
      <c r="AX480" s="13" t="s">
        <v>78</v>
      </c>
      <c r="AY480" s="242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3452</v>
      </c>
      <c r="G481" s="244"/>
      <c r="H481" s="247">
        <v>2.5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3453</v>
      </c>
      <c r="G482" s="244"/>
      <c r="H482" s="247">
        <v>3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3454</v>
      </c>
      <c r="G483" s="244"/>
      <c r="H483" s="247">
        <v>12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3" customFormat="1">
      <c r="A484" s="13"/>
      <c r="B484" s="233"/>
      <c r="C484" s="234"/>
      <c r="D484" s="221" t="s">
        <v>247</v>
      </c>
      <c r="E484" s="235" t="s">
        <v>32</v>
      </c>
      <c r="F484" s="236" t="s">
        <v>3625</v>
      </c>
      <c r="G484" s="234"/>
      <c r="H484" s="235" t="s">
        <v>32</v>
      </c>
      <c r="I484" s="237"/>
      <c r="J484" s="234"/>
      <c r="K484" s="234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247</v>
      </c>
      <c r="AU484" s="242" t="s">
        <v>88</v>
      </c>
      <c r="AV484" s="13" t="s">
        <v>86</v>
      </c>
      <c r="AW484" s="13" t="s">
        <v>39</v>
      </c>
      <c r="AX484" s="13" t="s">
        <v>78</v>
      </c>
      <c r="AY484" s="242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3475</v>
      </c>
      <c r="G485" s="244"/>
      <c r="H485" s="247">
        <v>4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4" customFormat="1">
      <c r="A486" s="14"/>
      <c r="B486" s="243"/>
      <c r="C486" s="244"/>
      <c r="D486" s="221" t="s">
        <v>247</v>
      </c>
      <c r="E486" s="245" t="s">
        <v>32</v>
      </c>
      <c r="F486" s="246" t="s">
        <v>3476</v>
      </c>
      <c r="G486" s="244"/>
      <c r="H486" s="247">
        <v>16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247</v>
      </c>
      <c r="AU486" s="253" t="s">
        <v>88</v>
      </c>
      <c r="AV486" s="14" t="s">
        <v>88</v>
      </c>
      <c r="AW486" s="14" t="s">
        <v>39</v>
      </c>
      <c r="AX486" s="14" t="s">
        <v>78</v>
      </c>
      <c r="AY486" s="253" t="s">
        <v>161</v>
      </c>
    </row>
    <row r="487" s="14" customFormat="1">
      <c r="A487" s="14"/>
      <c r="B487" s="243"/>
      <c r="C487" s="244"/>
      <c r="D487" s="221" t="s">
        <v>247</v>
      </c>
      <c r="E487" s="245" t="s">
        <v>32</v>
      </c>
      <c r="F487" s="246" t="s">
        <v>3477</v>
      </c>
      <c r="G487" s="244"/>
      <c r="H487" s="247">
        <v>18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39</v>
      </c>
      <c r="AX487" s="14" t="s">
        <v>78</v>
      </c>
      <c r="AY487" s="253" t="s">
        <v>161</v>
      </c>
    </row>
    <row r="488" s="14" customFormat="1">
      <c r="A488" s="14"/>
      <c r="B488" s="243"/>
      <c r="C488" s="244"/>
      <c r="D488" s="221" t="s">
        <v>247</v>
      </c>
      <c r="E488" s="245" t="s">
        <v>32</v>
      </c>
      <c r="F488" s="246" t="s">
        <v>3478</v>
      </c>
      <c r="G488" s="244"/>
      <c r="H488" s="247">
        <v>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247</v>
      </c>
      <c r="AU488" s="253" t="s">
        <v>88</v>
      </c>
      <c r="AV488" s="14" t="s">
        <v>88</v>
      </c>
      <c r="AW488" s="14" t="s">
        <v>39</v>
      </c>
      <c r="AX488" s="14" t="s">
        <v>78</v>
      </c>
      <c r="AY488" s="253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3479</v>
      </c>
      <c r="G489" s="244"/>
      <c r="H489" s="247">
        <v>20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3" customFormat="1">
      <c r="A490" s="13"/>
      <c r="B490" s="233"/>
      <c r="C490" s="234"/>
      <c r="D490" s="221" t="s">
        <v>247</v>
      </c>
      <c r="E490" s="235" t="s">
        <v>32</v>
      </c>
      <c r="F490" s="236" t="s">
        <v>3649</v>
      </c>
      <c r="G490" s="234"/>
      <c r="H490" s="235" t="s">
        <v>32</v>
      </c>
      <c r="I490" s="237"/>
      <c r="J490" s="234"/>
      <c r="K490" s="234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247</v>
      </c>
      <c r="AU490" s="242" t="s">
        <v>88</v>
      </c>
      <c r="AV490" s="13" t="s">
        <v>86</v>
      </c>
      <c r="AW490" s="13" t="s">
        <v>39</v>
      </c>
      <c r="AX490" s="13" t="s">
        <v>78</v>
      </c>
      <c r="AY490" s="242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3452</v>
      </c>
      <c r="G491" s="244"/>
      <c r="H491" s="247">
        <v>2.5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3510</v>
      </c>
      <c r="G492" s="244"/>
      <c r="H492" s="247">
        <v>6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3511</v>
      </c>
      <c r="G493" s="244"/>
      <c r="H493" s="247">
        <v>8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3512</v>
      </c>
      <c r="G494" s="244"/>
      <c r="H494" s="247">
        <v>12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3513</v>
      </c>
      <c r="G495" s="244"/>
      <c r="H495" s="247">
        <v>50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5" customFormat="1">
      <c r="A496" s="15"/>
      <c r="B496" s="254"/>
      <c r="C496" s="255"/>
      <c r="D496" s="221" t="s">
        <v>247</v>
      </c>
      <c r="E496" s="256" t="s">
        <v>32</v>
      </c>
      <c r="F496" s="257" t="s">
        <v>273</v>
      </c>
      <c r="G496" s="255"/>
      <c r="H496" s="258">
        <v>163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247</v>
      </c>
      <c r="AU496" s="264" t="s">
        <v>88</v>
      </c>
      <c r="AV496" s="15" t="s">
        <v>188</v>
      </c>
      <c r="AW496" s="15" t="s">
        <v>39</v>
      </c>
      <c r="AX496" s="15" t="s">
        <v>86</v>
      </c>
      <c r="AY496" s="264" t="s">
        <v>161</v>
      </c>
    </row>
    <row r="497" s="2" customFormat="1" ht="24.15" customHeight="1">
      <c r="A497" s="42"/>
      <c r="B497" s="43"/>
      <c r="C497" s="208" t="s">
        <v>766</v>
      </c>
      <c r="D497" s="208" t="s">
        <v>164</v>
      </c>
      <c r="E497" s="209" t="s">
        <v>3650</v>
      </c>
      <c r="F497" s="210" t="s">
        <v>3651</v>
      </c>
      <c r="G497" s="211" t="s">
        <v>320</v>
      </c>
      <c r="H497" s="212">
        <v>163</v>
      </c>
      <c r="I497" s="213"/>
      <c r="J497" s="214">
        <f>ROUND(I497*H497,2)</f>
        <v>0</v>
      </c>
      <c r="K497" s="210" t="s">
        <v>168</v>
      </c>
      <c r="L497" s="48"/>
      <c r="M497" s="215" t="s">
        <v>32</v>
      </c>
      <c r="N497" s="216" t="s">
        <v>49</v>
      </c>
      <c r="O497" s="88"/>
      <c r="P497" s="217">
        <f>O497*H497</f>
        <v>0</v>
      </c>
      <c r="Q497" s="217">
        <v>0.00012999999999999999</v>
      </c>
      <c r="R497" s="217">
        <f>Q497*H497</f>
        <v>0.021189999999999997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188</v>
      </c>
      <c r="AT497" s="219" t="s">
        <v>164</v>
      </c>
      <c r="AU497" s="219" t="s">
        <v>88</v>
      </c>
      <c r="AY497" s="20" t="s">
        <v>161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86</v>
      </c>
      <c r="BK497" s="220">
        <f>ROUND(I497*H497,2)</f>
        <v>0</v>
      </c>
      <c r="BL497" s="20" t="s">
        <v>188</v>
      </c>
      <c r="BM497" s="219" t="s">
        <v>3652</v>
      </c>
    </row>
    <row r="498" s="2" customFormat="1">
      <c r="A498" s="42"/>
      <c r="B498" s="43"/>
      <c r="C498" s="44"/>
      <c r="D498" s="221" t="s">
        <v>171</v>
      </c>
      <c r="E498" s="44"/>
      <c r="F498" s="222" t="s">
        <v>3653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171</v>
      </c>
      <c r="AU498" s="20" t="s">
        <v>88</v>
      </c>
    </row>
    <row r="499" s="2" customFormat="1">
      <c r="A499" s="42"/>
      <c r="B499" s="43"/>
      <c r="C499" s="44"/>
      <c r="D499" s="226" t="s">
        <v>172</v>
      </c>
      <c r="E499" s="44"/>
      <c r="F499" s="227" t="s">
        <v>3654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172</v>
      </c>
      <c r="AU499" s="20" t="s">
        <v>88</v>
      </c>
    </row>
    <row r="500" s="13" customFormat="1">
      <c r="A500" s="13"/>
      <c r="B500" s="233"/>
      <c r="C500" s="234"/>
      <c r="D500" s="221" t="s">
        <v>247</v>
      </c>
      <c r="E500" s="235" t="s">
        <v>32</v>
      </c>
      <c r="F500" s="236" t="s">
        <v>3451</v>
      </c>
      <c r="G500" s="234"/>
      <c r="H500" s="235" t="s">
        <v>32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247</v>
      </c>
      <c r="AU500" s="242" t="s">
        <v>88</v>
      </c>
      <c r="AV500" s="13" t="s">
        <v>86</v>
      </c>
      <c r="AW500" s="13" t="s">
        <v>39</v>
      </c>
      <c r="AX500" s="13" t="s">
        <v>78</v>
      </c>
      <c r="AY500" s="242" t="s">
        <v>161</v>
      </c>
    </row>
    <row r="501" s="13" customFormat="1">
      <c r="A501" s="13"/>
      <c r="B501" s="233"/>
      <c r="C501" s="234"/>
      <c r="D501" s="221" t="s">
        <v>247</v>
      </c>
      <c r="E501" s="235" t="s">
        <v>32</v>
      </c>
      <c r="F501" s="236" t="s">
        <v>3624</v>
      </c>
      <c r="G501" s="234"/>
      <c r="H501" s="235" t="s">
        <v>32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247</v>
      </c>
      <c r="AU501" s="242" t="s">
        <v>88</v>
      </c>
      <c r="AV501" s="13" t="s">
        <v>86</v>
      </c>
      <c r="AW501" s="13" t="s">
        <v>39</v>
      </c>
      <c r="AX501" s="13" t="s">
        <v>78</v>
      </c>
      <c r="AY501" s="242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3452</v>
      </c>
      <c r="G502" s="244"/>
      <c r="H502" s="247">
        <v>2.5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3453</v>
      </c>
      <c r="G503" s="244"/>
      <c r="H503" s="247">
        <v>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3454</v>
      </c>
      <c r="G504" s="244"/>
      <c r="H504" s="247">
        <v>12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3" customFormat="1">
      <c r="A505" s="13"/>
      <c r="B505" s="233"/>
      <c r="C505" s="234"/>
      <c r="D505" s="221" t="s">
        <v>247</v>
      </c>
      <c r="E505" s="235" t="s">
        <v>32</v>
      </c>
      <c r="F505" s="236" t="s">
        <v>3625</v>
      </c>
      <c r="G505" s="234"/>
      <c r="H505" s="235" t="s">
        <v>32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247</v>
      </c>
      <c r="AU505" s="242" t="s">
        <v>88</v>
      </c>
      <c r="AV505" s="13" t="s">
        <v>86</v>
      </c>
      <c r="AW505" s="13" t="s">
        <v>39</v>
      </c>
      <c r="AX505" s="13" t="s">
        <v>78</v>
      </c>
      <c r="AY505" s="242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3475</v>
      </c>
      <c r="G506" s="244"/>
      <c r="H506" s="247">
        <v>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3476</v>
      </c>
      <c r="G507" s="244"/>
      <c r="H507" s="247">
        <v>16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3477</v>
      </c>
      <c r="G508" s="244"/>
      <c r="H508" s="247">
        <v>18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4" customFormat="1">
      <c r="A509" s="14"/>
      <c r="B509" s="243"/>
      <c r="C509" s="244"/>
      <c r="D509" s="221" t="s">
        <v>247</v>
      </c>
      <c r="E509" s="245" t="s">
        <v>32</v>
      </c>
      <c r="F509" s="246" t="s">
        <v>3478</v>
      </c>
      <c r="G509" s="244"/>
      <c r="H509" s="247">
        <v>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247</v>
      </c>
      <c r="AU509" s="253" t="s">
        <v>88</v>
      </c>
      <c r="AV509" s="14" t="s">
        <v>88</v>
      </c>
      <c r="AW509" s="14" t="s">
        <v>39</v>
      </c>
      <c r="AX509" s="14" t="s">
        <v>78</v>
      </c>
      <c r="AY509" s="253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3479</v>
      </c>
      <c r="G510" s="244"/>
      <c r="H510" s="247">
        <v>20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3" customFormat="1">
      <c r="A511" s="13"/>
      <c r="B511" s="233"/>
      <c r="C511" s="234"/>
      <c r="D511" s="221" t="s">
        <v>247</v>
      </c>
      <c r="E511" s="235" t="s">
        <v>32</v>
      </c>
      <c r="F511" s="236" t="s">
        <v>3649</v>
      </c>
      <c r="G511" s="234"/>
      <c r="H511" s="235" t="s">
        <v>32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247</v>
      </c>
      <c r="AU511" s="242" t="s">
        <v>88</v>
      </c>
      <c r="AV511" s="13" t="s">
        <v>86</v>
      </c>
      <c r="AW511" s="13" t="s">
        <v>39</v>
      </c>
      <c r="AX511" s="13" t="s">
        <v>78</v>
      </c>
      <c r="AY511" s="242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3452</v>
      </c>
      <c r="G512" s="244"/>
      <c r="H512" s="247">
        <v>2.5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3510</v>
      </c>
      <c r="G513" s="244"/>
      <c r="H513" s="247">
        <v>6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3511</v>
      </c>
      <c r="G514" s="244"/>
      <c r="H514" s="247">
        <v>8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3512</v>
      </c>
      <c r="G515" s="244"/>
      <c r="H515" s="247">
        <v>12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3513</v>
      </c>
      <c r="G516" s="244"/>
      <c r="H516" s="247">
        <v>50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5" customFormat="1">
      <c r="A517" s="15"/>
      <c r="B517" s="254"/>
      <c r="C517" s="255"/>
      <c r="D517" s="221" t="s">
        <v>247</v>
      </c>
      <c r="E517" s="256" t="s">
        <v>32</v>
      </c>
      <c r="F517" s="257" t="s">
        <v>273</v>
      </c>
      <c r="G517" s="255"/>
      <c r="H517" s="258">
        <v>163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247</v>
      </c>
      <c r="AU517" s="264" t="s">
        <v>88</v>
      </c>
      <c r="AV517" s="15" t="s">
        <v>188</v>
      </c>
      <c r="AW517" s="15" t="s">
        <v>39</v>
      </c>
      <c r="AX517" s="15" t="s">
        <v>86</v>
      </c>
      <c r="AY517" s="264" t="s">
        <v>161</v>
      </c>
    </row>
    <row r="518" s="12" customFormat="1" ht="22.8" customHeight="1">
      <c r="A518" s="12"/>
      <c r="B518" s="192"/>
      <c r="C518" s="193"/>
      <c r="D518" s="194" t="s">
        <v>77</v>
      </c>
      <c r="E518" s="206" t="s">
        <v>302</v>
      </c>
      <c r="F518" s="206" t="s">
        <v>721</v>
      </c>
      <c r="G518" s="193"/>
      <c r="H518" s="193"/>
      <c r="I518" s="196"/>
      <c r="J518" s="207">
        <f>BK518</f>
        <v>0</v>
      </c>
      <c r="K518" s="193"/>
      <c r="L518" s="198"/>
      <c r="M518" s="199"/>
      <c r="N518" s="200"/>
      <c r="O518" s="200"/>
      <c r="P518" s="201">
        <f>SUM(P519:P528)</f>
        <v>0</v>
      </c>
      <c r="Q518" s="200"/>
      <c r="R518" s="201">
        <f>SUM(R519:R528)</f>
        <v>0.00528</v>
      </c>
      <c r="S518" s="200"/>
      <c r="T518" s="202">
        <f>SUM(T519:T528)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3" t="s">
        <v>86</v>
      </c>
      <c r="AT518" s="204" t="s">
        <v>77</v>
      </c>
      <c r="AU518" s="204" t="s">
        <v>86</v>
      </c>
      <c r="AY518" s="203" t="s">
        <v>161</v>
      </c>
      <c r="BK518" s="205">
        <f>SUM(BK519:BK528)</f>
        <v>0</v>
      </c>
    </row>
    <row r="519" s="2" customFormat="1" ht="33" customHeight="1">
      <c r="A519" s="42"/>
      <c r="B519" s="43"/>
      <c r="C519" s="208" t="s">
        <v>772</v>
      </c>
      <c r="D519" s="208" t="s">
        <v>164</v>
      </c>
      <c r="E519" s="209" t="s">
        <v>3655</v>
      </c>
      <c r="F519" s="210" t="s">
        <v>3656</v>
      </c>
      <c r="G519" s="211" t="s">
        <v>320</v>
      </c>
      <c r="H519" s="212">
        <v>8.8000000000000007</v>
      </c>
      <c r="I519" s="213"/>
      <c r="J519" s="214">
        <f>ROUND(I519*H519,2)</f>
        <v>0</v>
      </c>
      <c r="K519" s="210" t="s">
        <v>168</v>
      </c>
      <c r="L519" s="48"/>
      <c r="M519" s="215" t="s">
        <v>32</v>
      </c>
      <c r="N519" s="216" t="s">
        <v>49</v>
      </c>
      <c r="O519" s="88"/>
      <c r="P519" s="217">
        <f>O519*H519</f>
        <v>0</v>
      </c>
      <c r="Q519" s="217">
        <v>0.00059999999999999995</v>
      </c>
      <c r="R519" s="217">
        <f>Q519*H519</f>
        <v>0.00528</v>
      </c>
      <c r="S519" s="217">
        <v>0</v>
      </c>
      <c r="T519" s="21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19" t="s">
        <v>188</v>
      </c>
      <c r="AT519" s="219" t="s">
        <v>164</v>
      </c>
      <c r="AU519" s="219" t="s">
        <v>88</v>
      </c>
      <c r="AY519" s="20" t="s">
        <v>161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86</v>
      </c>
      <c r="BK519" s="220">
        <f>ROUND(I519*H519,2)</f>
        <v>0</v>
      </c>
      <c r="BL519" s="20" t="s">
        <v>188</v>
      </c>
      <c r="BM519" s="219" t="s">
        <v>3657</v>
      </c>
    </row>
    <row r="520" s="2" customFormat="1">
      <c r="A520" s="42"/>
      <c r="B520" s="43"/>
      <c r="C520" s="44"/>
      <c r="D520" s="221" t="s">
        <v>171</v>
      </c>
      <c r="E520" s="44"/>
      <c r="F520" s="222" t="s">
        <v>3658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171</v>
      </c>
      <c r="AU520" s="20" t="s">
        <v>88</v>
      </c>
    </row>
    <row r="521" s="2" customFormat="1">
      <c r="A521" s="42"/>
      <c r="B521" s="43"/>
      <c r="C521" s="44"/>
      <c r="D521" s="226" t="s">
        <v>172</v>
      </c>
      <c r="E521" s="44"/>
      <c r="F521" s="227" t="s">
        <v>3659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172</v>
      </c>
      <c r="AU521" s="20" t="s">
        <v>88</v>
      </c>
    </row>
    <row r="522" s="13" customFormat="1">
      <c r="A522" s="13"/>
      <c r="B522" s="233"/>
      <c r="C522" s="234"/>
      <c r="D522" s="221" t="s">
        <v>247</v>
      </c>
      <c r="E522" s="235" t="s">
        <v>32</v>
      </c>
      <c r="F522" s="236" t="s">
        <v>3329</v>
      </c>
      <c r="G522" s="234"/>
      <c r="H522" s="235" t="s">
        <v>32</v>
      </c>
      <c r="I522" s="237"/>
      <c r="J522" s="234"/>
      <c r="K522" s="234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247</v>
      </c>
      <c r="AU522" s="242" t="s">
        <v>88</v>
      </c>
      <c r="AV522" s="13" t="s">
        <v>86</v>
      </c>
      <c r="AW522" s="13" t="s">
        <v>39</v>
      </c>
      <c r="AX522" s="13" t="s">
        <v>78</v>
      </c>
      <c r="AY522" s="242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3660</v>
      </c>
      <c r="G523" s="244"/>
      <c r="H523" s="247">
        <v>8.8000000000000007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86</v>
      </c>
      <c r="AY523" s="253" t="s">
        <v>161</v>
      </c>
    </row>
    <row r="524" s="2" customFormat="1" ht="24.15" customHeight="1">
      <c r="A524" s="42"/>
      <c r="B524" s="43"/>
      <c r="C524" s="208" t="s">
        <v>784</v>
      </c>
      <c r="D524" s="208" t="s">
        <v>164</v>
      </c>
      <c r="E524" s="209" t="s">
        <v>3661</v>
      </c>
      <c r="F524" s="210" t="s">
        <v>3662</v>
      </c>
      <c r="G524" s="211" t="s">
        <v>320</v>
      </c>
      <c r="H524" s="212">
        <v>8.8000000000000007</v>
      </c>
      <c r="I524" s="213"/>
      <c r="J524" s="214">
        <f>ROUND(I524*H524,2)</f>
        <v>0</v>
      </c>
      <c r="K524" s="210" t="s">
        <v>168</v>
      </c>
      <c r="L524" s="48"/>
      <c r="M524" s="215" t="s">
        <v>32</v>
      </c>
      <c r="N524" s="216" t="s">
        <v>49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188</v>
      </c>
      <c r="AT524" s="219" t="s">
        <v>164</v>
      </c>
      <c r="AU524" s="219" t="s">
        <v>88</v>
      </c>
      <c r="AY524" s="20" t="s">
        <v>161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86</v>
      </c>
      <c r="BK524" s="220">
        <f>ROUND(I524*H524,2)</f>
        <v>0</v>
      </c>
      <c r="BL524" s="20" t="s">
        <v>188</v>
      </c>
      <c r="BM524" s="219" t="s">
        <v>3663</v>
      </c>
    </row>
    <row r="525" s="2" customFormat="1">
      <c r="A525" s="42"/>
      <c r="B525" s="43"/>
      <c r="C525" s="44"/>
      <c r="D525" s="221" t="s">
        <v>171</v>
      </c>
      <c r="E525" s="44"/>
      <c r="F525" s="222" t="s">
        <v>3664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171</v>
      </c>
      <c r="AU525" s="20" t="s">
        <v>88</v>
      </c>
    </row>
    <row r="526" s="2" customFormat="1">
      <c r="A526" s="42"/>
      <c r="B526" s="43"/>
      <c r="C526" s="44"/>
      <c r="D526" s="226" t="s">
        <v>172</v>
      </c>
      <c r="E526" s="44"/>
      <c r="F526" s="227" t="s">
        <v>3665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172</v>
      </c>
      <c r="AU526" s="20" t="s">
        <v>88</v>
      </c>
    </row>
    <row r="527" s="13" customFormat="1">
      <c r="A527" s="13"/>
      <c r="B527" s="233"/>
      <c r="C527" s="234"/>
      <c r="D527" s="221" t="s">
        <v>247</v>
      </c>
      <c r="E527" s="235" t="s">
        <v>32</v>
      </c>
      <c r="F527" s="236" t="s">
        <v>3329</v>
      </c>
      <c r="G527" s="234"/>
      <c r="H527" s="235" t="s">
        <v>32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247</v>
      </c>
      <c r="AU527" s="242" t="s">
        <v>88</v>
      </c>
      <c r="AV527" s="13" t="s">
        <v>86</v>
      </c>
      <c r="AW527" s="13" t="s">
        <v>39</v>
      </c>
      <c r="AX527" s="13" t="s">
        <v>78</v>
      </c>
      <c r="AY527" s="242" t="s">
        <v>161</v>
      </c>
    </row>
    <row r="528" s="14" customFormat="1">
      <c r="A528" s="14"/>
      <c r="B528" s="243"/>
      <c r="C528" s="244"/>
      <c r="D528" s="221" t="s">
        <v>247</v>
      </c>
      <c r="E528" s="245" t="s">
        <v>32</v>
      </c>
      <c r="F528" s="246" t="s">
        <v>3660</v>
      </c>
      <c r="G528" s="244"/>
      <c r="H528" s="247">
        <v>8.8000000000000007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247</v>
      </c>
      <c r="AU528" s="253" t="s">
        <v>88</v>
      </c>
      <c r="AV528" s="14" t="s">
        <v>88</v>
      </c>
      <c r="AW528" s="14" t="s">
        <v>39</v>
      </c>
      <c r="AX528" s="14" t="s">
        <v>86</v>
      </c>
      <c r="AY528" s="253" t="s">
        <v>161</v>
      </c>
    </row>
    <row r="529" s="12" customFormat="1" ht="22.8" customHeight="1">
      <c r="A529" s="12"/>
      <c r="B529" s="192"/>
      <c r="C529" s="193"/>
      <c r="D529" s="194" t="s">
        <v>77</v>
      </c>
      <c r="E529" s="206" t="s">
        <v>830</v>
      </c>
      <c r="F529" s="206" t="s">
        <v>831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SUM(P530:P535)</f>
        <v>0</v>
      </c>
      <c r="Q529" s="200"/>
      <c r="R529" s="201">
        <f>SUM(R530:R535)</f>
        <v>0</v>
      </c>
      <c r="S529" s="200"/>
      <c r="T529" s="202">
        <f>SUM(T530:T535)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86</v>
      </c>
      <c r="AT529" s="204" t="s">
        <v>77</v>
      </c>
      <c r="AU529" s="204" t="s">
        <v>86</v>
      </c>
      <c r="AY529" s="203" t="s">
        <v>161</v>
      </c>
      <c r="BK529" s="205">
        <f>SUM(BK530:BK535)</f>
        <v>0</v>
      </c>
    </row>
    <row r="530" s="2" customFormat="1" ht="24.15" customHeight="1">
      <c r="A530" s="42"/>
      <c r="B530" s="43"/>
      <c r="C530" s="208" t="s">
        <v>788</v>
      </c>
      <c r="D530" s="208" t="s">
        <v>164</v>
      </c>
      <c r="E530" s="209" t="s">
        <v>3666</v>
      </c>
      <c r="F530" s="210" t="s">
        <v>3667</v>
      </c>
      <c r="G530" s="211" t="s">
        <v>282</v>
      </c>
      <c r="H530" s="212">
        <v>46.323999999999998</v>
      </c>
      <c r="I530" s="213"/>
      <c r="J530" s="214">
        <f>ROUND(I530*H530,2)</f>
        <v>0</v>
      </c>
      <c r="K530" s="210" t="s">
        <v>168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3668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3669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>
      <c r="A532" s="42"/>
      <c r="B532" s="43"/>
      <c r="C532" s="44"/>
      <c r="D532" s="226" t="s">
        <v>172</v>
      </c>
      <c r="E532" s="44"/>
      <c r="F532" s="227" t="s">
        <v>3670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172</v>
      </c>
      <c r="AU532" s="20" t="s">
        <v>88</v>
      </c>
    </row>
    <row r="533" s="2" customFormat="1" ht="33" customHeight="1">
      <c r="A533" s="42"/>
      <c r="B533" s="43"/>
      <c r="C533" s="208" t="s">
        <v>796</v>
      </c>
      <c r="D533" s="208" t="s">
        <v>164</v>
      </c>
      <c r="E533" s="209" t="s">
        <v>3671</v>
      </c>
      <c r="F533" s="210" t="s">
        <v>3672</v>
      </c>
      <c r="G533" s="211" t="s">
        <v>282</v>
      </c>
      <c r="H533" s="212">
        <v>46.323999999999998</v>
      </c>
      <c r="I533" s="213"/>
      <c r="J533" s="214">
        <f>ROUND(I533*H533,2)</f>
        <v>0</v>
      </c>
      <c r="K533" s="210" t="s">
        <v>168</v>
      </c>
      <c r="L533" s="48"/>
      <c r="M533" s="215" t="s">
        <v>32</v>
      </c>
      <c r="N533" s="216" t="s">
        <v>49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188</v>
      </c>
      <c r="AT533" s="219" t="s">
        <v>164</v>
      </c>
      <c r="AU533" s="219" t="s">
        <v>88</v>
      </c>
      <c r="AY533" s="20" t="s">
        <v>161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86</v>
      </c>
      <c r="BK533" s="220">
        <f>ROUND(I533*H533,2)</f>
        <v>0</v>
      </c>
      <c r="BL533" s="20" t="s">
        <v>188</v>
      </c>
      <c r="BM533" s="219" t="s">
        <v>3673</v>
      </c>
    </row>
    <row r="534" s="2" customFormat="1">
      <c r="A534" s="42"/>
      <c r="B534" s="43"/>
      <c r="C534" s="44"/>
      <c r="D534" s="221" t="s">
        <v>171</v>
      </c>
      <c r="E534" s="44"/>
      <c r="F534" s="222" t="s">
        <v>3674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171</v>
      </c>
      <c r="AU534" s="20" t="s">
        <v>88</v>
      </c>
    </row>
    <row r="535" s="2" customFormat="1">
      <c r="A535" s="42"/>
      <c r="B535" s="43"/>
      <c r="C535" s="44"/>
      <c r="D535" s="226" t="s">
        <v>172</v>
      </c>
      <c r="E535" s="44"/>
      <c r="F535" s="227" t="s">
        <v>3675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172</v>
      </c>
      <c r="AU535" s="20" t="s">
        <v>88</v>
      </c>
    </row>
    <row r="536" s="12" customFormat="1" ht="25.92" customHeight="1">
      <c r="A536" s="12"/>
      <c r="B536" s="192"/>
      <c r="C536" s="193"/>
      <c r="D536" s="194" t="s">
        <v>77</v>
      </c>
      <c r="E536" s="195" t="s">
        <v>838</v>
      </c>
      <c r="F536" s="195" t="s">
        <v>839</v>
      </c>
      <c r="G536" s="193"/>
      <c r="H536" s="193"/>
      <c r="I536" s="196"/>
      <c r="J536" s="197">
        <f>BK536</f>
        <v>0</v>
      </c>
      <c r="K536" s="193"/>
      <c r="L536" s="198"/>
      <c r="M536" s="199"/>
      <c r="N536" s="200"/>
      <c r="O536" s="200"/>
      <c r="P536" s="201">
        <f>P537</f>
        <v>0</v>
      </c>
      <c r="Q536" s="200"/>
      <c r="R536" s="201">
        <f>R537</f>
        <v>0.038495000000000001</v>
      </c>
      <c r="S536" s="200"/>
      <c r="T536" s="202">
        <f>T537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88</v>
      </c>
      <c r="AT536" s="204" t="s">
        <v>77</v>
      </c>
      <c r="AU536" s="204" t="s">
        <v>78</v>
      </c>
      <c r="AY536" s="203" t="s">
        <v>161</v>
      </c>
      <c r="BK536" s="205">
        <f>BK537</f>
        <v>0</v>
      </c>
    </row>
    <row r="537" s="12" customFormat="1" ht="22.8" customHeight="1">
      <c r="A537" s="12"/>
      <c r="B537" s="192"/>
      <c r="C537" s="193"/>
      <c r="D537" s="194" t="s">
        <v>77</v>
      </c>
      <c r="E537" s="206" t="s">
        <v>2781</v>
      </c>
      <c r="F537" s="206" t="s">
        <v>2782</v>
      </c>
      <c r="G537" s="193"/>
      <c r="H537" s="193"/>
      <c r="I537" s="196"/>
      <c r="J537" s="207">
        <f>BK537</f>
        <v>0</v>
      </c>
      <c r="K537" s="193"/>
      <c r="L537" s="198"/>
      <c r="M537" s="199"/>
      <c r="N537" s="200"/>
      <c r="O537" s="200"/>
      <c r="P537" s="201">
        <f>SUM(P538:P563)</f>
        <v>0</v>
      </c>
      <c r="Q537" s="200"/>
      <c r="R537" s="201">
        <f>SUM(R538:R563)</f>
        <v>0.038495000000000001</v>
      </c>
      <c r="S537" s="200"/>
      <c r="T537" s="202">
        <f>SUM(T538:T563)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3" t="s">
        <v>88</v>
      </c>
      <c r="AT537" s="204" t="s">
        <v>77</v>
      </c>
      <c r="AU537" s="204" t="s">
        <v>86</v>
      </c>
      <c r="AY537" s="203" t="s">
        <v>161</v>
      </c>
      <c r="BK537" s="205">
        <f>SUM(BK538:BK563)</f>
        <v>0</v>
      </c>
    </row>
    <row r="538" s="2" customFormat="1" ht="16.5" customHeight="1">
      <c r="A538" s="42"/>
      <c r="B538" s="43"/>
      <c r="C538" s="208" t="s">
        <v>805</v>
      </c>
      <c r="D538" s="208" t="s">
        <v>164</v>
      </c>
      <c r="E538" s="209" t="s">
        <v>3676</v>
      </c>
      <c r="F538" s="210" t="s">
        <v>3677</v>
      </c>
      <c r="G538" s="211" t="s">
        <v>320</v>
      </c>
      <c r="H538" s="212">
        <v>25.5</v>
      </c>
      <c r="I538" s="213"/>
      <c r="J538" s="214">
        <f>ROUND(I538*H538,2)</f>
        <v>0</v>
      </c>
      <c r="K538" s="210" t="s">
        <v>168</v>
      </c>
      <c r="L538" s="48"/>
      <c r="M538" s="215" t="s">
        <v>32</v>
      </c>
      <c r="N538" s="216" t="s">
        <v>49</v>
      </c>
      <c r="O538" s="88"/>
      <c r="P538" s="217">
        <f>O538*H538</f>
        <v>0</v>
      </c>
      <c r="Q538" s="217">
        <v>0.0013699999999999999</v>
      </c>
      <c r="R538" s="217">
        <f>Q538*H538</f>
        <v>0.034935000000000001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379</v>
      </c>
      <c r="AT538" s="219" t="s">
        <v>164</v>
      </c>
      <c r="AU538" s="219" t="s">
        <v>88</v>
      </c>
      <c r="AY538" s="20" t="s">
        <v>161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86</v>
      </c>
      <c r="BK538" s="220">
        <f>ROUND(I538*H538,2)</f>
        <v>0</v>
      </c>
      <c r="BL538" s="20" t="s">
        <v>379</v>
      </c>
      <c r="BM538" s="219" t="s">
        <v>3678</v>
      </c>
    </row>
    <row r="539" s="2" customFormat="1">
      <c r="A539" s="42"/>
      <c r="B539" s="43"/>
      <c r="C539" s="44"/>
      <c r="D539" s="221" t="s">
        <v>171</v>
      </c>
      <c r="E539" s="44"/>
      <c r="F539" s="222" t="s">
        <v>3679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171</v>
      </c>
      <c r="AU539" s="20" t="s">
        <v>88</v>
      </c>
    </row>
    <row r="540" s="2" customFormat="1">
      <c r="A540" s="42"/>
      <c r="B540" s="43"/>
      <c r="C540" s="44"/>
      <c r="D540" s="226" t="s">
        <v>172</v>
      </c>
      <c r="E540" s="44"/>
      <c r="F540" s="227" t="s">
        <v>3680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172</v>
      </c>
      <c r="AU540" s="20" t="s">
        <v>88</v>
      </c>
    </row>
    <row r="541" s="13" customFormat="1">
      <c r="A541" s="13"/>
      <c r="B541" s="233"/>
      <c r="C541" s="234"/>
      <c r="D541" s="221" t="s">
        <v>247</v>
      </c>
      <c r="E541" s="235" t="s">
        <v>32</v>
      </c>
      <c r="F541" s="236" t="s">
        <v>3451</v>
      </c>
      <c r="G541" s="234"/>
      <c r="H541" s="235" t="s">
        <v>32</v>
      </c>
      <c r="I541" s="237"/>
      <c r="J541" s="234"/>
      <c r="K541" s="234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247</v>
      </c>
      <c r="AU541" s="242" t="s">
        <v>88</v>
      </c>
      <c r="AV541" s="13" t="s">
        <v>86</v>
      </c>
      <c r="AW541" s="13" t="s">
        <v>39</v>
      </c>
      <c r="AX541" s="13" t="s">
        <v>78</v>
      </c>
      <c r="AY541" s="242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3475</v>
      </c>
      <c r="G542" s="244"/>
      <c r="H542" s="247">
        <v>4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3681</v>
      </c>
      <c r="G543" s="244"/>
      <c r="H543" s="247">
        <v>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3682</v>
      </c>
      <c r="G544" s="244"/>
      <c r="H544" s="247">
        <v>16.5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5" customFormat="1">
      <c r="A545" s="15"/>
      <c r="B545" s="254"/>
      <c r="C545" s="255"/>
      <c r="D545" s="221" t="s">
        <v>247</v>
      </c>
      <c r="E545" s="256" t="s">
        <v>32</v>
      </c>
      <c r="F545" s="257" t="s">
        <v>273</v>
      </c>
      <c r="G545" s="255"/>
      <c r="H545" s="258">
        <v>25.5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247</v>
      </c>
      <c r="AU545" s="264" t="s">
        <v>88</v>
      </c>
      <c r="AV545" s="15" t="s">
        <v>188</v>
      </c>
      <c r="AW545" s="15" t="s">
        <v>39</v>
      </c>
      <c r="AX545" s="15" t="s">
        <v>86</v>
      </c>
      <c r="AY545" s="264" t="s">
        <v>161</v>
      </c>
    </row>
    <row r="546" s="2" customFormat="1" ht="16.5" customHeight="1">
      <c r="A546" s="42"/>
      <c r="B546" s="43"/>
      <c r="C546" s="265" t="s">
        <v>811</v>
      </c>
      <c r="D546" s="265" t="s">
        <v>303</v>
      </c>
      <c r="E546" s="266" t="s">
        <v>3683</v>
      </c>
      <c r="F546" s="267" t="s">
        <v>3684</v>
      </c>
      <c r="G546" s="268" t="s">
        <v>775</v>
      </c>
      <c r="H546" s="269">
        <v>15</v>
      </c>
      <c r="I546" s="270"/>
      <c r="J546" s="271">
        <f>ROUND(I546*H546,2)</f>
        <v>0</v>
      </c>
      <c r="K546" s="267" t="s">
        <v>168</v>
      </c>
      <c r="L546" s="272"/>
      <c r="M546" s="273" t="s">
        <v>32</v>
      </c>
      <c r="N546" s="274" t="s">
        <v>49</v>
      </c>
      <c r="O546" s="88"/>
      <c r="P546" s="217">
        <f>O546*H546</f>
        <v>0</v>
      </c>
      <c r="Q546" s="217">
        <v>0.00017000000000000001</v>
      </c>
      <c r="R546" s="217">
        <f>Q546*H546</f>
        <v>0.0025500000000000002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555</v>
      </c>
      <c r="AT546" s="219" t="s">
        <v>303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379</v>
      </c>
      <c r="BM546" s="219" t="s">
        <v>3685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3684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 ht="24.15" customHeight="1">
      <c r="A548" s="42"/>
      <c r="B548" s="43"/>
      <c r="C548" s="208" t="s">
        <v>817</v>
      </c>
      <c r="D548" s="208" t="s">
        <v>164</v>
      </c>
      <c r="E548" s="209" t="s">
        <v>3686</v>
      </c>
      <c r="F548" s="210" t="s">
        <v>3687</v>
      </c>
      <c r="G548" s="211" t="s">
        <v>775</v>
      </c>
      <c r="H548" s="212">
        <v>1</v>
      </c>
      <c r="I548" s="213"/>
      <c r="J548" s="214">
        <f>ROUND(I548*H548,2)</f>
        <v>0</v>
      </c>
      <c r="K548" s="210" t="s">
        <v>168</v>
      </c>
      <c r="L548" s="48"/>
      <c r="M548" s="215" t="s">
        <v>32</v>
      </c>
      <c r="N548" s="216" t="s">
        <v>49</v>
      </c>
      <c r="O548" s="88"/>
      <c r="P548" s="217">
        <f>O548*H548</f>
        <v>0</v>
      </c>
      <c r="Q548" s="217">
        <v>0.0010100000000000001</v>
      </c>
      <c r="R548" s="217">
        <f>Q548*H548</f>
        <v>0.0010100000000000001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379</v>
      </c>
      <c r="AT548" s="219" t="s">
        <v>164</v>
      </c>
      <c r="AU548" s="219" t="s">
        <v>88</v>
      </c>
      <c r="AY548" s="20" t="s">
        <v>161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86</v>
      </c>
      <c r="BK548" s="220">
        <f>ROUND(I548*H548,2)</f>
        <v>0</v>
      </c>
      <c r="BL548" s="20" t="s">
        <v>379</v>
      </c>
      <c r="BM548" s="219" t="s">
        <v>3688</v>
      </c>
    </row>
    <row r="549" s="2" customFormat="1">
      <c r="A549" s="42"/>
      <c r="B549" s="43"/>
      <c r="C549" s="44"/>
      <c r="D549" s="221" t="s">
        <v>171</v>
      </c>
      <c r="E549" s="44"/>
      <c r="F549" s="222" t="s">
        <v>3689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171</v>
      </c>
      <c r="AU549" s="20" t="s">
        <v>88</v>
      </c>
    </row>
    <row r="550" s="2" customFormat="1">
      <c r="A550" s="42"/>
      <c r="B550" s="43"/>
      <c r="C550" s="44"/>
      <c r="D550" s="226" t="s">
        <v>172</v>
      </c>
      <c r="E550" s="44"/>
      <c r="F550" s="227" t="s">
        <v>3690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172</v>
      </c>
      <c r="AU550" s="20" t="s">
        <v>88</v>
      </c>
    </row>
    <row r="551" s="13" customFormat="1">
      <c r="A551" s="13"/>
      <c r="B551" s="233"/>
      <c r="C551" s="234"/>
      <c r="D551" s="221" t="s">
        <v>247</v>
      </c>
      <c r="E551" s="235" t="s">
        <v>32</v>
      </c>
      <c r="F551" s="236" t="s">
        <v>3451</v>
      </c>
      <c r="G551" s="234"/>
      <c r="H551" s="235" t="s">
        <v>32</v>
      </c>
      <c r="I551" s="237"/>
      <c r="J551" s="234"/>
      <c r="K551" s="234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247</v>
      </c>
      <c r="AU551" s="242" t="s">
        <v>88</v>
      </c>
      <c r="AV551" s="13" t="s">
        <v>86</v>
      </c>
      <c r="AW551" s="13" t="s">
        <v>39</v>
      </c>
      <c r="AX551" s="13" t="s">
        <v>78</v>
      </c>
      <c r="AY551" s="242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86</v>
      </c>
      <c r="G552" s="244"/>
      <c r="H552" s="247">
        <v>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86</v>
      </c>
      <c r="AY552" s="253" t="s">
        <v>161</v>
      </c>
    </row>
    <row r="553" s="2" customFormat="1" ht="21.75" customHeight="1">
      <c r="A553" s="42"/>
      <c r="B553" s="43"/>
      <c r="C553" s="208" t="s">
        <v>824</v>
      </c>
      <c r="D553" s="208" t="s">
        <v>164</v>
      </c>
      <c r="E553" s="209" t="s">
        <v>2905</v>
      </c>
      <c r="F553" s="210" t="s">
        <v>2906</v>
      </c>
      <c r="G553" s="211" t="s">
        <v>320</v>
      </c>
      <c r="H553" s="212">
        <v>25.5</v>
      </c>
      <c r="I553" s="213"/>
      <c r="J553" s="214">
        <f>ROUND(I553*H553,2)</f>
        <v>0</v>
      </c>
      <c r="K553" s="210" t="s">
        <v>168</v>
      </c>
      <c r="L553" s="48"/>
      <c r="M553" s="215" t="s">
        <v>32</v>
      </c>
      <c r="N553" s="216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379</v>
      </c>
      <c r="AT553" s="219" t="s">
        <v>164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379</v>
      </c>
      <c r="BM553" s="219" t="s">
        <v>3691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2908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>
      <c r="A555" s="42"/>
      <c r="B555" s="43"/>
      <c r="C555" s="44"/>
      <c r="D555" s="226" t="s">
        <v>172</v>
      </c>
      <c r="E555" s="44"/>
      <c r="F555" s="227" t="s">
        <v>2909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172</v>
      </c>
      <c r="AU555" s="20" t="s">
        <v>88</v>
      </c>
    </row>
    <row r="556" s="13" customFormat="1">
      <c r="A556" s="13"/>
      <c r="B556" s="233"/>
      <c r="C556" s="234"/>
      <c r="D556" s="221" t="s">
        <v>247</v>
      </c>
      <c r="E556" s="235" t="s">
        <v>32</v>
      </c>
      <c r="F556" s="236" t="s">
        <v>3451</v>
      </c>
      <c r="G556" s="234"/>
      <c r="H556" s="235" t="s">
        <v>32</v>
      </c>
      <c r="I556" s="237"/>
      <c r="J556" s="234"/>
      <c r="K556" s="234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247</v>
      </c>
      <c r="AU556" s="242" t="s">
        <v>88</v>
      </c>
      <c r="AV556" s="13" t="s">
        <v>86</v>
      </c>
      <c r="AW556" s="13" t="s">
        <v>39</v>
      </c>
      <c r="AX556" s="13" t="s">
        <v>78</v>
      </c>
      <c r="AY556" s="242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3475</v>
      </c>
      <c r="G557" s="244"/>
      <c r="H557" s="247">
        <v>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3681</v>
      </c>
      <c r="G558" s="244"/>
      <c r="H558" s="247">
        <v>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3682</v>
      </c>
      <c r="G559" s="244"/>
      <c r="H559" s="247">
        <v>16.5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5" customFormat="1">
      <c r="A560" s="15"/>
      <c r="B560" s="254"/>
      <c r="C560" s="255"/>
      <c r="D560" s="221" t="s">
        <v>247</v>
      </c>
      <c r="E560" s="256" t="s">
        <v>32</v>
      </c>
      <c r="F560" s="257" t="s">
        <v>273</v>
      </c>
      <c r="G560" s="255"/>
      <c r="H560" s="258">
        <v>25.5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4" t="s">
        <v>247</v>
      </c>
      <c r="AU560" s="264" t="s">
        <v>88</v>
      </c>
      <c r="AV560" s="15" t="s">
        <v>188</v>
      </c>
      <c r="AW560" s="15" t="s">
        <v>39</v>
      </c>
      <c r="AX560" s="15" t="s">
        <v>86</v>
      </c>
      <c r="AY560" s="264" t="s">
        <v>161</v>
      </c>
    </row>
    <row r="561" s="2" customFormat="1" ht="24.15" customHeight="1">
      <c r="A561" s="42"/>
      <c r="B561" s="43"/>
      <c r="C561" s="208" t="s">
        <v>832</v>
      </c>
      <c r="D561" s="208" t="s">
        <v>164</v>
      </c>
      <c r="E561" s="209" t="s">
        <v>3692</v>
      </c>
      <c r="F561" s="210" t="s">
        <v>3693</v>
      </c>
      <c r="G561" s="211" t="s">
        <v>282</v>
      </c>
      <c r="H561" s="212">
        <v>0.037999999999999999</v>
      </c>
      <c r="I561" s="213"/>
      <c r="J561" s="214">
        <f>ROUND(I561*H561,2)</f>
        <v>0</v>
      </c>
      <c r="K561" s="210" t="s">
        <v>168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379</v>
      </c>
      <c r="AT561" s="219" t="s">
        <v>164</v>
      </c>
      <c r="AU561" s="219" t="s">
        <v>88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379</v>
      </c>
      <c r="BM561" s="219" t="s">
        <v>3694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3695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88</v>
      </c>
    </row>
    <row r="563" s="2" customFormat="1">
      <c r="A563" s="42"/>
      <c r="B563" s="43"/>
      <c r="C563" s="44"/>
      <c r="D563" s="226" t="s">
        <v>172</v>
      </c>
      <c r="E563" s="44"/>
      <c r="F563" s="227" t="s">
        <v>3696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172</v>
      </c>
      <c r="AU563" s="20" t="s">
        <v>88</v>
      </c>
    </row>
    <row r="564" s="12" customFormat="1" ht="25.92" customHeight="1">
      <c r="A564" s="12"/>
      <c r="B564" s="192"/>
      <c r="C564" s="193"/>
      <c r="D564" s="194" t="s">
        <v>77</v>
      </c>
      <c r="E564" s="195" t="s">
        <v>2671</v>
      </c>
      <c r="F564" s="195" t="s">
        <v>2672</v>
      </c>
      <c r="G564" s="193"/>
      <c r="H564" s="193"/>
      <c r="I564" s="196"/>
      <c r="J564" s="197">
        <f>BK564</f>
        <v>0</v>
      </c>
      <c r="K564" s="193"/>
      <c r="L564" s="198"/>
      <c r="M564" s="199"/>
      <c r="N564" s="200"/>
      <c r="O564" s="200"/>
      <c r="P564" s="201">
        <f>SUM(P565:P571)</f>
        <v>0</v>
      </c>
      <c r="Q564" s="200"/>
      <c r="R564" s="201">
        <f>SUM(R565:R571)</f>
        <v>0</v>
      </c>
      <c r="S564" s="200"/>
      <c r="T564" s="202">
        <f>SUM(T565:T571)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3" t="s">
        <v>188</v>
      </c>
      <c r="AT564" s="204" t="s">
        <v>77</v>
      </c>
      <c r="AU564" s="204" t="s">
        <v>78</v>
      </c>
      <c r="AY564" s="203" t="s">
        <v>161</v>
      </c>
      <c r="BK564" s="205">
        <f>SUM(BK565:BK571)</f>
        <v>0</v>
      </c>
    </row>
    <row r="565" s="2" customFormat="1" ht="21.75" customHeight="1">
      <c r="A565" s="42"/>
      <c r="B565" s="43"/>
      <c r="C565" s="208" t="s">
        <v>842</v>
      </c>
      <c r="D565" s="208" t="s">
        <v>164</v>
      </c>
      <c r="E565" s="209" t="s">
        <v>2674</v>
      </c>
      <c r="F565" s="210" t="s">
        <v>2675</v>
      </c>
      <c r="G565" s="211" t="s">
        <v>2676</v>
      </c>
      <c r="H565" s="212">
        <v>119</v>
      </c>
      <c r="I565" s="213"/>
      <c r="J565" s="214">
        <f>ROUND(I565*H565,2)</f>
        <v>0</v>
      </c>
      <c r="K565" s="210" t="s">
        <v>168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2677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2677</v>
      </c>
      <c r="BM565" s="219" t="s">
        <v>3697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2679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>
      <c r="A567" s="42"/>
      <c r="B567" s="43"/>
      <c r="C567" s="44"/>
      <c r="D567" s="226" t="s">
        <v>172</v>
      </c>
      <c r="E567" s="44"/>
      <c r="F567" s="227" t="s">
        <v>2680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172</v>
      </c>
      <c r="AU567" s="20" t="s">
        <v>86</v>
      </c>
    </row>
    <row r="568" s="13" customFormat="1">
      <c r="A568" s="13"/>
      <c r="B568" s="233"/>
      <c r="C568" s="234"/>
      <c r="D568" s="221" t="s">
        <v>247</v>
      </c>
      <c r="E568" s="235" t="s">
        <v>32</v>
      </c>
      <c r="F568" s="236" t="s">
        <v>3698</v>
      </c>
      <c r="G568" s="234"/>
      <c r="H568" s="235" t="s">
        <v>32</v>
      </c>
      <c r="I568" s="237"/>
      <c r="J568" s="234"/>
      <c r="K568" s="234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247</v>
      </c>
      <c r="AU568" s="242" t="s">
        <v>86</v>
      </c>
      <c r="AV568" s="13" t="s">
        <v>86</v>
      </c>
      <c r="AW568" s="13" t="s">
        <v>39</v>
      </c>
      <c r="AX568" s="13" t="s">
        <v>78</v>
      </c>
      <c r="AY568" s="242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3699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86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3" customFormat="1">
      <c r="A570" s="13"/>
      <c r="B570" s="233"/>
      <c r="C570" s="234"/>
      <c r="D570" s="221" t="s">
        <v>247</v>
      </c>
      <c r="E570" s="235" t="s">
        <v>32</v>
      </c>
      <c r="F570" s="236" t="s">
        <v>3700</v>
      </c>
      <c r="G570" s="234"/>
      <c r="H570" s="235" t="s">
        <v>32</v>
      </c>
      <c r="I570" s="237"/>
      <c r="J570" s="234"/>
      <c r="K570" s="234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247</v>
      </c>
      <c r="AU570" s="242" t="s">
        <v>86</v>
      </c>
      <c r="AV570" s="13" t="s">
        <v>86</v>
      </c>
      <c r="AW570" s="13" t="s">
        <v>39</v>
      </c>
      <c r="AX570" s="13" t="s">
        <v>78</v>
      </c>
      <c r="AY570" s="242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3701</v>
      </c>
      <c r="G571" s="244"/>
      <c r="H571" s="247">
        <v>119</v>
      </c>
      <c r="I571" s="248"/>
      <c r="J571" s="244"/>
      <c r="K571" s="244"/>
      <c r="L571" s="249"/>
      <c r="M571" s="286"/>
      <c r="N571" s="287"/>
      <c r="O571" s="287"/>
      <c r="P571" s="287"/>
      <c r="Q571" s="287"/>
      <c r="R571" s="287"/>
      <c r="S571" s="287"/>
      <c r="T571" s="28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86</v>
      </c>
      <c r="AV571" s="14" t="s">
        <v>88</v>
      </c>
      <c r="AW571" s="14" t="s">
        <v>39</v>
      </c>
      <c r="AX571" s="14" t="s">
        <v>86</v>
      </c>
      <c r="AY571" s="253" t="s">
        <v>161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DtlkhzNkI9oZzZ6penWCIPxllSsL7hKiQKln3923yKQhq8o4Z66wWL9SM4mwD715iXC5LeO3hqAPaMcOpfoJeQ==" hashValue="WLw5TDarlxPxVopmMPAiEOfokcESP6iwNwJNmV+ivguSYYXZcxzmllgcCT+98YlNLBvsAc6Ut0FrP8aXT4CsMQ==" algorithmName="SHA-512" password="9C2B"/>
  <autoFilter ref="C89:K57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13107443"/>
    <hyperlink ref="F100" r:id="rId2" display="https://podminky.urs.cz/item/CS_URS_2024_02/131251100"/>
    <hyperlink ref="F105" r:id="rId3" display="https://podminky.urs.cz/item/CS_URS_2024_02/132251103"/>
    <hyperlink ref="F149" r:id="rId4" display="https://podminky.urs.cz/item/CS_URS_2024_02/162751117"/>
    <hyperlink ref="F157" r:id="rId5" display="https://podminky.urs.cz/item/CS_URS_2024_02/162751119"/>
    <hyperlink ref="F166" r:id="rId6" display="https://podminky.urs.cz/item/CS_URS_2024_02/171201231"/>
    <hyperlink ref="F175" r:id="rId7" display="https://podminky.urs.cz/item/CS_URS_2024_02/174151101"/>
    <hyperlink ref="F185" r:id="rId8" display="https://podminky.urs.cz/item/CS_URS_2024_02/175151101"/>
    <hyperlink ref="F233" r:id="rId9" display="https://podminky.urs.cz/item/CS_URS_2024_02/386381113"/>
    <hyperlink ref="F239" r:id="rId10" display="https://podminky.urs.cz/item/CS_URS_2024_02/451573111"/>
    <hyperlink ref="F284" r:id="rId11" display="https://podminky.urs.cz/item/CS_URS_2024_02/566901134"/>
    <hyperlink ref="F289" r:id="rId12" display="https://podminky.urs.cz/item/CS_URS_2024_02/572340112"/>
    <hyperlink ref="F295" r:id="rId13" display="https://podminky.urs.cz/item/CS_URS_2024_02/871263120"/>
    <hyperlink ref="F315" r:id="rId14" display="https://podminky.urs.cz/item/CS_URS_2024_02/871273120"/>
    <hyperlink ref="F345" r:id="rId15" display="https://podminky.urs.cz/item/CS_URS_2024_02/871313120"/>
    <hyperlink ref="F375" r:id="rId16" display="https://podminky.urs.cz/item/CS_URS_2024_02/877260310"/>
    <hyperlink ref="F382" r:id="rId17" display="https://podminky.urs.cz/item/CS_URS_2024_02/877270310"/>
    <hyperlink ref="F389" r:id="rId18" display="https://podminky.urs.cz/item/CS_URS_2024_02/877270320"/>
    <hyperlink ref="F400" r:id="rId19" display="https://podminky.urs.cz/item/CS_URS_2024_02/877270330"/>
    <hyperlink ref="F407" r:id="rId20" display="https://podminky.urs.cz/item/CS_URS_2024_02/877310310"/>
    <hyperlink ref="F418" r:id="rId21" display="https://podminky.urs.cz/item/CS_URS_2024_02/877310320"/>
    <hyperlink ref="F432" r:id="rId22" display="https://podminky.urs.cz/item/CS_URS_2024_02/877310330"/>
    <hyperlink ref="F443" r:id="rId23" display="https://podminky.urs.cz/item/CS_URS_2024_02/892271111"/>
    <hyperlink ref="F458" r:id="rId24" display="https://podminky.urs.cz/item/CS_URS_2024_02/892351111"/>
    <hyperlink ref="F468" r:id="rId25" display="https://podminky.urs.cz/item/CS_URS_2024_02/892372111"/>
    <hyperlink ref="F471" r:id="rId26" display="https://podminky.urs.cz/item/CS_URS_2024_02/899103112"/>
    <hyperlink ref="F478" r:id="rId27" display="https://podminky.urs.cz/item/CS_URS_2024_02/899721111"/>
    <hyperlink ref="F499" r:id="rId28" display="https://podminky.urs.cz/item/CS_URS_2024_02/899722114"/>
    <hyperlink ref="F521" r:id="rId29" display="https://podminky.urs.cz/item/CS_URS_2024_02/919732221"/>
    <hyperlink ref="F526" r:id="rId30" display="https://podminky.urs.cz/item/CS_URS_2024_02/919735113"/>
    <hyperlink ref="F532" r:id="rId31" display="https://podminky.urs.cz/item/CS_URS_2024_02/998276101"/>
    <hyperlink ref="F535" r:id="rId32" display="https://podminky.urs.cz/item/CS_URS_2024_02/998276124"/>
    <hyperlink ref="F540" r:id="rId33" display="https://podminky.urs.cz/item/CS_URS_2024_02/721174005"/>
    <hyperlink ref="F550" r:id="rId34" display="https://podminky.urs.cz/item/CS_URS_2024_02/721211421"/>
    <hyperlink ref="F555" r:id="rId35" display="https://podminky.urs.cz/item/CS_URS_2024_02/721290111"/>
    <hyperlink ref="F563" r:id="rId36" display="https://podminky.urs.cz/item/CS_URS_2024_02/998721101"/>
    <hyperlink ref="F56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3702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ROUND((SUM(BE88:BE416)),  2)</f>
        <v>0</v>
      </c>
      <c r="G33" s="42"/>
      <c r="H33" s="42"/>
      <c r="I33" s="152">
        <v>0.20999999999999999</v>
      </c>
      <c r="J33" s="151">
        <f>ROUND(((SUM(BE88:BE416))*I33),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ROUND((SUM(BF88:BF416)),  2)</f>
        <v>0</v>
      </c>
      <c r="G34" s="42"/>
      <c r="H34" s="42"/>
      <c r="I34" s="152">
        <v>0.14999999999999999</v>
      </c>
      <c r="J34" s="151">
        <f>ROUND(((SUM(BF88:BF416))*I34),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ROUND((SUM(BG88:BG416)),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ROUND((SUM(BH88:BH416)),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ROUND((SUM(BI88:BI416)),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ZTI-Z - Závlaha a dešťová kanalizace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J193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J208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J239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J395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J402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2777</v>
      </c>
      <c r="E67" s="178"/>
      <c r="F67" s="178"/>
      <c r="G67" s="178"/>
      <c r="H67" s="178"/>
      <c r="I67" s="178"/>
      <c r="J67" s="179">
        <f>J403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J409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ZTI-Z - Závlaha a dešťová kanalizace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P89+P402+P409</f>
        <v>0</v>
      </c>
      <c r="Q88" s="100"/>
      <c r="R88" s="189">
        <f>R89+R402+R409</f>
        <v>93.454345449999991</v>
      </c>
      <c r="S88" s="100"/>
      <c r="T88" s="190">
        <f>T89+T402+T409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BK89+BK402+BK409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P90+P193+P208+P239+P395</f>
        <v>0</v>
      </c>
      <c r="Q89" s="200"/>
      <c r="R89" s="201">
        <f>R90+R193+R208+R239+R395</f>
        <v>93.446845449999998</v>
      </c>
      <c r="S89" s="200"/>
      <c r="T89" s="202">
        <f>T90+T193+T208+T239+T395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BK90+BK193+BK208+BK239+BK395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SUM(P91:P192)</f>
        <v>0</v>
      </c>
      <c r="Q90" s="200"/>
      <c r="R90" s="201">
        <f>SUM(R91:R192)</f>
        <v>47.896000000000001</v>
      </c>
      <c r="S90" s="200"/>
      <c r="T90" s="202">
        <f>SUM(T91:T192)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SUM(BK91:BK192)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3703</v>
      </c>
      <c r="F91" s="210" t="s">
        <v>3704</v>
      </c>
      <c r="G91" s="211" t="s">
        <v>320</v>
      </c>
      <c r="H91" s="212">
        <v>300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3705</v>
      </c>
    </row>
    <row r="92" s="2" customFormat="1">
      <c r="A92" s="42"/>
      <c r="B92" s="43"/>
      <c r="C92" s="44"/>
      <c r="D92" s="221" t="s">
        <v>171</v>
      </c>
      <c r="E92" s="44"/>
      <c r="F92" s="222" t="s">
        <v>3706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3707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3708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2457</v>
      </c>
      <c r="G95" s="244"/>
      <c r="H95" s="247">
        <v>300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86</v>
      </c>
      <c r="AY95" s="253" t="s">
        <v>161</v>
      </c>
    </row>
    <row r="96" s="2" customFormat="1" ht="33" customHeight="1">
      <c r="A96" s="42"/>
      <c r="B96" s="43"/>
      <c r="C96" s="208" t="s">
        <v>88</v>
      </c>
      <c r="D96" s="208" t="s">
        <v>164</v>
      </c>
      <c r="E96" s="209" t="s">
        <v>241</v>
      </c>
      <c r="F96" s="210" t="s">
        <v>242</v>
      </c>
      <c r="G96" s="211" t="s">
        <v>243</v>
      </c>
      <c r="H96" s="212">
        <v>177.84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188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188</v>
      </c>
      <c r="BM96" s="219" t="s">
        <v>3709</v>
      </c>
    </row>
    <row r="97" s="2" customFormat="1">
      <c r="A97" s="42"/>
      <c r="B97" s="43"/>
      <c r="C97" s="44"/>
      <c r="D97" s="221" t="s">
        <v>171</v>
      </c>
      <c r="E97" s="44"/>
      <c r="F97" s="222" t="s">
        <v>245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246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13" customFormat="1">
      <c r="A99" s="13"/>
      <c r="B99" s="233"/>
      <c r="C99" s="234"/>
      <c r="D99" s="221" t="s">
        <v>247</v>
      </c>
      <c r="E99" s="235" t="s">
        <v>32</v>
      </c>
      <c r="F99" s="236" t="s">
        <v>3710</v>
      </c>
      <c r="G99" s="234"/>
      <c r="H99" s="235" t="s">
        <v>32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247</v>
      </c>
      <c r="AU99" s="242" t="s">
        <v>88</v>
      </c>
      <c r="AV99" s="13" t="s">
        <v>86</v>
      </c>
      <c r="AW99" s="13" t="s">
        <v>39</v>
      </c>
      <c r="AX99" s="13" t="s">
        <v>78</v>
      </c>
      <c r="AY99" s="242" t="s">
        <v>161</v>
      </c>
    </row>
    <row r="100" s="14" customFormat="1">
      <c r="A100" s="14"/>
      <c r="B100" s="243"/>
      <c r="C100" s="244"/>
      <c r="D100" s="221" t="s">
        <v>247</v>
      </c>
      <c r="E100" s="245" t="s">
        <v>32</v>
      </c>
      <c r="F100" s="246" t="s">
        <v>3711</v>
      </c>
      <c r="G100" s="244"/>
      <c r="H100" s="247">
        <v>177.84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247</v>
      </c>
      <c r="AU100" s="253" t="s">
        <v>88</v>
      </c>
      <c r="AV100" s="14" t="s">
        <v>88</v>
      </c>
      <c r="AW100" s="14" t="s">
        <v>39</v>
      </c>
      <c r="AX100" s="14" t="s">
        <v>86</v>
      </c>
      <c r="AY100" s="253" t="s">
        <v>161</v>
      </c>
    </row>
    <row r="101" s="2" customFormat="1" ht="24.15" customHeight="1">
      <c r="A101" s="42"/>
      <c r="B101" s="43"/>
      <c r="C101" s="208" t="s">
        <v>180</v>
      </c>
      <c r="D101" s="208" t="s">
        <v>164</v>
      </c>
      <c r="E101" s="209" t="s">
        <v>3712</v>
      </c>
      <c r="F101" s="210" t="s">
        <v>3713</v>
      </c>
      <c r="G101" s="211" t="s">
        <v>320</v>
      </c>
      <c r="H101" s="212">
        <v>300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188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188</v>
      </c>
      <c r="BM101" s="219" t="s">
        <v>3714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3715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3716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3" customFormat="1">
      <c r="A104" s="13"/>
      <c r="B104" s="233"/>
      <c r="C104" s="234"/>
      <c r="D104" s="221" t="s">
        <v>247</v>
      </c>
      <c r="E104" s="235" t="s">
        <v>32</v>
      </c>
      <c r="F104" s="236" t="s">
        <v>3708</v>
      </c>
      <c r="G104" s="234"/>
      <c r="H104" s="235" t="s">
        <v>32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247</v>
      </c>
      <c r="AU104" s="242" t="s">
        <v>88</v>
      </c>
      <c r="AV104" s="13" t="s">
        <v>86</v>
      </c>
      <c r="AW104" s="13" t="s">
        <v>39</v>
      </c>
      <c r="AX104" s="13" t="s">
        <v>78</v>
      </c>
      <c r="AY104" s="242" t="s">
        <v>161</v>
      </c>
    </row>
    <row r="105" s="14" customFormat="1">
      <c r="A105" s="14"/>
      <c r="B105" s="243"/>
      <c r="C105" s="244"/>
      <c r="D105" s="221" t="s">
        <v>247</v>
      </c>
      <c r="E105" s="245" t="s">
        <v>32</v>
      </c>
      <c r="F105" s="246" t="s">
        <v>2457</v>
      </c>
      <c r="G105" s="244"/>
      <c r="H105" s="247">
        <v>300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247</v>
      </c>
      <c r="AU105" s="253" t="s">
        <v>88</v>
      </c>
      <c r="AV105" s="14" t="s">
        <v>88</v>
      </c>
      <c r="AW105" s="14" t="s">
        <v>39</v>
      </c>
      <c r="AX105" s="14" t="s">
        <v>86</v>
      </c>
      <c r="AY105" s="253" t="s">
        <v>161</v>
      </c>
    </row>
    <row r="106" s="2" customFormat="1" ht="33" customHeight="1">
      <c r="A106" s="42"/>
      <c r="B106" s="43"/>
      <c r="C106" s="208" t="s">
        <v>188</v>
      </c>
      <c r="D106" s="208" t="s">
        <v>164</v>
      </c>
      <c r="E106" s="209" t="s">
        <v>3337</v>
      </c>
      <c r="F106" s="210" t="s">
        <v>3338</v>
      </c>
      <c r="G106" s="211" t="s">
        <v>243</v>
      </c>
      <c r="H106" s="212">
        <v>68.555999999999997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3717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3340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3341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3718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3719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3720</v>
      </c>
      <c r="G111" s="244"/>
      <c r="H111" s="247">
        <v>29.492000000000001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3721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3722</v>
      </c>
      <c r="G113" s="244"/>
      <c r="H113" s="247">
        <v>1.8360000000000001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3723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3724</v>
      </c>
      <c r="G115" s="244"/>
      <c r="H115" s="247">
        <v>14.470000000000001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3725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3726</v>
      </c>
      <c r="G117" s="244"/>
      <c r="H117" s="247">
        <v>6.0419999999999998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3727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3728</v>
      </c>
      <c r="G119" s="244"/>
      <c r="H119" s="247">
        <v>2.4929999999999999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3729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3730</v>
      </c>
      <c r="G121" s="244"/>
      <c r="H121" s="247">
        <v>7.5300000000000002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3731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3732</v>
      </c>
      <c r="G123" s="244"/>
      <c r="H123" s="247">
        <v>6.6929999999999996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5" customFormat="1">
      <c r="A124" s="15"/>
      <c r="B124" s="254"/>
      <c r="C124" s="255"/>
      <c r="D124" s="221" t="s">
        <v>247</v>
      </c>
      <c r="E124" s="256" t="s">
        <v>32</v>
      </c>
      <c r="F124" s="257" t="s">
        <v>273</v>
      </c>
      <c r="G124" s="255"/>
      <c r="H124" s="258">
        <v>68.556000000000012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247</v>
      </c>
      <c r="AU124" s="264" t="s">
        <v>88</v>
      </c>
      <c r="AV124" s="15" t="s">
        <v>188</v>
      </c>
      <c r="AW124" s="15" t="s">
        <v>39</v>
      </c>
      <c r="AX124" s="15" t="s">
        <v>86</v>
      </c>
      <c r="AY124" s="264" t="s">
        <v>161</v>
      </c>
    </row>
    <row r="125" s="2" customFormat="1" ht="37.8" customHeight="1">
      <c r="A125" s="42"/>
      <c r="B125" s="43"/>
      <c r="C125" s="208" t="s">
        <v>160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82.808000000000007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3733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3734</v>
      </c>
      <c r="G129" s="244"/>
      <c r="H129" s="247">
        <v>246.39599999999999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3735</v>
      </c>
      <c r="G131" s="244"/>
      <c r="H131" s="247">
        <v>-163.58799999999999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82.807999999999993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200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414.04000000000002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3736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3734</v>
      </c>
      <c r="G137" s="244"/>
      <c r="H137" s="247">
        <v>246.39599999999999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3735</v>
      </c>
      <c r="G139" s="244"/>
      <c r="H139" s="247">
        <v>-163.58799999999999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82.807999999999993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3737</v>
      </c>
      <c r="G141" s="244"/>
      <c r="H141" s="247">
        <v>414.04000000000002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204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149.054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3738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3734</v>
      </c>
      <c r="G146" s="244"/>
      <c r="H146" s="247">
        <v>246.39599999999999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3735</v>
      </c>
      <c r="G148" s="244"/>
      <c r="H148" s="247">
        <v>-163.58799999999999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82.807999999999993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3739</v>
      </c>
      <c r="G150" s="244"/>
      <c r="H150" s="247">
        <v>149.054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163.58799999999999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3740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3710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3741</v>
      </c>
      <c r="G155" s="244"/>
      <c r="H155" s="247">
        <v>177.84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78</v>
      </c>
      <c r="AY155" s="253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3742</v>
      </c>
      <c r="G156" s="244"/>
      <c r="H156" s="247">
        <v>-45.408000000000001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3743</v>
      </c>
      <c r="G157" s="244"/>
      <c r="H157" s="247">
        <v>-3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4" customFormat="1">
      <c r="A158" s="14"/>
      <c r="B158" s="243"/>
      <c r="C158" s="244"/>
      <c r="D158" s="221" t="s">
        <v>247</v>
      </c>
      <c r="E158" s="245" t="s">
        <v>32</v>
      </c>
      <c r="F158" s="246" t="s">
        <v>3744</v>
      </c>
      <c r="G158" s="244"/>
      <c r="H158" s="247">
        <v>-5.0999999999999996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39</v>
      </c>
      <c r="AX158" s="14" t="s">
        <v>78</v>
      </c>
      <c r="AY158" s="253" t="s">
        <v>161</v>
      </c>
    </row>
    <row r="159" s="16" customFormat="1">
      <c r="A159" s="16"/>
      <c r="B159" s="275"/>
      <c r="C159" s="276"/>
      <c r="D159" s="221" t="s">
        <v>247</v>
      </c>
      <c r="E159" s="277" t="s">
        <v>32</v>
      </c>
      <c r="F159" s="278" t="s">
        <v>3745</v>
      </c>
      <c r="G159" s="276"/>
      <c r="H159" s="279">
        <v>124.33200000000002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247</v>
      </c>
      <c r="AU159" s="285" t="s">
        <v>88</v>
      </c>
      <c r="AV159" s="16" t="s">
        <v>180</v>
      </c>
      <c r="AW159" s="16" t="s">
        <v>39</v>
      </c>
      <c r="AX159" s="16" t="s">
        <v>78</v>
      </c>
      <c r="AY159" s="285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3746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3747</v>
      </c>
      <c r="G161" s="244"/>
      <c r="H161" s="247">
        <v>68.555999999999997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3748</v>
      </c>
      <c r="G162" s="244"/>
      <c r="H162" s="247">
        <v>-23.948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3749</v>
      </c>
      <c r="G163" s="244"/>
      <c r="H163" s="247">
        <v>-5.3520000000000003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78</v>
      </c>
      <c r="AY163" s="253" t="s">
        <v>161</v>
      </c>
    </row>
    <row r="164" s="16" customFormat="1">
      <c r="A164" s="16"/>
      <c r="B164" s="275"/>
      <c r="C164" s="276"/>
      <c r="D164" s="221" t="s">
        <v>247</v>
      </c>
      <c r="E164" s="277" t="s">
        <v>32</v>
      </c>
      <c r="F164" s="278" t="s">
        <v>3745</v>
      </c>
      <c r="G164" s="276"/>
      <c r="H164" s="279">
        <v>39.256</v>
      </c>
      <c r="I164" s="280"/>
      <c r="J164" s="276"/>
      <c r="K164" s="276"/>
      <c r="L164" s="281"/>
      <c r="M164" s="282"/>
      <c r="N164" s="283"/>
      <c r="O164" s="283"/>
      <c r="P164" s="283"/>
      <c r="Q164" s="283"/>
      <c r="R164" s="283"/>
      <c r="S164" s="283"/>
      <c r="T164" s="28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5" t="s">
        <v>247</v>
      </c>
      <c r="AU164" s="285" t="s">
        <v>88</v>
      </c>
      <c r="AV164" s="16" t="s">
        <v>180</v>
      </c>
      <c r="AW164" s="16" t="s">
        <v>39</v>
      </c>
      <c r="AX164" s="16" t="s">
        <v>78</v>
      </c>
      <c r="AY164" s="285" t="s">
        <v>161</v>
      </c>
    </row>
    <row r="165" s="15" customFormat="1">
      <c r="A165" s="15"/>
      <c r="B165" s="254"/>
      <c r="C165" s="255"/>
      <c r="D165" s="221" t="s">
        <v>247</v>
      </c>
      <c r="E165" s="256" t="s">
        <v>32</v>
      </c>
      <c r="F165" s="257" t="s">
        <v>273</v>
      </c>
      <c r="G165" s="255"/>
      <c r="H165" s="258">
        <v>163.58800000000002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247</v>
      </c>
      <c r="AU165" s="264" t="s">
        <v>88</v>
      </c>
      <c r="AV165" s="15" t="s">
        <v>188</v>
      </c>
      <c r="AW165" s="15" t="s">
        <v>39</v>
      </c>
      <c r="AX165" s="15" t="s">
        <v>86</v>
      </c>
      <c r="AY165" s="264" t="s">
        <v>161</v>
      </c>
    </row>
    <row r="166" s="2" customFormat="1" ht="24.15" customHeight="1">
      <c r="A166" s="42"/>
      <c r="B166" s="43"/>
      <c r="C166" s="208" t="s">
        <v>302</v>
      </c>
      <c r="D166" s="208" t="s">
        <v>164</v>
      </c>
      <c r="E166" s="209" t="s">
        <v>3394</v>
      </c>
      <c r="F166" s="210" t="s">
        <v>3395</v>
      </c>
      <c r="G166" s="211" t="s">
        <v>243</v>
      </c>
      <c r="H166" s="212">
        <v>23.948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3750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3397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3398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3718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3719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3751</v>
      </c>
      <c r="G171" s="244"/>
      <c r="H171" s="247">
        <v>7.4340000000000002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3721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3752</v>
      </c>
      <c r="G173" s="244"/>
      <c r="H173" s="247">
        <v>0.57799999999999996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3723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3753</v>
      </c>
      <c r="G175" s="244"/>
      <c r="H175" s="247">
        <v>5.5940000000000003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3725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3754</v>
      </c>
      <c r="G177" s="244"/>
      <c r="H177" s="247">
        <v>3.0939999999999999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3727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3755</v>
      </c>
      <c r="G179" s="244"/>
      <c r="H179" s="247">
        <v>1.292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3729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3756</v>
      </c>
      <c r="G181" s="244"/>
      <c r="H181" s="247">
        <v>2.7599999999999998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3731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3757</v>
      </c>
      <c r="G183" s="244"/>
      <c r="H183" s="247">
        <v>3.1960000000000002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78</v>
      </c>
      <c r="AY183" s="253" t="s">
        <v>161</v>
      </c>
    </row>
    <row r="184" s="15" customFormat="1">
      <c r="A184" s="15"/>
      <c r="B184" s="254"/>
      <c r="C184" s="255"/>
      <c r="D184" s="221" t="s">
        <v>247</v>
      </c>
      <c r="E184" s="256" t="s">
        <v>32</v>
      </c>
      <c r="F184" s="257" t="s">
        <v>273</v>
      </c>
      <c r="G184" s="255"/>
      <c r="H184" s="258">
        <v>23.948000000000004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247</v>
      </c>
      <c r="AU184" s="264" t="s">
        <v>88</v>
      </c>
      <c r="AV184" s="15" t="s">
        <v>188</v>
      </c>
      <c r="AW184" s="15" t="s">
        <v>39</v>
      </c>
      <c r="AX184" s="15" t="s">
        <v>86</v>
      </c>
      <c r="AY184" s="264" t="s">
        <v>161</v>
      </c>
    </row>
    <row r="185" s="2" customFormat="1" ht="16.5" customHeight="1">
      <c r="A185" s="42"/>
      <c r="B185" s="43"/>
      <c r="C185" s="265" t="s">
        <v>308</v>
      </c>
      <c r="D185" s="265" t="s">
        <v>303</v>
      </c>
      <c r="E185" s="266" t="s">
        <v>304</v>
      </c>
      <c r="F185" s="267" t="s">
        <v>305</v>
      </c>
      <c r="G185" s="268" t="s">
        <v>282</v>
      </c>
      <c r="H185" s="269">
        <v>47.896000000000001</v>
      </c>
      <c r="I185" s="270"/>
      <c r="J185" s="271">
        <f>ROUND(I185*H185,2)</f>
        <v>0</v>
      </c>
      <c r="K185" s="267" t="s">
        <v>168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1</v>
      </c>
      <c r="R185" s="217">
        <f>Q185*H185</f>
        <v>47.896000000000001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294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3758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305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14" customFormat="1">
      <c r="A187" s="14"/>
      <c r="B187" s="243"/>
      <c r="C187" s="244"/>
      <c r="D187" s="221" t="s">
        <v>247</v>
      </c>
      <c r="E187" s="244"/>
      <c r="F187" s="246" t="s">
        <v>3759</v>
      </c>
      <c r="G187" s="244"/>
      <c r="H187" s="247">
        <v>47.896000000000001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4</v>
      </c>
      <c r="AX187" s="14" t="s">
        <v>86</v>
      </c>
      <c r="AY187" s="253" t="s">
        <v>161</v>
      </c>
    </row>
    <row r="188" s="2" customFormat="1" ht="24.15" customHeight="1">
      <c r="A188" s="42"/>
      <c r="B188" s="43"/>
      <c r="C188" s="208" t="s">
        <v>317</v>
      </c>
      <c r="D188" s="208" t="s">
        <v>164</v>
      </c>
      <c r="E188" s="209" t="s">
        <v>3760</v>
      </c>
      <c r="F188" s="210" t="s">
        <v>3761</v>
      </c>
      <c r="G188" s="211" t="s">
        <v>320</v>
      </c>
      <c r="H188" s="212">
        <v>300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3762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3763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3764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3" customFormat="1">
      <c r="A191" s="13"/>
      <c r="B191" s="233"/>
      <c r="C191" s="234"/>
      <c r="D191" s="221" t="s">
        <v>247</v>
      </c>
      <c r="E191" s="235" t="s">
        <v>32</v>
      </c>
      <c r="F191" s="236" t="s">
        <v>3708</v>
      </c>
      <c r="G191" s="234"/>
      <c r="H191" s="235" t="s">
        <v>32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247</v>
      </c>
      <c r="AU191" s="242" t="s">
        <v>88</v>
      </c>
      <c r="AV191" s="13" t="s">
        <v>86</v>
      </c>
      <c r="AW191" s="13" t="s">
        <v>39</v>
      </c>
      <c r="AX191" s="13" t="s">
        <v>78</v>
      </c>
      <c r="AY191" s="242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2457</v>
      </c>
      <c r="G192" s="244"/>
      <c r="H192" s="247">
        <v>300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86</v>
      </c>
      <c r="AY192" s="253" t="s">
        <v>161</v>
      </c>
    </row>
    <row r="193" s="12" customFormat="1" ht="22.8" customHeight="1">
      <c r="A193" s="12"/>
      <c r="B193" s="192"/>
      <c r="C193" s="193"/>
      <c r="D193" s="194" t="s">
        <v>77</v>
      </c>
      <c r="E193" s="206" t="s">
        <v>180</v>
      </c>
      <c r="F193" s="206" t="s">
        <v>2720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SUM(P194:P207)</f>
        <v>0</v>
      </c>
      <c r="Q193" s="200"/>
      <c r="R193" s="201">
        <f>SUM(R194:R207)</f>
        <v>41.333020000000005</v>
      </c>
      <c r="S193" s="200"/>
      <c r="T193" s="202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86</v>
      </c>
      <c r="AT193" s="204" t="s">
        <v>77</v>
      </c>
      <c r="AU193" s="204" t="s">
        <v>86</v>
      </c>
      <c r="AY193" s="203" t="s">
        <v>161</v>
      </c>
      <c r="BK193" s="205">
        <f>SUM(BK194:BK207)</f>
        <v>0</v>
      </c>
    </row>
    <row r="194" s="2" customFormat="1" ht="33" customHeight="1">
      <c r="A194" s="42"/>
      <c r="B194" s="43"/>
      <c r="C194" s="208" t="s">
        <v>328</v>
      </c>
      <c r="D194" s="208" t="s">
        <v>164</v>
      </c>
      <c r="E194" s="209" t="s">
        <v>3765</v>
      </c>
      <c r="F194" s="210" t="s">
        <v>3766</v>
      </c>
      <c r="G194" s="211" t="s">
        <v>775</v>
      </c>
      <c r="H194" s="212">
        <v>2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0.026509999999999999</v>
      </c>
      <c r="R194" s="217">
        <f>Q194*H194</f>
        <v>0.053019999999999998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3767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3768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3769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3770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88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336</v>
      </c>
      <c r="D199" s="265" t="s">
        <v>303</v>
      </c>
      <c r="E199" s="266" t="s">
        <v>3771</v>
      </c>
      <c r="F199" s="267" t="s">
        <v>3772</v>
      </c>
      <c r="G199" s="268" t="s">
        <v>775</v>
      </c>
      <c r="H199" s="269">
        <v>2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13.73</v>
      </c>
      <c r="R199" s="217">
        <f>Q199*H199</f>
        <v>27.460000000000001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3773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3772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363</v>
      </c>
      <c r="D201" s="208" t="s">
        <v>164</v>
      </c>
      <c r="E201" s="209" t="s">
        <v>3774</v>
      </c>
      <c r="F201" s="210" t="s">
        <v>3775</v>
      </c>
      <c r="G201" s="211" t="s">
        <v>775</v>
      </c>
      <c r="H201" s="212">
        <v>2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3776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3777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3778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3770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88</v>
      </c>
      <c r="G205" s="244"/>
      <c r="H205" s="247">
        <v>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65" t="s">
        <v>8</v>
      </c>
      <c r="D206" s="265" t="s">
        <v>303</v>
      </c>
      <c r="E206" s="266" t="s">
        <v>3779</v>
      </c>
      <c r="F206" s="267" t="s">
        <v>3780</v>
      </c>
      <c r="G206" s="268" t="s">
        <v>775</v>
      </c>
      <c r="H206" s="269">
        <v>2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6.9100000000000001</v>
      </c>
      <c r="R206" s="217">
        <f>Q206*H206</f>
        <v>13.82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294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188</v>
      </c>
      <c r="BM206" s="219" t="s">
        <v>3781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3780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188</v>
      </c>
      <c r="F208" s="206" t="s">
        <v>472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SUM(P209:P238)</f>
        <v>0</v>
      </c>
      <c r="Q208" s="200"/>
      <c r="R208" s="201">
        <f>SUM(R209:R238)</f>
        <v>0.12540685999999998</v>
      </c>
      <c r="S208" s="200"/>
      <c r="T208" s="202">
        <f>SUM(T209:T238)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SUM(BK209:BK238)</f>
        <v>0</v>
      </c>
    </row>
    <row r="209" s="2" customFormat="1" ht="16.5" customHeight="1">
      <c r="A209" s="42"/>
      <c r="B209" s="43"/>
      <c r="C209" s="208" t="s">
        <v>379</v>
      </c>
      <c r="D209" s="208" t="s">
        <v>164</v>
      </c>
      <c r="E209" s="209" t="s">
        <v>511</v>
      </c>
      <c r="F209" s="210" t="s">
        <v>512</v>
      </c>
      <c r="G209" s="211" t="s">
        <v>243</v>
      </c>
      <c r="H209" s="212">
        <v>5.3520000000000003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3782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514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515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3718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3719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3783</v>
      </c>
      <c r="G214" s="244"/>
      <c r="H214" s="247">
        <v>1.6160000000000001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3721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3784</v>
      </c>
      <c r="G216" s="244"/>
      <c r="H216" s="247">
        <v>0.13600000000000001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3" customFormat="1">
      <c r="A217" s="13"/>
      <c r="B217" s="233"/>
      <c r="C217" s="234"/>
      <c r="D217" s="221" t="s">
        <v>247</v>
      </c>
      <c r="E217" s="235" t="s">
        <v>32</v>
      </c>
      <c r="F217" s="236" t="s">
        <v>3723</v>
      </c>
      <c r="G217" s="234"/>
      <c r="H217" s="235" t="s">
        <v>32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247</v>
      </c>
      <c r="AU217" s="242" t="s">
        <v>88</v>
      </c>
      <c r="AV217" s="13" t="s">
        <v>86</v>
      </c>
      <c r="AW217" s="13" t="s">
        <v>39</v>
      </c>
      <c r="AX217" s="13" t="s">
        <v>78</v>
      </c>
      <c r="AY217" s="242" t="s">
        <v>161</v>
      </c>
    </row>
    <row r="218" s="14" customFormat="1">
      <c r="A218" s="14"/>
      <c r="B218" s="243"/>
      <c r="C218" s="244"/>
      <c r="D218" s="221" t="s">
        <v>247</v>
      </c>
      <c r="E218" s="245" t="s">
        <v>32</v>
      </c>
      <c r="F218" s="246" t="s">
        <v>3785</v>
      </c>
      <c r="G218" s="244"/>
      <c r="H218" s="247">
        <v>1.216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247</v>
      </c>
      <c r="AU218" s="253" t="s">
        <v>88</v>
      </c>
      <c r="AV218" s="14" t="s">
        <v>88</v>
      </c>
      <c r="AW218" s="14" t="s">
        <v>39</v>
      </c>
      <c r="AX218" s="14" t="s">
        <v>78</v>
      </c>
      <c r="AY218" s="253" t="s">
        <v>161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3725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3786</v>
      </c>
      <c r="G220" s="244"/>
      <c r="H220" s="247">
        <v>0.72799999999999998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3727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3787</v>
      </c>
      <c r="G222" s="244"/>
      <c r="H222" s="247">
        <v>0.30399999999999999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3" customFormat="1">
      <c r="A223" s="13"/>
      <c r="B223" s="233"/>
      <c r="C223" s="234"/>
      <c r="D223" s="221" t="s">
        <v>247</v>
      </c>
      <c r="E223" s="235" t="s">
        <v>32</v>
      </c>
      <c r="F223" s="236" t="s">
        <v>3729</v>
      </c>
      <c r="G223" s="234"/>
      <c r="H223" s="235" t="s">
        <v>32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247</v>
      </c>
      <c r="AU223" s="242" t="s">
        <v>88</v>
      </c>
      <c r="AV223" s="13" t="s">
        <v>86</v>
      </c>
      <c r="AW223" s="13" t="s">
        <v>39</v>
      </c>
      <c r="AX223" s="13" t="s">
        <v>78</v>
      </c>
      <c r="AY223" s="242" t="s">
        <v>161</v>
      </c>
    </row>
    <row r="224" s="14" customFormat="1">
      <c r="A224" s="14"/>
      <c r="B224" s="243"/>
      <c r="C224" s="244"/>
      <c r="D224" s="221" t="s">
        <v>247</v>
      </c>
      <c r="E224" s="245" t="s">
        <v>32</v>
      </c>
      <c r="F224" s="246" t="s">
        <v>3788</v>
      </c>
      <c r="G224" s="244"/>
      <c r="H224" s="247">
        <v>0.59999999999999998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247</v>
      </c>
      <c r="AU224" s="253" t="s">
        <v>88</v>
      </c>
      <c r="AV224" s="14" t="s">
        <v>88</v>
      </c>
      <c r="AW224" s="14" t="s">
        <v>39</v>
      </c>
      <c r="AX224" s="14" t="s">
        <v>78</v>
      </c>
      <c r="AY224" s="253" t="s">
        <v>161</v>
      </c>
    </row>
    <row r="225" s="13" customFormat="1">
      <c r="A225" s="13"/>
      <c r="B225" s="233"/>
      <c r="C225" s="234"/>
      <c r="D225" s="221" t="s">
        <v>247</v>
      </c>
      <c r="E225" s="235" t="s">
        <v>32</v>
      </c>
      <c r="F225" s="236" t="s">
        <v>3731</v>
      </c>
      <c r="G225" s="234"/>
      <c r="H225" s="235" t="s">
        <v>32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247</v>
      </c>
      <c r="AU225" s="242" t="s">
        <v>88</v>
      </c>
      <c r="AV225" s="13" t="s">
        <v>86</v>
      </c>
      <c r="AW225" s="13" t="s">
        <v>39</v>
      </c>
      <c r="AX225" s="13" t="s">
        <v>78</v>
      </c>
      <c r="AY225" s="242" t="s">
        <v>161</v>
      </c>
    </row>
    <row r="226" s="14" customFormat="1">
      <c r="A226" s="14"/>
      <c r="B226" s="243"/>
      <c r="C226" s="244"/>
      <c r="D226" s="221" t="s">
        <v>247</v>
      </c>
      <c r="E226" s="245" t="s">
        <v>32</v>
      </c>
      <c r="F226" s="246" t="s">
        <v>3789</v>
      </c>
      <c r="G226" s="244"/>
      <c r="H226" s="247">
        <v>0.752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247</v>
      </c>
      <c r="AU226" s="253" t="s">
        <v>88</v>
      </c>
      <c r="AV226" s="14" t="s">
        <v>88</v>
      </c>
      <c r="AW226" s="14" t="s">
        <v>39</v>
      </c>
      <c r="AX226" s="14" t="s">
        <v>78</v>
      </c>
      <c r="AY226" s="253" t="s">
        <v>161</v>
      </c>
    </row>
    <row r="227" s="15" customFormat="1">
      <c r="A227" s="15"/>
      <c r="B227" s="254"/>
      <c r="C227" s="255"/>
      <c r="D227" s="221" t="s">
        <v>247</v>
      </c>
      <c r="E227" s="256" t="s">
        <v>32</v>
      </c>
      <c r="F227" s="257" t="s">
        <v>273</v>
      </c>
      <c r="G227" s="255"/>
      <c r="H227" s="258">
        <v>5.3519999999999994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247</v>
      </c>
      <c r="AU227" s="264" t="s">
        <v>88</v>
      </c>
      <c r="AV227" s="15" t="s">
        <v>188</v>
      </c>
      <c r="AW227" s="15" t="s">
        <v>39</v>
      </c>
      <c r="AX227" s="15" t="s">
        <v>86</v>
      </c>
      <c r="AY227" s="264" t="s">
        <v>161</v>
      </c>
    </row>
    <row r="228" s="2" customFormat="1" ht="24.15" customHeight="1">
      <c r="A228" s="42"/>
      <c r="B228" s="43"/>
      <c r="C228" s="208" t="s">
        <v>385</v>
      </c>
      <c r="D228" s="208" t="s">
        <v>164</v>
      </c>
      <c r="E228" s="209" t="s">
        <v>3790</v>
      </c>
      <c r="F228" s="210" t="s">
        <v>3791</v>
      </c>
      <c r="G228" s="211" t="s">
        <v>243</v>
      </c>
      <c r="H228" s="212">
        <v>5.0999999999999996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3792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3793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3794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3795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4" customFormat="1">
      <c r="A232" s="14"/>
      <c r="B232" s="243"/>
      <c r="C232" s="244"/>
      <c r="D232" s="221" t="s">
        <v>247</v>
      </c>
      <c r="E232" s="245" t="s">
        <v>32</v>
      </c>
      <c r="F232" s="246" t="s">
        <v>3796</v>
      </c>
      <c r="G232" s="244"/>
      <c r="H232" s="247">
        <v>5.0999999999999996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39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394</v>
      </c>
      <c r="D233" s="208" t="s">
        <v>164</v>
      </c>
      <c r="E233" s="209" t="s">
        <v>3797</v>
      </c>
      <c r="F233" s="210" t="s">
        <v>3798</v>
      </c>
      <c r="G233" s="211" t="s">
        <v>282</v>
      </c>
      <c r="H233" s="212">
        <v>0.11799999999999999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1.06277</v>
      </c>
      <c r="R233" s="217">
        <f>Q233*H233</f>
        <v>0.12540685999999998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3799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3800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3801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3795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3802</v>
      </c>
      <c r="G237" s="244"/>
      <c r="H237" s="247">
        <v>0.10299999999999999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3803</v>
      </c>
      <c r="G238" s="244"/>
      <c r="H238" s="247">
        <v>0.11799999999999999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12" customFormat="1" ht="22.8" customHeight="1">
      <c r="A239" s="12"/>
      <c r="B239" s="192"/>
      <c r="C239" s="193"/>
      <c r="D239" s="194" t="s">
        <v>77</v>
      </c>
      <c r="E239" s="206" t="s">
        <v>294</v>
      </c>
      <c r="F239" s="206" t="s">
        <v>696</v>
      </c>
      <c r="G239" s="193"/>
      <c r="H239" s="193"/>
      <c r="I239" s="196"/>
      <c r="J239" s="207">
        <f>BK239</f>
        <v>0</v>
      </c>
      <c r="K239" s="193"/>
      <c r="L239" s="198"/>
      <c r="M239" s="199"/>
      <c r="N239" s="200"/>
      <c r="O239" s="200"/>
      <c r="P239" s="201">
        <f>SUM(P240:P394)</f>
        <v>0</v>
      </c>
      <c r="Q239" s="200"/>
      <c r="R239" s="201">
        <f>SUM(R240:R394)</f>
        <v>4.0924185899999985</v>
      </c>
      <c r="S239" s="200"/>
      <c r="T239" s="202">
        <f>SUM(T240:T394)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86</v>
      </c>
      <c r="AT239" s="204" t="s">
        <v>77</v>
      </c>
      <c r="AU239" s="204" t="s">
        <v>86</v>
      </c>
      <c r="AY239" s="203" t="s">
        <v>161</v>
      </c>
      <c r="BK239" s="205">
        <f>SUM(BK240:BK394)</f>
        <v>0</v>
      </c>
    </row>
    <row r="240" s="2" customFormat="1" ht="24.15" customHeight="1">
      <c r="A240" s="42"/>
      <c r="B240" s="43"/>
      <c r="C240" s="208" t="s">
        <v>439</v>
      </c>
      <c r="D240" s="208" t="s">
        <v>164</v>
      </c>
      <c r="E240" s="209" t="s">
        <v>3804</v>
      </c>
      <c r="F240" s="210" t="s">
        <v>3805</v>
      </c>
      <c r="G240" s="211" t="s">
        <v>320</v>
      </c>
      <c r="H240" s="212">
        <v>300</v>
      </c>
      <c r="I240" s="213"/>
      <c r="J240" s="214">
        <f>ROUND(I240*H240,2)</f>
        <v>0</v>
      </c>
      <c r="K240" s="210" t="s">
        <v>168</v>
      </c>
      <c r="L240" s="48"/>
      <c r="M240" s="215" t="s">
        <v>32</v>
      </c>
      <c r="N240" s="216" t="s">
        <v>49</v>
      </c>
      <c r="O240" s="88"/>
      <c r="P240" s="217">
        <f>O240*H240</f>
        <v>0</v>
      </c>
      <c r="Q240" s="217">
        <v>0.00012999999999999999</v>
      </c>
      <c r="R240" s="217">
        <f>Q240*H240</f>
        <v>0.039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188</v>
      </c>
      <c r="AT240" s="219" t="s">
        <v>164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188</v>
      </c>
      <c r="BM240" s="219" t="s">
        <v>3806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3807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6" t="s">
        <v>172</v>
      </c>
      <c r="E242" s="44"/>
      <c r="F242" s="227" t="s">
        <v>3808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172</v>
      </c>
      <c r="AU242" s="20" t="s">
        <v>88</v>
      </c>
    </row>
    <row r="243" s="13" customFormat="1">
      <c r="A243" s="13"/>
      <c r="B243" s="233"/>
      <c r="C243" s="234"/>
      <c r="D243" s="221" t="s">
        <v>247</v>
      </c>
      <c r="E243" s="235" t="s">
        <v>32</v>
      </c>
      <c r="F243" s="236" t="s">
        <v>3708</v>
      </c>
      <c r="G243" s="234"/>
      <c r="H243" s="235" t="s">
        <v>32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247</v>
      </c>
      <c r="AU243" s="242" t="s">
        <v>88</v>
      </c>
      <c r="AV243" s="13" t="s">
        <v>86</v>
      </c>
      <c r="AW243" s="13" t="s">
        <v>39</v>
      </c>
      <c r="AX243" s="13" t="s">
        <v>78</v>
      </c>
      <c r="AY243" s="242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2457</v>
      </c>
      <c r="G244" s="244"/>
      <c r="H244" s="247">
        <v>300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86</v>
      </c>
      <c r="AY244" s="253" t="s">
        <v>161</v>
      </c>
    </row>
    <row r="245" s="2" customFormat="1" ht="24.15" customHeight="1">
      <c r="A245" s="42"/>
      <c r="B245" s="43"/>
      <c r="C245" s="208" t="s">
        <v>449</v>
      </c>
      <c r="D245" s="208" t="s">
        <v>164</v>
      </c>
      <c r="E245" s="209" t="s">
        <v>3809</v>
      </c>
      <c r="F245" s="210" t="s">
        <v>3810</v>
      </c>
      <c r="G245" s="211" t="s">
        <v>320</v>
      </c>
      <c r="H245" s="212">
        <v>24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1.0000000000000001E-05</v>
      </c>
      <c r="R245" s="217">
        <f>Q245*H245</f>
        <v>0.00024000000000000003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3811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3812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3813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3718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3721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3814</v>
      </c>
      <c r="G250" s="244"/>
      <c r="H250" s="247">
        <v>1.7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3" customFormat="1">
      <c r="A251" s="13"/>
      <c r="B251" s="233"/>
      <c r="C251" s="234"/>
      <c r="D251" s="221" t="s">
        <v>247</v>
      </c>
      <c r="E251" s="235" t="s">
        <v>32</v>
      </c>
      <c r="F251" s="236" t="s">
        <v>3725</v>
      </c>
      <c r="G251" s="234"/>
      <c r="H251" s="235" t="s">
        <v>32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247</v>
      </c>
      <c r="AU251" s="242" t="s">
        <v>88</v>
      </c>
      <c r="AV251" s="13" t="s">
        <v>86</v>
      </c>
      <c r="AW251" s="13" t="s">
        <v>39</v>
      </c>
      <c r="AX251" s="13" t="s">
        <v>78</v>
      </c>
      <c r="AY251" s="242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3815</v>
      </c>
      <c r="G252" s="244"/>
      <c r="H252" s="247">
        <v>9.0999999999999996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3" customFormat="1">
      <c r="A253" s="13"/>
      <c r="B253" s="233"/>
      <c r="C253" s="234"/>
      <c r="D253" s="221" t="s">
        <v>247</v>
      </c>
      <c r="E253" s="235" t="s">
        <v>32</v>
      </c>
      <c r="F253" s="236" t="s">
        <v>3727</v>
      </c>
      <c r="G253" s="234"/>
      <c r="H253" s="235" t="s">
        <v>32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247</v>
      </c>
      <c r="AU253" s="242" t="s">
        <v>88</v>
      </c>
      <c r="AV253" s="13" t="s">
        <v>86</v>
      </c>
      <c r="AW253" s="13" t="s">
        <v>39</v>
      </c>
      <c r="AX253" s="13" t="s">
        <v>78</v>
      </c>
      <c r="AY253" s="242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3816</v>
      </c>
      <c r="G254" s="244"/>
      <c r="H254" s="247">
        <v>3.7999999999999998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3731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88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3817</v>
      </c>
      <c r="G256" s="244"/>
      <c r="H256" s="247">
        <v>9.4000000000000004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5" customFormat="1">
      <c r="A257" s="15"/>
      <c r="B257" s="254"/>
      <c r="C257" s="255"/>
      <c r="D257" s="221" t="s">
        <v>247</v>
      </c>
      <c r="E257" s="256" t="s">
        <v>32</v>
      </c>
      <c r="F257" s="257" t="s">
        <v>273</v>
      </c>
      <c r="G257" s="255"/>
      <c r="H257" s="258">
        <v>24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247</v>
      </c>
      <c r="AU257" s="264" t="s">
        <v>88</v>
      </c>
      <c r="AV257" s="15" t="s">
        <v>188</v>
      </c>
      <c r="AW257" s="15" t="s">
        <v>39</v>
      </c>
      <c r="AX257" s="15" t="s">
        <v>86</v>
      </c>
      <c r="AY257" s="264" t="s">
        <v>161</v>
      </c>
    </row>
    <row r="258" s="2" customFormat="1" ht="24.15" customHeight="1">
      <c r="A258" s="42"/>
      <c r="B258" s="43"/>
      <c r="C258" s="265" t="s">
        <v>7</v>
      </c>
      <c r="D258" s="265" t="s">
        <v>303</v>
      </c>
      <c r="E258" s="266" t="s">
        <v>3818</v>
      </c>
      <c r="F258" s="267" t="s">
        <v>3819</v>
      </c>
      <c r="G258" s="268" t="s">
        <v>320</v>
      </c>
      <c r="H258" s="269">
        <v>24.359999999999999</v>
      </c>
      <c r="I258" s="270"/>
      <c r="J258" s="271">
        <f>ROUND(I258*H258,2)</f>
        <v>0</v>
      </c>
      <c r="K258" s="267" t="s">
        <v>168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0.0018</v>
      </c>
      <c r="R258" s="217">
        <f>Q258*H258</f>
        <v>0.043847999999999998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294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3820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3819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14" customFormat="1">
      <c r="A260" s="14"/>
      <c r="B260" s="243"/>
      <c r="C260" s="244"/>
      <c r="D260" s="221" t="s">
        <v>247</v>
      </c>
      <c r="E260" s="244"/>
      <c r="F260" s="246" t="s">
        <v>3821</v>
      </c>
      <c r="G260" s="244"/>
      <c r="H260" s="247">
        <v>24.359999999999999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4</v>
      </c>
      <c r="AX260" s="14" t="s">
        <v>86</v>
      </c>
      <c r="AY260" s="253" t="s">
        <v>161</v>
      </c>
    </row>
    <row r="261" s="2" customFormat="1" ht="24.15" customHeight="1">
      <c r="A261" s="42"/>
      <c r="B261" s="43"/>
      <c r="C261" s="208" t="s">
        <v>473</v>
      </c>
      <c r="D261" s="208" t="s">
        <v>164</v>
      </c>
      <c r="E261" s="209" t="s">
        <v>3822</v>
      </c>
      <c r="F261" s="210" t="s">
        <v>3823</v>
      </c>
      <c r="G261" s="211" t="s">
        <v>320</v>
      </c>
      <c r="H261" s="212">
        <v>42.899999999999999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1.0000000000000001E-05</v>
      </c>
      <c r="R261" s="217">
        <f>Q261*H261</f>
        <v>0.00042900000000000002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188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188</v>
      </c>
      <c r="BM261" s="219" t="s">
        <v>3824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3825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3826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3718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3" customFormat="1">
      <c r="A265" s="13"/>
      <c r="B265" s="233"/>
      <c r="C265" s="234"/>
      <c r="D265" s="221" t="s">
        <v>247</v>
      </c>
      <c r="E265" s="235" t="s">
        <v>32</v>
      </c>
      <c r="F265" s="236" t="s">
        <v>3719</v>
      </c>
      <c r="G265" s="234"/>
      <c r="H265" s="235" t="s">
        <v>32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247</v>
      </c>
      <c r="AU265" s="242" t="s">
        <v>88</v>
      </c>
      <c r="AV265" s="13" t="s">
        <v>86</v>
      </c>
      <c r="AW265" s="13" t="s">
        <v>39</v>
      </c>
      <c r="AX265" s="13" t="s">
        <v>78</v>
      </c>
      <c r="AY265" s="242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3827</v>
      </c>
      <c r="G266" s="244"/>
      <c r="H266" s="247">
        <v>20.199999999999999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3723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3828</v>
      </c>
      <c r="G268" s="244"/>
      <c r="H268" s="247">
        <v>15.199999999999999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3" customFormat="1">
      <c r="A269" s="13"/>
      <c r="B269" s="233"/>
      <c r="C269" s="234"/>
      <c r="D269" s="221" t="s">
        <v>247</v>
      </c>
      <c r="E269" s="235" t="s">
        <v>32</v>
      </c>
      <c r="F269" s="236" t="s">
        <v>3729</v>
      </c>
      <c r="G269" s="234"/>
      <c r="H269" s="235" t="s">
        <v>32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247</v>
      </c>
      <c r="AU269" s="242" t="s">
        <v>88</v>
      </c>
      <c r="AV269" s="13" t="s">
        <v>86</v>
      </c>
      <c r="AW269" s="13" t="s">
        <v>39</v>
      </c>
      <c r="AX269" s="13" t="s">
        <v>78</v>
      </c>
      <c r="AY269" s="242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3829</v>
      </c>
      <c r="G270" s="244"/>
      <c r="H270" s="247">
        <v>7.5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5" customFormat="1">
      <c r="A271" s="15"/>
      <c r="B271" s="254"/>
      <c r="C271" s="255"/>
      <c r="D271" s="221" t="s">
        <v>247</v>
      </c>
      <c r="E271" s="256" t="s">
        <v>32</v>
      </c>
      <c r="F271" s="257" t="s">
        <v>273</v>
      </c>
      <c r="G271" s="255"/>
      <c r="H271" s="258">
        <v>42.899999999999999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247</v>
      </c>
      <c r="AU271" s="264" t="s">
        <v>88</v>
      </c>
      <c r="AV271" s="15" t="s">
        <v>188</v>
      </c>
      <c r="AW271" s="15" t="s">
        <v>39</v>
      </c>
      <c r="AX271" s="15" t="s">
        <v>86</v>
      </c>
      <c r="AY271" s="264" t="s">
        <v>161</v>
      </c>
    </row>
    <row r="272" s="2" customFormat="1" ht="24.15" customHeight="1">
      <c r="A272" s="42"/>
      <c r="B272" s="43"/>
      <c r="C272" s="265" t="s">
        <v>482</v>
      </c>
      <c r="D272" s="265" t="s">
        <v>303</v>
      </c>
      <c r="E272" s="266" t="s">
        <v>3830</v>
      </c>
      <c r="F272" s="267" t="s">
        <v>3831</v>
      </c>
      <c r="G272" s="268" t="s">
        <v>320</v>
      </c>
      <c r="H272" s="269">
        <v>43.543999999999997</v>
      </c>
      <c r="I272" s="270"/>
      <c r="J272" s="271">
        <f>ROUND(I272*H272,2)</f>
        <v>0</v>
      </c>
      <c r="K272" s="267" t="s">
        <v>168</v>
      </c>
      <c r="L272" s="272"/>
      <c r="M272" s="273" t="s">
        <v>32</v>
      </c>
      <c r="N272" s="274" t="s">
        <v>49</v>
      </c>
      <c r="O272" s="88"/>
      <c r="P272" s="217">
        <f>O272*H272</f>
        <v>0</v>
      </c>
      <c r="Q272" s="217">
        <v>0.0028999999999999998</v>
      </c>
      <c r="R272" s="217">
        <f>Q272*H272</f>
        <v>0.12627759999999999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294</v>
      </c>
      <c r="AT272" s="219" t="s">
        <v>303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188</v>
      </c>
      <c r="BM272" s="219" t="s">
        <v>3832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3831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4"/>
      <c r="F274" s="246" t="s">
        <v>3833</v>
      </c>
      <c r="G274" s="244"/>
      <c r="H274" s="247">
        <v>43.543999999999997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4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487</v>
      </c>
      <c r="D275" s="208" t="s">
        <v>164</v>
      </c>
      <c r="E275" s="209" t="s">
        <v>3834</v>
      </c>
      <c r="F275" s="210" t="s">
        <v>3835</v>
      </c>
      <c r="G275" s="211" t="s">
        <v>775</v>
      </c>
      <c r="H275" s="212">
        <v>10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0.00018000000000000001</v>
      </c>
      <c r="R275" s="217">
        <f>Q275*H275</f>
        <v>0.0018000000000000002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188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188</v>
      </c>
      <c r="BM275" s="219" t="s">
        <v>3836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3837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3838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3839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308</v>
      </c>
      <c r="G279" s="244"/>
      <c r="H279" s="247">
        <v>10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65" t="s">
        <v>497</v>
      </c>
      <c r="D280" s="265" t="s">
        <v>303</v>
      </c>
      <c r="E280" s="266" t="s">
        <v>3840</v>
      </c>
      <c r="F280" s="267" t="s">
        <v>3841</v>
      </c>
      <c r="G280" s="268" t="s">
        <v>775</v>
      </c>
      <c r="H280" s="269">
        <v>10</v>
      </c>
      <c r="I280" s="270"/>
      <c r="J280" s="271">
        <f>ROUND(I280*H280,2)</f>
        <v>0</v>
      </c>
      <c r="K280" s="267" t="s">
        <v>168</v>
      </c>
      <c r="L280" s="272"/>
      <c r="M280" s="273" t="s">
        <v>32</v>
      </c>
      <c r="N280" s="274" t="s">
        <v>49</v>
      </c>
      <c r="O280" s="88"/>
      <c r="P280" s="217">
        <f>O280*H280</f>
        <v>0</v>
      </c>
      <c r="Q280" s="217">
        <v>0.00027</v>
      </c>
      <c r="R280" s="217">
        <f>Q280*H280</f>
        <v>0.0027000000000000001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294</v>
      </c>
      <c r="AT280" s="219" t="s">
        <v>303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188</v>
      </c>
      <c r="BM280" s="219" t="s">
        <v>3842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3841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 ht="24.15" customHeight="1">
      <c r="A282" s="42"/>
      <c r="B282" s="43"/>
      <c r="C282" s="208" t="s">
        <v>504</v>
      </c>
      <c r="D282" s="208" t="s">
        <v>164</v>
      </c>
      <c r="E282" s="209" t="s">
        <v>3843</v>
      </c>
      <c r="F282" s="210" t="s">
        <v>3844</v>
      </c>
      <c r="G282" s="211" t="s">
        <v>775</v>
      </c>
      <c r="H282" s="212">
        <v>1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0.38051000000000001</v>
      </c>
      <c r="R282" s="217">
        <f>Q282*H282</f>
        <v>0.38051000000000001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3845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3846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3847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4" customFormat="1">
      <c r="A285" s="14"/>
      <c r="B285" s="243"/>
      <c r="C285" s="244"/>
      <c r="D285" s="221" t="s">
        <v>247</v>
      </c>
      <c r="E285" s="245" t="s">
        <v>32</v>
      </c>
      <c r="F285" s="246" t="s">
        <v>3848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247</v>
      </c>
      <c r="AU285" s="253" t="s">
        <v>88</v>
      </c>
      <c r="AV285" s="14" t="s">
        <v>88</v>
      </c>
      <c r="AW285" s="14" t="s">
        <v>39</v>
      </c>
      <c r="AX285" s="14" t="s">
        <v>86</v>
      </c>
      <c r="AY285" s="253" t="s">
        <v>161</v>
      </c>
    </row>
    <row r="286" s="2" customFormat="1" ht="21.75" customHeight="1">
      <c r="A286" s="42"/>
      <c r="B286" s="43"/>
      <c r="C286" s="265" t="s">
        <v>510</v>
      </c>
      <c r="D286" s="265" t="s">
        <v>303</v>
      </c>
      <c r="E286" s="266" t="s">
        <v>3849</v>
      </c>
      <c r="F286" s="267" t="s">
        <v>3850</v>
      </c>
      <c r="G286" s="268" t="s">
        <v>775</v>
      </c>
      <c r="H286" s="269">
        <v>1</v>
      </c>
      <c r="I286" s="270"/>
      <c r="J286" s="271">
        <f>ROUND(I286*H286,2)</f>
        <v>0</v>
      </c>
      <c r="K286" s="267" t="s">
        <v>168</v>
      </c>
      <c r="L286" s="272"/>
      <c r="M286" s="273" t="s">
        <v>32</v>
      </c>
      <c r="N286" s="274" t="s">
        <v>49</v>
      </c>
      <c r="O286" s="88"/>
      <c r="P286" s="217">
        <f>O286*H286</f>
        <v>0</v>
      </c>
      <c r="Q286" s="217">
        <v>0.32800000000000001</v>
      </c>
      <c r="R286" s="217">
        <f>Q286*H286</f>
        <v>0.32800000000000001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294</v>
      </c>
      <c r="AT286" s="219" t="s">
        <v>303</v>
      </c>
      <c r="AU286" s="219" t="s">
        <v>88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188</v>
      </c>
      <c r="BM286" s="219" t="s">
        <v>3851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3850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88</v>
      </c>
    </row>
    <row r="288" s="2" customFormat="1" ht="33" customHeight="1">
      <c r="A288" s="42"/>
      <c r="B288" s="43"/>
      <c r="C288" s="208" t="s">
        <v>519</v>
      </c>
      <c r="D288" s="208" t="s">
        <v>164</v>
      </c>
      <c r="E288" s="209" t="s">
        <v>3852</v>
      </c>
      <c r="F288" s="210" t="s">
        <v>3853</v>
      </c>
      <c r="G288" s="211" t="s">
        <v>775</v>
      </c>
      <c r="H288" s="212">
        <v>4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0.034009999999999999</v>
      </c>
      <c r="R288" s="217">
        <f>Q288*H288</f>
        <v>0.13603999999999999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188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188</v>
      </c>
      <c r="BM288" s="219" t="s">
        <v>3854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3855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3856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3857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2" customFormat="1" ht="24.15" customHeight="1">
      <c r="A292" s="42"/>
      <c r="B292" s="43"/>
      <c r="C292" s="265" t="s">
        <v>530</v>
      </c>
      <c r="D292" s="265" t="s">
        <v>303</v>
      </c>
      <c r="E292" s="266" t="s">
        <v>3858</v>
      </c>
      <c r="F292" s="267" t="s">
        <v>3859</v>
      </c>
      <c r="G292" s="268" t="s">
        <v>775</v>
      </c>
      <c r="H292" s="269">
        <v>4</v>
      </c>
      <c r="I292" s="270"/>
      <c r="J292" s="271">
        <f>ROUND(I292*H292,2)</f>
        <v>0</v>
      </c>
      <c r="K292" s="267" t="s">
        <v>168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0.45300000000000001</v>
      </c>
      <c r="R292" s="217">
        <f>Q292*H292</f>
        <v>1.8120000000000001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294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188</v>
      </c>
      <c r="BM292" s="219" t="s">
        <v>3860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3859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543</v>
      </c>
      <c r="D294" s="208" t="s">
        <v>164</v>
      </c>
      <c r="E294" s="209" t="s">
        <v>3861</v>
      </c>
      <c r="F294" s="210" t="s">
        <v>3862</v>
      </c>
      <c r="G294" s="211" t="s">
        <v>775</v>
      </c>
      <c r="H294" s="212">
        <v>1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0.044749999999999998</v>
      </c>
      <c r="R294" s="217">
        <f>Q294*H294</f>
        <v>0.044749999999999998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188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188</v>
      </c>
      <c r="BM294" s="219" t="s">
        <v>3863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3864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3865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3848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86</v>
      </c>
      <c r="AY297" s="253" t="s">
        <v>161</v>
      </c>
    </row>
    <row r="298" s="2" customFormat="1" ht="24.15" customHeight="1">
      <c r="A298" s="42"/>
      <c r="B298" s="43"/>
      <c r="C298" s="265" t="s">
        <v>549</v>
      </c>
      <c r="D298" s="265" t="s">
        <v>303</v>
      </c>
      <c r="E298" s="266" t="s">
        <v>3866</v>
      </c>
      <c r="F298" s="267" t="s">
        <v>3867</v>
      </c>
      <c r="G298" s="268" t="s">
        <v>775</v>
      </c>
      <c r="H298" s="269">
        <v>1</v>
      </c>
      <c r="I298" s="270"/>
      <c r="J298" s="271">
        <f>ROUND(I298*H298,2)</f>
        <v>0</v>
      </c>
      <c r="K298" s="267" t="s">
        <v>168</v>
      </c>
      <c r="L298" s="272"/>
      <c r="M298" s="273" t="s">
        <v>32</v>
      </c>
      <c r="N298" s="274" t="s">
        <v>49</v>
      </c>
      <c r="O298" s="88"/>
      <c r="P298" s="217">
        <f>O298*H298</f>
        <v>0</v>
      </c>
      <c r="Q298" s="217">
        <v>0.28799999999999998</v>
      </c>
      <c r="R298" s="217">
        <f>Q298*H298</f>
        <v>0.28799999999999998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303</v>
      </c>
      <c r="AU298" s="219" t="s">
        <v>88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188</v>
      </c>
      <c r="BM298" s="219" t="s">
        <v>3868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3867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88</v>
      </c>
    </row>
    <row r="300" s="2" customFormat="1" ht="24.15" customHeight="1">
      <c r="A300" s="42"/>
      <c r="B300" s="43"/>
      <c r="C300" s="208" t="s">
        <v>555</v>
      </c>
      <c r="D300" s="208" t="s">
        <v>164</v>
      </c>
      <c r="E300" s="209" t="s">
        <v>3869</v>
      </c>
      <c r="F300" s="210" t="s">
        <v>3870</v>
      </c>
      <c r="G300" s="211" t="s">
        <v>775</v>
      </c>
      <c r="H300" s="212">
        <v>2</v>
      </c>
      <c r="I300" s="213"/>
      <c r="J300" s="214">
        <f>ROUND(I300*H300,2)</f>
        <v>0</v>
      </c>
      <c r="K300" s="210" t="s">
        <v>168</v>
      </c>
      <c r="L300" s="48"/>
      <c r="M300" s="215" t="s">
        <v>32</v>
      </c>
      <c r="N300" s="216" t="s">
        <v>49</v>
      </c>
      <c r="O300" s="88"/>
      <c r="P300" s="217">
        <f>O300*H300</f>
        <v>0</v>
      </c>
      <c r="Q300" s="217">
        <v>0.024240000000000001</v>
      </c>
      <c r="R300" s="217">
        <f>Q300*H300</f>
        <v>0.048480000000000002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188</v>
      </c>
      <c r="AT300" s="219" t="s">
        <v>164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3871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3872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6" t="s">
        <v>172</v>
      </c>
      <c r="E302" s="44"/>
      <c r="F302" s="227" t="s">
        <v>3873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172</v>
      </c>
      <c r="AU302" s="20" t="s">
        <v>88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3874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88</v>
      </c>
      <c r="G304" s="244"/>
      <c r="H304" s="247">
        <v>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86</v>
      </c>
      <c r="AY304" s="253" t="s">
        <v>161</v>
      </c>
    </row>
    <row r="305" s="2" customFormat="1" ht="24.15" customHeight="1">
      <c r="A305" s="42"/>
      <c r="B305" s="43"/>
      <c r="C305" s="208" t="s">
        <v>567</v>
      </c>
      <c r="D305" s="208" t="s">
        <v>164</v>
      </c>
      <c r="E305" s="209" t="s">
        <v>3875</v>
      </c>
      <c r="F305" s="210" t="s">
        <v>3876</v>
      </c>
      <c r="G305" s="211" t="s">
        <v>775</v>
      </c>
      <c r="H305" s="212">
        <v>2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188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3877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3878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3879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13" customFormat="1">
      <c r="A308" s="13"/>
      <c r="B308" s="233"/>
      <c r="C308" s="234"/>
      <c r="D308" s="221" t="s">
        <v>247</v>
      </c>
      <c r="E308" s="235" t="s">
        <v>32</v>
      </c>
      <c r="F308" s="236" t="s">
        <v>3874</v>
      </c>
      <c r="G308" s="234"/>
      <c r="H308" s="235" t="s">
        <v>32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247</v>
      </c>
      <c r="AU308" s="242" t="s">
        <v>88</v>
      </c>
      <c r="AV308" s="13" t="s">
        <v>86</v>
      </c>
      <c r="AW308" s="13" t="s">
        <v>39</v>
      </c>
      <c r="AX308" s="13" t="s">
        <v>78</v>
      </c>
      <c r="AY308" s="242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88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86</v>
      </c>
      <c r="AY309" s="253" t="s">
        <v>161</v>
      </c>
    </row>
    <row r="310" s="2" customFormat="1" ht="33" customHeight="1">
      <c r="A310" s="42"/>
      <c r="B310" s="43"/>
      <c r="C310" s="208" t="s">
        <v>605</v>
      </c>
      <c r="D310" s="208" t="s">
        <v>164</v>
      </c>
      <c r="E310" s="209" t="s">
        <v>3880</v>
      </c>
      <c r="F310" s="210" t="s">
        <v>3881</v>
      </c>
      <c r="G310" s="211" t="s">
        <v>775</v>
      </c>
      <c r="H310" s="212">
        <v>2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0.21007999999999999</v>
      </c>
      <c r="R310" s="217">
        <f>Q310*H310</f>
        <v>0.42015999999999998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188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188</v>
      </c>
      <c r="BM310" s="219" t="s">
        <v>3882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3883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3884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3874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88</v>
      </c>
      <c r="G314" s="244"/>
      <c r="H314" s="247">
        <v>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86</v>
      </c>
      <c r="AY314" s="253" t="s">
        <v>161</v>
      </c>
    </row>
    <row r="315" s="2" customFormat="1" ht="24.15" customHeight="1">
      <c r="A315" s="42"/>
      <c r="B315" s="43"/>
      <c r="C315" s="208" t="s">
        <v>612</v>
      </c>
      <c r="D315" s="208" t="s">
        <v>164</v>
      </c>
      <c r="E315" s="209" t="s">
        <v>3885</v>
      </c>
      <c r="F315" s="210" t="s">
        <v>3886</v>
      </c>
      <c r="G315" s="211" t="s">
        <v>775</v>
      </c>
      <c r="H315" s="212">
        <v>1</v>
      </c>
      <c r="I315" s="213"/>
      <c r="J315" s="214">
        <f>ROUND(I315*H315,2)</f>
        <v>0</v>
      </c>
      <c r="K315" s="210" t="s">
        <v>168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0.1865</v>
      </c>
      <c r="R315" s="217">
        <f>Q315*H315</f>
        <v>0.1865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188</v>
      </c>
      <c r="AT315" s="219" t="s">
        <v>164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188</v>
      </c>
      <c r="BM315" s="219" t="s">
        <v>3887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3888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>
      <c r="A317" s="42"/>
      <c r="B317" s="43"/>
      <c r="C317" s="44"/>
      <c r="D317" s="226" t="s">
        <v>172</v>
      </c>
      <c r="E317" s="44"/>
      <c r="F317" s="227" t="s">
        <v>3889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172</v>
      </c>
      <c r="AU317" s="20" t="s">
        <v>88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3890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86</v>
      </c>
      <c r="AY318" s="253" t="s">
        <v>161</v>
      </c>
    </row>
    <row r="319" s="2" customFormat="1" ht="37.8" customHeight="1">
      <c r="A319" s="42"/>
      <c r="B319" s="43"/>
      <c r="C319" s="265" t="s">
        <v>618</v>
      </c>
      <c r="D319" s="265" t="s">
        <v>303</v>
      </c>
      <c r="E319" s="266" t="s">
        <v>3891</v>
      </c>
      <c r="F319" s="267" t="s">
        <v>3892</v>
      </c>
      <c r="G319" s="268" t="s">
        <v>775</v>
      </c>
      <c r="H319" s="269">
        <v>1</v>
      </c>
      <c r="I319" s="270"/>
      <c r="J319" s="271">
        <f>ROUND(I319*H319,2)</f>
        <v>0</v>
      </c>
      <c r="K319" s="267" t="s">
        <v>168</v>
      </c>
      <c r="L319" s="272"/>
      <c r="M319" s="273" t="s">
        <v>32</v>
      </c>
      <c r="N319" s="274" t="s">
        <v>49</v>
      </c>
      <c r="O319" s="88"/>
      <c r="P319" s="217">
        <f>O319*H319</f>
        <v>0</v>
      </c>
      <c r="Q319" s="217">
        <v>0.010999999999999999</v>
      </c>
      <c r="R319" s="217">
        <f>Q319*H319</f>
        <v>0.010999999999999999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294</v>
      </c>
      <c r="AT319" s="219" t="s">
        <v>303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188</v>
      </c>
      <c r="BM319" s="219" t="s">
        <v>3893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3892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655</v>
      </c>
      <c r="D321" s="208" t="s">
        <v>164</v>
      </c>
      <c r="E321" s="209" t="s">
        <v>3894</v>
      </c>
      <c r="F321" s="210" t="s">
        <v>3895</v>
      </c>
      <c r="G321" s="211" t="s">
        <v>775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0.044790000000000003</v>
      </c>
      <c r="R321" s="217">
        <f>Q321*H321</f>
        <v>0.044790000000000003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188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188</v>
      </c>
      <c r="BM321" s="219" t="s">
        <v>3896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3897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3898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3890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86</v>
      </c>
      <c r="AY324" s="253" t="s">
        <v>161</v>
      </c>
    </row>
    <row r="325" s="2" customFormat="1" ht="24.15" customHeight="1">
      <c r="A325" s="42"/>
      <c r="B325" s="43"/>
      <c r="C325" s="208" t="s">
        <v>667</v>
      </c>
      <c r="D325" s="208" t="s">
        <v>164</v>
      </c>
      <c r="E325" s="209" t="s">
        <v>3899</v>
      </c>
      <c r="F325" s="210" t="s">
        <v>3900</v>
      </c>
      <c r="G325" s="211" t="s">
        <v>775</v>
      </c>
      <c r="H325" s="212">
        <v>1</v>
      </c>
      <c r="I325" s="213"/>
      <c r="J325" s="214">
        <f>ROUND(I325*H325,2)</f>
        <v>0</v>
      </c>
      <c r="K325" s="210" t="s">
        <v>168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188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188</v>
      </c>
      <c r="BM325" s="219" t="s">
        <v>3901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3902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3903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5" t="s">
        <v>32</v>
      </c>
      <c r="F328" s="246" t="s">
        <v>3890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39</v>
      </c>
      <c r="AX328" s="14" t="s">
        <v>86</v>
      </c>
      <c r="AY328" s="253" t="s">
        <v>161</v>
      </c>
    </row>
    <row r="329" s="2" customFormat="1" ht="33" customHeight="1">
      <c r="A329" s="42"/>
      <c r="B329" s="43"/>
      <c r="C329" s="208" t="s">
        <v>672</v>
      </c>
      <c r="D329" s="208" t="s">
        <v>164</v>
      </c>
      <c r="E329" s="209" t="s">
        <v>3904</v>
      </c>
      <c r="F329" s="210" t="s">
        <v>3905</v>
      </c>
      <c r="G329" s="211" t="s">
        <v>775</v>
      </c>
      <c r="H329" s="212">
        <v>1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0.12018</v>
      </c>
      <c r="R329" s="217">
        <f>Q329*H329</f>
        <v>0.12018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3906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3907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3908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4" customFormat="1">
      <c r="A332" s="14"/>
      <c r="B332" s="243"/>
      <c r="C332" s="244"/>
      <c r="D332" s="221" t="s">
        <v>247</v>
      </c>
      <c r="E332" s="245" t="s">
        <v>32</v>
      </c>
      <c r="F332" s="246" t="s">
        <v>3890</v>
      </c>
      <c r="G332" s="244"/>
      <c r="H332" s="247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247</v>
      </c>
      <c r="AU332" s="253" t="s">
        <v>88</v>
      </c>
      <c r="AV332" s="14" t="s">
        <v>88</v>
      </c>
      <c r="AW332" s="14" t="s">
        <v>39</v>
      </c>
      <c r="AX332" s="14" t="s">
        <v>86</v>
      </c>
      <c r="AY332" s="253" t="s">
        <v>161</v>
      </c>
    </row>
    <row r="333" s="2" customFormat="1" ht="24.15" customHeight="1">
      <c r="A333" s="42"/>
      <c r="B333" s="43"/>
      <c r="C333" s="208" t="s">
        <v>674</v>
      </c>
      <c r="D333" s="208" t="s">
        <v>164</v>
      </c>
      <c r="E333" s="209" t="s">
        <v>3909</v>
      </c>
      <c r="F333" s="210" t="s">
        <v>3910</v>
      </c>
      <c r="G333" s="211" t="s">
        <v>243</v>
      </c>
      <c r="H333" s="212">
        <v>0.47799999999999998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188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188</v>
      </c>
      <c r="BM333" s="219" t="s">
        <v>3911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3912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3913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3914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3915</v>
      </c>
      <c r="G337" s="244"/>
      <c r="H337" s="247">
        <v>0.47799999999999998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2" customFormat="1" ht="24.15" customHeight="1">
      <c r="A338" s="42"/>
      <c r="B338" s="43"/>
      <c r="C338" s="208" t="s">
        <v>677</v>
      </c>
      <c r="D338" s="208" t="s">
        <v>164</v>
      </c>
      <c r="E338" s="209" t="s">
        <v>3916</v>
      </c>
      <c r="F338" s="210" t="s">
        <v>3917</v>
      </c>
      <c r="G338" s="211" t="s">
        <v>311</v>
      </c>
      <c r="H338" s="212">
        <v>3.1890000000000001</v>
      </c>
      <c r="I338" s="213"/>
      <c r="J338" s="214">
        <f>ROUND(I338*H338,2)</f>
        <v>0</v>
      </c>
      <c r="K338" s="210" t="s">
        <v>168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188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188</v>
      </c>
      <c r="BM338" s="219" t="s">
        <v>3918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3919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>
      <c r="A340" s="42"/>
      <c r="B340" s="43"/>
      <c r="C340" s="44"/>
      <c r="D340" s="226" t="s">
        <v>172</v>
      </c>
      <c r="E340" s="44"/>
      <c r="F340" s="227" t="s">
        <v>3920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172</v>
      </c>
      <c r="AU340" s="20" t="s">
        <v>88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3914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3921</v>
      </c>
      <c r="G342" s="244"/>
      <c r="H342" s="247">
        <v>3.1890000000000001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685</v>
      </c>
      <c r="D343" s="208" t="s">
        <v>164</v>
      </c>
      <c r="E343" s="209" t="s">
        <v>3922</v>
      </c>
      <c r="F343" s="210" t="s">
        <v>3923</v>
      </c>
      <c r="G343" s="211" t="s">
        <v>311</v>
      </c>
      <c r="H343" s="212">
        <v>3.1890000000000001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0.0069100000000000003</v>
      </c>
      <c r="R343" s="217">
        <f>Q343*H343</f>
        <v>0.022035990000000002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3924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3925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3926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3914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3921</v>
      </c>
      <c r="G347" s="244"/>
      <c r="H347" s="247">
        <v>3.1890000000000001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86</v>
      </c>
      <c r="AY347" s="253" t="s">
        <v>161</v>
      </c>
    </row>
    <row r="348" s="2" customFormat="1" ht="16.5" customHeight="1">
      <c r="A348" s="42"/>
      <c r="B348" s="43"/>
      <c r="C348" s="208" t="s">
        <v>690</v>
      </c>
      <c r="D348" s="208" t="s">
        <v>164</v>
      </c>
      <c r="E348" s="209" t="s">
        <v>3644</v>
      </c>
      <c r="F348" s="210" t="s">
        <v>3645</v>
      </c>
      <c r="G348" s="211" t="s">
        <v>320</v>
      </c>
      <c r="H348" s="212">
        <v>66.900000000000006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0.00019000000000000001</v>
      </c>
      <c r="R348" s="217">
        <f>Q348*H348</f>
        <v>0.012711000000000002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3927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3647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3648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3718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3" customFormat="1">
      <c r="A352" s="13"/>
      <c r="B352" s="233"/>
      <c r="C352" s="234"/>
      <c r="D352" s="221" t="s">
        <v>247</v>
      </c>
      <c r="E352" s="235" t="s">
        <v>32</v>
      </c>
      <c r="F352" s="236" t="s">
        <v>3721</v>
      </c>
      <c r="G352" s="234"/>
      <c r="H352" s="235" t="s">
        <v>32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247</v>
      </c>
      <c r="AU352" s="242" t="s">
        <v>88</v>
      </c>
      <c r="AV352" s="13" t="s">
        <v>86</v>
      </c>
      <c r="AW352" s="13" t="s">
        <v>39</v>
      </c>
      <c r="AX352" s="13" t="s">
        <v>78</v>
      </c>
      <c r="AY352" s="242" t="s">
        <v>161</v>
      </c>
    </row>
    <row r="353" s="14" customFormat="1">
      <c r="A353" s="14"/>
      <c r="B353" s="243"/>
      <c r="C353" s="244"/>
      <c r="D353" s="221" t="s">
        <v>247</v>
      </c>
      <c r="E353" s="245" t="s">
        <v>32</v>
      </c>
      <c r="F353" s="246" t="s">
        <v>3814</v>
      </c>
      <c r="G353" s="244"/>
      <c r="H353" s="247">
        <v>1.7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247</v>
      </c>
      <c r="AU353" s="253" t="s">
        <v>88</v>
      </c>
      <c r="AV353" s="14" t="s">
        <v>88</v>
      </c>
      <c r="AW353" s="14" t="s">
        <v>39</v>
      </c>
      <c r="AX353" s="14" t="s">
        <v>78</v>
      </c>
      <c r="AY353" s="253" t="s">
        <v>161</v>
      </c>
    </row>
    <row r="354" s="13" customFormat="1">
      <c r="A354" s="13"/>
      <c r="B354" s="233"/>
      <c r="C354" s="234"/>
      <c r="D354" s="221" t="s">
        <v>247</v>
      </c>
      <c r="E354" s="235" t="s">
        <v>32</v>
      </c>
      <c r="F354" s="236" t="s">
        <v>3725</v>
      </c>
      <c r="G354" s="234"/>
      <c r="H354" s="235" t="s">
        <v>32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247</v>
      </c>
      <c r="AU354" s="242" t="s">
        <v>88</v>
      </c>
      <c r="AV354" s="13" t="s">
        <v>86</v>
      </c>
      <c r="AW354" s="13" t="s">
        <v>39</v>
      </c>
      <c r="AX354" s="13" t="s">
        <v>78</v>
      </c>
      <c r="AY354" s="242" t="s">
        <v>161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3815</v>
      </c>
      <c r="G355" s="244"/>
      <c r="H355" s="247">
        <v>9.0999999999999996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78</v>
      </c>
      <c r="AY355" s="253" t="s">
        <v>161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3727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3816</v>
      </c>
      <c r="G357" s="244"/>
      <c r="H357" s="247">
        <v>3.7999999999999998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3" customFormat="1">
      <c r="A358" s="13"/>
      <c r="B358" s="233"/>
      <c r="C358" s="234"/>
      <c r="D358" s="221" t="s">
        <v>247</v>
      </c>
      <c r="E358" s="235" t="s">
        <v>32</v>
      </c>
      <c r="F358" s="236" t="s">
        <v>3731</v>
      </c>
      <c r="G358" s="234"/>
      <c r="H358" s="235" t="s">
        <v>32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247</v>
      </c>
      <c r="AU358" s="242" t="s">
        <v>88</v>
      </c>
      <c r="AV358" s="13" t="s">
        <v>86</v>
      </c>
      <c r="AW358" s="13" t="s">
        <v>39</v>
      </c>
      <c r="AX358" s="13" t="s">
        <v>78</v>
      </c>
      <c r="AY358" s="242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3817</v>
      </c>
      <c r="G359" s="244"/>
      <c r="H359" s="247">
        <v>9.4000000000000004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3" customFormat="1">
      <c r="A360" s="13"/>
      <c r="B360" s="233"/>
      <c r="C360" s="234"/>
      <c r="D360" s="221" t="s">
        <v>247</v>
      </c>
      <c r="E360" s="235" t="s">
        <v>32</v>
      </c>
      <c r="F360" s="236" t="s">
        <v>3718</v>
      </c>
      <c r="G360" s="234"/>
      <c r="H360" s="235" t="s">
        <v>32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247</v>
      </c>
      <c r="AU360" s="242" t="s">
        <v>88</v>
      </c>
      <c r="AV360" s="13" t="s">
        <v>86</v>
      </c>
      <c r="AW360" s="13" t="s">
        <v>39</v>
      </c>
      <c r="AX360" s="13" t="s">
        <v>78</v>
      </c>
      <c r="AY360" s="242" t="s">
        <v>161</v>
      </c>
    </row>
    <row r="361" s="13" customFormat="1">
      <c r="A361" s="13"/>
      <c r="B361" s="233"/>
      <c r="C361" s="234"/>
      <c r="D361" s="221" t="s">
        <v>247</v>
      </c>
      <c r="E361" s="235" t="s">
        <v>32</v>
      </c>
      <c r="F361" s="236" t="s">
        <v>3719</v>
      </c>
      <c r="G361" s="234"/>
      <c r="H361" s="235" t="s">
        <v>32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247</v>
      </c>
      <c r="AU361" s="242" t="s">
        <v>88</v>
      </c>
      <c r="AV361" s="13" t="s">
        <v>86</v>
      </c>
      <c r="AW361" s="13" t="s">
        <v>39</v>
      </c>
      <c r="AX361" s="13" t="s">
        <v>78</v>
      </c>
      <c r="AY361" s="242" t="s">
        <v>161</v>
      </c>
    </row>
    <row r="362" s="14" customFormat="1">
      <c r="A362" s="14"/>
      <c r="B362" s="243"/>
      <c r="C362" s="244"/>
      <c r="D362" s="221" t="s">
        <v>247</v>
      </c>
      <c r="E362" s="245" t="s">
        <v>32</v>
      </c>
      <c r="F362" s="246" t="s">
        <v>3827</v>
      </c>
      <c r="G362" s="244"/>
      <c r="H362" s="247">
        <v>20.199999999999999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247</v>
      </c>
      <c r="AU362" s="253" t="s">
        <v>88</v>
      </c>
      <c r="AV362" s="14" t="s">
        <v>88</v>
      </c>
      <c r="AW362" s="14" t="s">
        <v>39</v>
      </c>
      <c r="AX362" s="14" t="s">
        <v>78</v>
      </c>
      <c r="AY362" s="253" t="s">
        <v>161</v>
      </c>
    </row>
    <row r="363" s="13" customFormat="1">
      <c r="A363" s="13"/>
      <c r="B363" s="233"/>
      <c r="C363" s="234"/>
      <c r="D363" s="221" t="s">
        <v>247</v>
      </c>
      <c r="E363" s="235" t="s">
        <v>32</v>
      </c>
      <c r="F363" s="236" t="s">
        <v>3723</v>
      </c>
      <c r="G363" s="234"/>
      <c r="H363" s="235" t="s">
        <v>32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247</v>
      </c>
      <c r="AU363" s="242" t="s">
        <v>88</v>
      </c>
      <c r="AV363" s="13" t="s">
        <v>86</v>
      </c>
      <c r="AW363" s="13" t="s">
        <v>39</v>
      </c>
      <c r="AX363" s="13" t="s">
        <v>78</v>
      </c>
      <c r="AY363" s="242" t="s">
        <v>161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3828</v>
      </c>
      <c r="G364" s="244"/>
      <c r="H364" s="247">
        <v>15.199999999999999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3729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4" customFormat="1">
      <c r="A366" s="14"/>
      <c r="B366" s="243"/>
      <c r="C366" s="244"/>
      <c r="D366" s="221" t="s">
        <v>247</v>
      </c>
      <c r="E366" s="245" t="s">
        <v>32</v>
      </c>
      <c r="F366" s="246" t="s">
        <v>3829</v>
      </c>
      <c r="G366" s="244"/>
      <c r="H366" s="247">
        <v>7.5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247</v>
      </c>
      <c r="AU366" s="253" t="s">
        <v>88</v>
      </c>
      <c r="AV366" s="14" t="s">
        <v>88</v>
      </c>
      <c r="AW366" s="14" t="s">
        <v>39</v>
      </c>
      <c r="AX366" s="14" t="s">
        <v>78</v>
      </c>
      <c r="AY366" s="253" t="s">
        <v>161</v>
      </c>
    </row>
    <row r="367" s="15" customFormat="1">
      <c r="A367" s="15"/>
      <c r="B367" s="254"/>
      <c r="C367" s="255"/>
      <c r="D367" s="221" t="s">
        <v>247</v>
      </c>
      <c r="E367" s="256" t="s">
        <v>32</v>
      </c>
      <c r="F367" s="257" t="s">
        <v>273</v>
      </c>
      <c r="G367" s="255"/>
      <c r="H367" s="258">
        <v>66.900000000000006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247</v>
      </c>
      <c r="AU367" s="264" t="s">
        <v>88</v>
      </c>
      <c r="AV367" s="15" t="s">
        <v>188</v>
      </c>
      <c r="AW367" s="15" t="s">
        <v>39</v>
      </c>
      <c r="AX367" s="15" t="s">
        <v>86</v>
      </c>
      <c r="AY367" s="264" t="s">
        <v>161</v>
      </c>
    </row>
    <row r="368" s="2" customFormat="1" ht="24.15" customHeight="1">
      <c r="A368" s="42"/>
      <c r="B368" s="43"/>
      <c r="C368" s="208" t="s">
        <v>697</v>
      </c>
      <c r="D368" s="208" t="s">
        <v>164</v>
      </c>
      <c r="E368" s="209" t="s">
        <v>3650</v>
      </c>
      <c r="F368" s="210" t="s">
        <v>3651</v>
      </c>
      <c r="G368" s="211" t="s">
        <v>320</v>
      </c>
      <c r="H368" s="212">
        <v>66.900000000000006</v>
      </c>
      <c r="I368" s="213"/>
      <c r="J368" s="214">
        <f>ROUND(I368*H368,2)</f>
        <v>0</v>
      </c>
      <c r="K368" s="210" t="s">
        <v>168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0.00012999999999999999</v>
      </c>
      <c r="R368" s="217">
        <f>Q368*H368</f>
        <v>0.0086969999999999999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188</v>
      </c>
      <c r="AT368" s="219" t="s">
        <v>164</v>
      </c>
      <c r="AU368" s="219" t="s">
        <v>88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188</v>
      </c>
      <c r="BM368" s="219" t="s">
        <v>3928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3653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88</v>
      </c>
    </row>
    <row r="370" s="2" customFormat="1">
      <c r="A370" s="42"/>
      <c r="B370" s="43"/>
      <c r="C370" s="44"/>
      <c r="D370" s="226" t="s">
        <v>172</v>
      </c>
      <c r="E370" s="44"/>
      <c r="F370" s="227" t="s">
        <v>3654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172</v>
      </c>
      <c r="AU370" s="20" t="s">
        <v>88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3718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3" customFormat="1">
      <c r="A372" s="13"/>
      <c r="B372" s="233"/>
      <c r="C372" s="234"/>
      <c r="D372" s="221" t="s">
        <v>247</v>
      </c>
      <c r="E372" s="235" t="s">
        <v>32</v>
      </c>
      <c r="F372" s="236" t="s">
        <v>3721</v>
      </c>
      <c r="G372" s="234"/>
      <c r="H372" s="235" t="s">
        <v>32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247</v>
      </c>
      <c r="AU372" s="242" t="s">
        <v>88</v>
      </c>
      <c r="AV372" s="13" t="s">
        <v>86</v>
      </c>
      <c r="AW372" s="13" t="s">
        <v>39</v>
      </c>
      <c r="AX372" s="13" t="s">
        <v>78</v>
      </c>
      <c r="AY372" s="242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3814</v>
      </c>
      <c r="G373" s="244"/>
      <c r="H373" s="247">
        <v>1.7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3" customFormat="1">
      <c r="A374" s="13"/>
      <c r="B374" s="233"/>
      <c r="C374" s="234"/>
      <c r="D374" s="221" t="s">
        <v>247</v>
      </c>
      <c r="E374" s="235" t="s">
        <v>32</v>
      </c>
      <c r="F374" s="236" t="s">
        <v>3725</v>
      </c>
      <c r="G374" s="234"/>
      <c r="H374" s="235" t="s">
        <v>32</v>
      </c>
      <c r="I374" s="237"/>
      <c r="J374" s="234"/>
      <c r="K374" s="234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247</v>
      </c>
      <c r="AU374" s="242" t="s">
        <v>88</v>
      </c>
      <c r="AV374" s="13" t="s">
        <v>86</v>
      </c>
      <c r="AW374" s="13" t="s">
        <v>39</v>
      </c>
      <c r="AX374" s="13" t="s">
        <v>78</v>
      </c>
      <c r="AY374" s="242" t="s">
        <v>161</v>
      </c>
    </row>
    <row r="375" s="14" customFormat="1">
      <c r="A375" s="14"/>
      <c r="B375" s="243"/>
      <c r="C375" s="244"/>
      <c r="D375" s="221" t="s">
        <v>247</v>
      </c>
      <c r="E375" s="245" t="s">
        <v>32</v>
      </c>
      <c r="F375" s="246" t="s">
        <v>3815</v>
      </c>
      <c r="G375" s="244"/>
      <c r="H375" s="247">
        <v>9.0999999999999996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247</v>
      </c>
      <c r="AU375" s="253" t="s">
        <v>88</v>
      </c>
      <c r="AV375" s="14" t="s">
        <v>88</v>
      </c>
      <c r="AW375" s="14" t="s">
        <v>39</v>
      </c>
      <c r="AX375" s="14" t="s">
        <v>78</v>
      </c>
      <c r="AY375" s="253" t="s">
        <v>161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3727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3816</v>
      </c>
      <c r="G377" s="244"/>
      <c r="H377" s="247">
        <v>3.7999999999999998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78</v>
      </c>
      <c r="AY377" s="253" t="s">
        <v>161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3731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4" customFormat="1">
      <c r="A379" s="14"/>
      <c r="B379" s="243"/>
      <c r="C379" s="244"/>
      <c r="D379" s="221" t="s">
        <v>247</v>
      </c>
      <c r="E379" s="245" t="s">
        <v>32</v>
      </c>
      <c r="F379" s="246" t="s">
        <v>3817</v>
      </c>
      <c r="G379" s="244"/>
      <c r="H379" s="247">
        <v>9.4000000000000004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247</v>
      </c>
      <c r="AU379" s="253" t="s">
        <v>88</v>
      </c>
      <c r="AV379" s="14" t="s">
        <v>88</v>
      </c>
      <c r="AW379" s="14" t="s">
        <v>39</v>
      </c>
      <c r="AX379" s="14" t="s">
        <v>78</v>
      </c>
      <c r="AY379" s="253" t="s">
        <v>161</v>
      </c>
    </row>
    <row r="380" s="13" customFormat="1">
      <c r="A380" s="13"/>
      <c r="B380" s="233"/>
      <c r="C380" s="234"/>
      <c r="D380" s="221" t="s">
        <v>247</v>
      </c>
      <c r="E380" s="235" t="s">
        <v>32</v>
      </c>
      <c r="F380" s="236" t="s">
        <v>3718</v>
      </c>
      <c r="G380" s="234"/>
      <c r="H380" s="235" t="s">
        <v>32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247</v>
      </c>
      <c r="AU380" s="242" t="s">
        <v>88</v>
      </c>
      <c r="AV380" s="13" t="s">
        <v>86</v>
      </c>
      <c r="AW380" s="13" t="s">
        <v>39</v>
      </c>
      <c r="AX380" s="13" t="s">
        <v>78</v>
      </c>
      <c r="AY380" s="242" t="s">
        <v>161</v>
      </c>
    </row>
    <row r="381" s="13" customFormat="1">
      <c r="A381" s="13"/>
      <c r="B381" s="233"/>
      <c r="C381" s="234"/>
      <c r="D381" s="221" t="s">
        <v>247</v>
      </c>
      <c r="E381" s="235" t="s">
        <v>32</v>
      </c>
      <c r="F381" s="236" t="s">
        <v>3719</v>
      </c>
      <c r="G381" s="234"/>
      <c r="H381" s="235" t="s">
        <v>32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247</v>
      </c>
      <c r="AU381" s="242" t="s">
        <v>88</v>
      </c>
      <c r="AV381" s="13" t="s">
        <v>86</v>
      </c>
      <c r="AW381" s="13" t="s">
        <v>39</v>
      </c>
      <c r="AX381" s="13" t="s">
        <v>78</v>
      </c>
      <c r="AY381" s="242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3827</v>
      </c>
      <c r="G382" s="244"/>
      <c r="H382" s="247">
        <v>20.199999999999999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3723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3828</v>
      </c>
      <c r="G384" s="244"/>
      <c r="H384" s="247">
        <v>15.199999999999999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3" customFormat="1">
      <c r="A385" s="13"/>
      <c r="B385" s="233"/>
      <c r="C385" s="234"/>
      <c r="D385" s="221" t="s">
        <v>247</v>
      </c>
      <c r="E385" s="235" t="s">
        <v>32</v>
      </c>
      <c r="F385" s="236" t="s">
        <v>3729</v>
      </c>
      <c r="G385" s="234"/>
      <c r="H385" s="235" t="s">
        <v>32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247</v>
      </c>
      <c r="AU385" s="242" t="s">
        <v>88</v>
      </c>
      <c r="AV385" s="13" t="s">
        <v>86</v>
      </c>
      <c r="AW385" s="13" t="s">
        <v>39</v>
      </c>
      <c r="AX385" s="13" t="s">
        <v>78</v>
      </c>
      <c r="AY385" s="242" t="s">
        <v>161</v>
      </c>
    </row>
    <row r="386" s="14" customFormat="1">
      <c r="A386" s="14"/>
      <c r="B386" s="243"/>
      <c r="C386" s="244"/>
      <c r="D386" s="221" t="s">
        <v>247</v>
      </c>
      <c r="E386" s="245" t="s">
        <v>32</v>
      </c>
      <c r="F386" s="246" t="s">
        <v>3829</v>
      </c>
      <c r="G386" s="244"/>
      <c r="H386" s="247">
        <v>7.5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247</v>
      </c>
      <c r="AU386" s="253" t="s">
        <v>88</v>
      </c>
      <c r="AV386" s="14" t="s">
        <v>88</v>
      </c>
      <c r="AW386" s="14" t="s">
        <v>39</v>
      </c>
      <c r="AX386" s="14" t="s">
        <v>78</v>
      </c>
      <c r="AY386" s="253" t="s">
        <v>161</v>
      </c>
    </row>
    <row r="387" s="15" customFormat="1">
      <c r="A387" s="15"/>
      <c r="B387" s="254"/>
      <c r="C387" s="255"/>
      <c r="D387" s="221" t="s">
        <v>247</v>
      </c>
      <c r="E387" s="256" t="s">
        <v>32</v>
      </c>
      <c r="F387" s="257" t="s">
        <v>273</v>
      </c>
      <c r="G387" s="255"/>
      <c r="H387" s="258">
        <v>66.900000000000006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247</v>
      </c>
      <c r="AU387" s="264" t="s">
        <v>88</v>
      </c>
      <c r="AV387" s="15" t="s">
        <v>188</v>
      </c>
      <c r="AW387" s="15" t="s">
        <v>39</v>
      </c>
      <c r="AX387" s="15" t="s">
        <v>86</v>
      </c>
      <c r="AY387" s="264" t="s">
        <v>161</v>
      </c>
    </row>
    <row r="388" s="2" customFormat="1" ht="24.15" customHeight="1">
      <c r="A388" s="42"/>
      <c r="B388" s="43"/>
      <c r="C388" s="208" t="s">
        <v>705</v>
      </c>
      <c r="D388" s="208" t="s">
        <v>164</v>
      </c>
      <c r="E388" s="209" t="s">
        <v>3929</v>
      </c>
      <c r="F388" s="210" t="s">
        <v>3930</v>
      </c>
      <c r="G388" s="211" t="s">
        <v>775</v>
      </c>
      <c r="H388" s="212">
        <v>1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0.01427</v>
      </c>
      <c r="R388" s="217">
        <f>Q388*H388</f>
        <v>0.01427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188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188</v>
      </c>
      <c r="BM388" s="219" t="s">
        <v>3931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3932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3933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16.5" customHeight="1">
      <c r="A391" s="42"/>
      <c r="B391" s="43"/>
      <c r="C391" s="208" t="s">
        <v>710</v>
      </c>
      <c r="D391" s="208" t="s">
        <v>164</v>
      </c>
      <c r="E391" s="209" t="s">
        <v>3934</v>
      </c>
      <c r="F391" s="210" t="s">
        <v>3935</v>
      </c>
      <c r="G391" s="211" t="s">
        <v>719</v>
      </c>
      <c r="H391" s="212">
        <v>1</v>
      </c>
      <c r="I391" s="213"/>
      <c r="J391" s="214">
        <f>ROUND(I391*H391,2)</f>
        <v>0</v>
      </c>
      <c r="K391" s="210" t="s">
        <v>32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188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188</v>
      </c>
      <c r="BM391" s="219" t="s">
        <v>3936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3935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13" customFormat="1">
      <c r="A393" s="13"/>
      <c r="B393" s="233"/>
      <c r="C393" s="234"/>
      <c r="D393" s="221" t="s">
        <v>247</v>
      </c>
      <c r="E393" s="235" t="s">
        <v>32</v>
      </c>
      <c r="F393" s="236" t="s">
        <v>3708</v>
      </c>
      <c r="G393" s="234"/>
      <c r="H393" s="235" t="s">
        <v>32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247</v>
      </c>
      <c r="AU393" s="242" t="s">
        <v>88</v>
      </c>
      <c r="AV393" s="13" t="s">
        <v>86</v>
      </c>
      <c r="AW393" s="13" t="s">
        <v>39</v>
      </c>
      <c r="AX393" s="13" t="s">
        <v>78</v>
      </c>
      <c r="AY393" s="242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86</v>
      </c>
      <c r="G394" s="244"/>
      <c r="H394" s="247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86</v>
      </c>
      <c r="AY394" s="253" t="s">
        <v>161</v>
      </c>
    </row>
    <row r="395" s="12" customFormat="1" ht="22.8" customHeight="1">
      <c r="A395" s="12"/>
      <c r="B395" s="192"/>
      <c r="C395" s="193"/>
      <c r="D395" s="194" t="s">
        <v>77</v>
      </c>
      <c r="E395" s="206" t="s">
        <v>830</v>
      </c>
      <c r="F395" s="206" t="s">
        <v>831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SUM(P396:P401)</f>
        <v>0</v>
      </c>
      <c r="Q395" s="200"/>
      <c r="R395" s="201">
        <f>SUM(R396:R401)</f>
        <v>0</v>
      </c>
      <c r="S395" s="200"/>
      <c r="T395" s="202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3" t="s">
        <v>86</v>
      </c>
      <c r="AT395" s="204" t="s">
        <v>77</v>
      </c>
      <c r="AU395" s="204" t="s">
        <v>86</v>
      </c>
      <c r="AY395" s="203" t="s">
        <v>161</v>
      </c>
      <c r="BK395" s="205">
        <f>SUM(BK396:BK401)</f>
        <v>0</v>
      </c>
    </row>
    <row r="396" s="2" customFormat="1" ht="24.15" customHeight="1">
      <c r="A396" s="42"/>
      <c r="B396" s="43"/>
      <c r="C396" s="208" t="s">
        <v>716</v>
      </c>
      <c r="D396" s="208" t="s">
        <v>164</v>
      </c>
      <c r="E396" s="209" t="s">
        <v>3666</v>
      </c>
      <c r="F396" s="210" t="s">
        <v>3667</v>
      </c>
      <c r="G396" s="211" t="s">
        <v>282</v>
      </c>
      <c r="H396" s="212">
        <v>93.447000000000003</v>
      </c>
      <c r="I396" s="213"/>
      <c r="J396" s="214">
        <f>ROUND(I396*H396,2)</f>
        <v>0</v>
      </c>
      <c r="K396" s="210" t="s">
        <v>168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188</v>
      </c>
      <c r="AT396" s="219" t="s">
        <v>164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3937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3669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>
      <c r="A398" s="42"/>
      <c r="B398" s="43"/>
      <c r="C398" s="44"/>
      <c r="D398" s="226" t="s">
        <v>172</v>
      </c>
      <c r="E398" s="44"/>
      <c r="F398" s="227" t="s">
        <v>3670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172</v>
      </c>
      <c r="AU398" s="20" t="s">
        <v>88</v>
      </c>
    </row>
    <row r="399" s="2" customFormat="1" ht="24.15" customHeight="1">
      <c r="A399" s="42"/>
      <c r="B399" s="43"/>
      <c r="C399" s="208" t="s">
        <v>722</v>
      </c>
      <c r="D399" s="208" t="s">
        <v>164</v>
      </c>
      <c r="E399" s="209" t="s">
        <v>3938</v>
      </c>
      <c r="F399" s="210" t="s">
        <v>3939</v>
      </c>
      <c r="G399" s="211" t="s">
        <v>282</v>
      </c>
      <c r="H399" s="212">
        <v>93.447000000000003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3940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3941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3942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2" customFormat="1" ht="25.92" customHeight="1">
      <c r="A402" s="12"/>
      <c r="B402" s="192"/>
      <c r="C402" s="193"/>
      <c r="D402" s="194" t="s">
        <v>77</v>
      </c>
      <c r="E402" s="195" t="s">
        <v>838</v>
      </c>
      <c r="F402" s="195" t="s">
        <v>839</v>
      </c>
      <c r="G402" s="193"/>
      <c r="H402" s="193"/>
      <c r="I402" s="196"/>
      <c r="J402" s="197">
        <f>BK402</f>
        <v>0</v>
      </c>
      <c r="K402" s="193"/>
      <c r="L402" s="198"/>
      <c r="M402" s="199"/>
      <c r="N402" s="200"/>
      <c r="O402" s="200"/>
      <c r="P402" s="201">
        <f>P403</f>
        <v>0</v>
      </c>
      <c r="Q402" s="200"/>
      <c r="R402" s="201">
        <f>R403</f>
        <v>0.0074999999999999997</v>
      </c>
      <c r="S402" s="200"/>
      <c r="T402" s="202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3" t="s">
        <v>88</v>
      </c>
      <c r="AT402" s="204" t="s">
        <v>77</v>
      </c>
      <c r="AU402" s="204" t="s">
        <v>78</v>
      </c>
      <c r="AY402" s="203" t="s">
        <v>161</v>
      </c>
      <c r="BK402" s="205">
        <f>BK403</f>
        <v>0</v>
      </c>
    </row>
    <row r="403" s="12" customFormat="1" ht="22.8" customHeight="1">
      <c r="A403" s="12"/>
      <c r="B403" s="192"/>
      <c r="C403" s="193"/>
      <c r="D403" s="194" t="s">
        <v>77</v>
      </c>
      <c r="E403" s="206" t="s">
        <v>2781</v>
      </c>
      <c r="F403" s="206" t="s">
        <v>2782</v>
      </c>
      <c r="G403" s="193"/>
      <c r="H403" s="193"/>
      <c r="I403" s="196"/>
      <c r="J403" s="207">
        <f>BK403</f>
        <v>0</v>
      </c>
      <c r="K403" s="193"/>
      <c r="L403" s="198"/>
      <c r="M403" s="199"/>
      <c r="N403" s="200"/>
      <c r="O403" s="200"/>
      <c r="P403" s="201">
        <f>SUM(P404:P408)</f>
        <v>0</v>
      </c>
      <c r="Q403" s="200"/>
      <c r="R403" s="201">
        <f>SUM(R404:R408)</f>
        <v>0.0074999999999999997</v>
      </c>
      <c r="S403" s="200"/>
      <c r="T403" s="202">
        <f>SUM(T404:T408)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88</v>
      </c>
      <c r="AT403" s="204" t="s">
        <v>77</v>
      </c>
      <c r="AU403" s="204" t="s">
        <v>86</v>
      </c>
      <c r="AY403" s="203" t="s">
        <v>161</v>
      </c>
      <c r="BK403" s="205">
        <f>SUM(BK404:BK408)</f>
        <v>0</v>
      </c>
    </row>
    <row r="404" s="2" customFormat="1" ht="24.15" customHeight="1">
      <c r="A404" s="42"/>
      <c r="B404" s="43"/>
      <c r="C404" s="208" t="s">
        <v>728</v>
      </c>
      <c r="D404" s="208" t="s">
        <v>164</v>
      </c>
      <c r="E404" s="209" t="s">
        <v>3943</v>
      </c>
      <c r="F404" s="210" t="s">
        <v>3944</v>
      </c>
      <c r="G404" s="211" t="s">
        <v>775</v>
      </c>
      <c r="H404" s="212">
        <v>5</v>
      </c>
      <c r="I404" s="213"/>
      <c r="J404" s="214">
        <f>ROUND(I404*H404,2)</f>
        <v>0</v>
      </c>
      <c r="K404" s="210" t="s">
        <v>168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0.0015</v>
      </c>
      <c r="R404" s="217">
        <f>Q404*H404</f>
        <v>0.0074999999999999997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3945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3946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>
      <c r="A406" s="42"/>
      <c r="B406" s="43"/>
      <c r="C406" s="44"/>
      <c r="D406" s="226" t="s">
        <v>172</v>
      </c>
      <c r="E406" s="44"/>
      <c r="F406" s="227" t="s">
        <v>3947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172</v>
      </c>
      <c r="AU406" s="20" t="s">
        <v>88</v>
      </c>
    </row>
    <row r="407" s="13" customFormat="1">
      <c r="A407" s="13"/>
      <c r="B407" s="233"/>
      <c r="C407" s="234"/>
      <c r="D407" s="221" t="s">
        <v>247</v>
      </c>
      <c r="E407" s="235" t="s">
        <v>32</v>
      </c>
      <c r="F407" s="236" t="s">
        <v>3948</v>
      </c>
      <c r="G407" s="234"/>
      <c r="H407" s="235" t="s">
        <v>32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247</v>
      </c>
      <c r="AU407" s="242" t="s">
        <v>88</v>
      </c>
      <c r="AV407" s="13" t="s">
        <v>86</v>
      </c>
      <c r="AW407" s="13" t="s">
        <v>39</v>
      </c>
      <c r="AX407" s="13" t="s">
        <v>78</v>
      </c>
      <c r="AY407" s="242" t="s">
        <v>161</v>
      </c>
    </row>
    <row r="408" s="14" customFormat="1">
      <c r="A408" s="14"/>
      <c r="B408" s="243"/>
      <c r="C408" s="244"/>
      <c r="D408" s="221" t="s">
        <v>247</v>
      </c>
      <c r="E408" s="245" t="s">
        <v>32</v>
      </c>
      <c r="F408" s="246" t="s">
        <v>160</v>
      </c>
      <c r="G408" s="244"/>
      <c r="H408" s="247">
        <v>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247</v>
      </c>
      <c r="AU408" s="253" t="s">
        <v>88</v>
      </c>
      <c r="AV408" s="14" t="s">
        <v>88</v>
      </c>
      <c r="AW408" s="14" t="s">
        <v>39</v>
      </c>
      <c r="AX408" s="14" t="s">
        <v>86</v>
      </c>
      <c r="AY408" s="253" t="s">
        <v>161</v>
      </c>
    </row>
    <row r="409" s="12" customFormat="1" ht="25.92" customHeight="1">
      <c r="A409" s="12"/>
      <c r="B409" s="192"/>
      <c r="C409" s="193"/>
      <c r="D409" s="194" t="s">
        <v>77</v>
      </c>
      <c r="E409" s="195" t="s">
        <v>2671</v>
      </c>
      <c r="F409" s="195" t="s">
        <v>2672</v>
      </c>
      <c r="G409" s="193"/>
      <c r="H409" s="193"/>
      <c r="I409" s="196"/>
      <c r="J409" s="197">
        <f>BK409</f>
        <v>0</v>
      </c>
      <c r="K409" s="193"/>
      <c r="L409" s="198"/>
      <c r="M409" s="199"/>
      <c r="N409" s="200"/>
      <c r="O409" s="200"/>
      <c r="P409" s="201">
        <f>SUM(P410:P416)</f>
        <v>0</v>
      </c>
      <c r="Q409" s="200"/>
      <c r="R409" s="201">
        <f>SUM(R410:R416)</f>
        <v>0</v>
      </c>
      <c r="S409" s="200"/>
      <c r="T409" s="202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3" t="s">
        <v>188</v>
      </c>
      <c r="AT409" s="204" t="s">
        <v>77</v>
      </c>
      <c r="AU409" s="204" t="s">
        <v>78</v>
      </c>
      <c r="AY409" s="203" t="s">
        <v>161</v>
      </c>
      <c r="BK409" s="205">
        <f>SUM(BK410:BK416)</f>
        <v>0</v>
      </c>
    </row>
    <row r="410" s="2" customFormat="1" ht="21.75" customHeight="1">
      <c r="A410" s="42"/>
      <c r="B410" s="43"/>
      <c r="C410" s="208" t="s">
        <v>735</v>
      </c>
      <c r="D410" s="208" t="s">
        <v>164</v>
      </c>
      <c r="E410" s="209" t="s">
        <v>2674</v>
      </c>
      <c r="F410" s="210" t="s">
        <v>2675</v>
      </c>
      <c r="G410" s="211" t="s">
        <v>2676</v>
      </c>
      <c r="H410" s="212">
        <v>119</v>
      </c>
      <c r="I410" s="213"/>
      <c r="J410" s="214">
        <f>ROUND(I410*H410,2)</f>
        <v>0</v>
      </c>
      <c r="K410" s="210" t="s">
        <v>168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2677</v>
      </c>
      <c r="AT410" s="219" t="s">
        <v>164</v>
      </c>
      <c r="AU410" s="219" t="s">
        <v>86</v>
      </c>
      <c r="AY410" s="20" t="s">
        <v>161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86</v>
      </c>
      <c r="BK410" s="220">
        <f>ROUND(I410*H410,2)</f>
        <v>0</v>
      </c>
      <c r="BL410" s="20" t="s">
        <v>2677</v>
      </c>
      <c r="BM410" s="219" t="s">
        <v>3949</v>
      </c>
    </row>
    <row r="411" s="2" customFormat="1">
      <c r="A411" s="42"/>
      <c r="B411" s="43"/>
      <c r="C411" s="44"/>
      <c r="D411" s="221" t="s">
        <v>171</v>
      </c>
      <c r="E411" s="44"/>
      <c r="F411" s="222" t="s">
        <v>2679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171</v>
      </c>
      <c r="AU411" s="20" t="s">
        <v>86</v>
      </c>
    </row>
    <row r="412" s="2" customFormat="1">
      <c r="A412" s="42"/>
      <c r="B412" s="43"/>
      <c r="C412" s="44"/>
      <c r="D412" s="226" t="s">
        <v>172</v>
      </c>
      <c r="E412" s="44"/>
      <c r="F412" s="227" t="s">
        <v>2680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172</v>
      </c>
      <c r="AU412" s="20" t="s">
        <v>86</v>
      </c>
    </row>
    <row r="413" s="13" customFormat="1">
      <c r="A413" s="13"/>
      <c r="B413" s="233"/>
      <c r="C413" s="234"/>
      <c r="D413" s="221" t="s">
        <v>247</v>
      </c>
      <c r="E413" s="235" t="s">
        <v>32</v>
      </c>
      <c r="F413" s="236" t="s">
        <v>3950</v>
      </c>
      <c r="G413" s="234"/>
      <c r="H413" s="235" t="s">
        <v>32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247</v>
      </c>
      <c r="AU413" s="242" t="s">
        <v>86</v>
      </c>
      <c r="AV413" s="13" t="s">
        <v>86</v>
      </c>
      <c r="AW413" s="13" t="s">
        <v>39</v>
      </c>
      <c r="AX413" s="13" t="s">
        <v>78</v>
      </c>
      <c r="AY413" s="242" t="s">
        <v>161</v>
      </c>
    </row>
    <row r="414" s="13" customFormat="1">
      <c r="A414" s="13"/>
      <c r="B414" s="233"/>
      <c r="C414" s="234"/>
      <c r="D414" s="221" t="s">
        <v>247</v>
      </c>
      <c r="E414" s="235" t="s">
        <v>32</v>
      </c>
      <c r="F414" s="236" t="s">
        <v>3699</v>
      </c>
      <c r="G414" s="234"/>
      <c r="H414" s="235" t="s">
        <v>32</v>
      </c>
      <c r="I414" s="237"/>
      <c r="J414" s="234"/>
      <c r="K414" s="234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247</v>
      </c>
      <c r="AU414" s="242" t="s">
        <v>86</v>
      </c>
      <c r="AV414" s="13" t="s">
        <v>86</v>
      </c>
      <c r="AW414" s="13" t="s">
        <v>39</v>
      </c>
      <c r="AX414" s="13" t="s">
        <v>78</v>
      </c>
      <c r="AY414" s="242" t="s">
        <v>161</v>
      </c>
    </row>
    <row r="415" s="13" customFormat="1">
      <c r="A415" s="13"/>
      <c r="B415" s="233"/>
      <c r="C415" s="234"/>
      <c r="D415" s="221" t="s">
        <v>247</v>
      </c>
      <c r="E415" s="235" t="s">
        <v>32</v>
      </c>
      <c r="F415" s="236" t="s">
        <v>3700</v>
      </c>
      <c r="G415" s="234"/>
      <c r="H415" s="235" t="s">
        <v>32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247</v>
      </c>
      <c r="AU415" s="242" t="s">
        <v>86</v>
      </c>
      <c r="AV415" s="13" t="s">
        <v>86</v>
      </c>
      <c r="AW415" s="13" t="s">
        <v>39</v>
      </c>
      <c r="AX415" s="13" t="s">
        <v>78</v>
      </c>
      <c r="AY415" s="242" t="s">
        <v>161</v>
      </c>
    </row>
    <row r="416" s="14" customFormat="1">
      <c r="A416" s="14"/>
      <c r="B416" s="243"/>
      <c r="C416" s="244"/>
      <c r="D416" s="221" t="s">
        <v>247</v>
      </c>
      <c r="E416" s="245" t="s">
        <v>32</v>
      </c>
      <c r="F416" s="246" t="s">
        <v>3701</v>
      </c>
      <c r="G416" s="244"/>
      <c r="H416" s="247">
        <v>119</v>
      </c>
      <c r="I416" s="248"/>
      <c r="J416" s="244"/>
      <c r="K416" s="244"/>
      <c r="L416" s="249"/>
      <c r="M416" s="286"/>
      <c r="N416" s="287"/>
      <c r="O416" s="287"/>
      <c r="P416" s="287"/>
      <c r="Q416" s="287"/>
      <c r="R416" s="287"/>
      <c r="S416" s="287"/>
      <c r="T416" s="28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247</v>
      </c>
      <c r="AU416" s="253" t="s">
        <v>86</v>
      </c>
      <c r="AV416" s="14" t="s">
        <v>88</v>
      </c>
      <c r="AW416" s="14" t="s">
        <v>39</v>
      </c>
      <c r="AX416" s="14" t="s">
        <v>86</v>
      </c>
      <c r="AY416" s="253" t="s">
        <v>161</v>
      </c>
    </row>
    <row r="417" s="2" customFormat="1" ht="6.96" customHeight="1">
      <c r="A417" s="42"/>
      <c r="B417" s="63"/>
      <c r="C417" s="64"/>
      <c r="D417" s="64"/>
      <c r="E417" s="64"/>
      <c r="F417" s="64"/>
      <c r="G417" s="64"/>
      <c r="H417" s="64"/>
      <c r="I417" s="64"/>
      <c r="J417" s="64"/>
      <c r="K417" s="64"/>
      <c r="L417" s="48"/>
      <c r="M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</row>
  </sheetData>
  <sheetProtection sheet="1" autoFilter="0" formatColumns="0" formatRows="0" objects="1" scenarios="1" spinCount="100000" saltValue="+FderOyUU2c8yLx2KCtfHg60lap5o50Wa/XTkjiIboybQewY3e5GrmvzdncgejCiXl7uEkwvjSt17okNz3ECdQ==" hashValue="ZJgUEQfuNL3++cwvviwlSd41vr81AYaXSHsxnGiEoJTpPURMV6j9ZkEaknuaQXlkxBRrMTCsS4tjPOS7oTQ9GQ==" algorithmName="SHA-512" password="9C2B"/>
  <autoFilter ref="C87:K41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1351111"/>
    <hyperlink ref="F98" r:id="rId2" display="https://podminky.urs.cz/item/CS_URS_2024_02/131251104"/>
    <hyperlink ref="F103" r:id="rId3" display="https://podminky.urs.cz/item/CS_URS_2024_02/132153401"/>
    <hyperlink ref="F108" r:id="rId4" display="https://podminky.urs.cz/item/CS_URS_2024_02/132251103"/>
    <hyperlink ref="F127" r:id="rId5" display="https://podminky.urs.cz/item/CS_URS_2024_02/162751117"/>
    <hyperlink ref="F135" r:id="rId6" display="https://podminky.urs.cz/item/CS_URS_2024_02/162751119"/>
    <hyperlink ref="F144" r:id="rId7" display="https://podminky.urs.cz/item/CS_URS_2024_02/171201231"/>
    <hyperlink ref="F153" r:id="rId8" display="https://podminky.urs.cz/item/CS_URS_2024_02/174151101"/>
    <hyperlink ref="F168" r:id="rId9" display="https://podminky.urs.cz/item/CS_URS_2024_02/175151101"/>
    <hyperlink ref="F190" r:id="rId10" display="https://podminky.urs.cz/item/CS_URS_2024_02/181511111"/>
    <hyperlink ref="F196" r:id="rId11" display="https://podminky.urs.cz/item/CS_URS_2024_02/382122113"/>
    <hyperlink ref="F203" r:id="rId12" display="https://podminky.urs.cz/item/CS_URS_2024_02/382122312"/>
    <hyperlink ref="F211" r:id="rId13" display="https://podminky.urs.cz/item/CS_URS_2024_02/451573111"/>
    <hyperlink ref="F230" r:id="rId14" display="https://podminky.urs.cz/item/CS_URS_2024_02/452321151"/>
    <hyperlink ref="F235" r:id="rId15" display="https://podminky.urs.cz/item/CS_URS_2024_02/452368211"/>
    <hyperlink ref="F242" r:id="rId16" display="https://podminky.urs.cz/item/CS_URS_2024_02/871152101"/>
    <hyperlink ref="F247" r:id="rId17" display="https://podminky.urs.cz/item/CS_URS_2024_02/871270310"/>
    <hyperlink ref="F263" r:id="rId18" display="https://podminky.urs.cz/item/CS_URS_2024_02/871310310"/>
    <hyperlink ref="F277" r:id="rId19" display="https://podminky.urs.cz/item/CS_URS_2024_02/879311201"/>
    <hyperlink ref="F284" r:id="rId20" display="https://podminky.urs.cz/item/CS_URS_2024_02/893410101"/>
    <hyperlink ref="F290" r:id="rId21" display="https://podminky.urs.cz/item/CS_URS_2024_02/893410102"/>
    <hyperlink ref="F296" r:id="rId22" display="https://podminky.urs.cz/item/CS_URS_2024_02/893410103"/>
    <hyperlink ref="F302" r:id="rId23" display="https://podminky.urs.cz/item/CS_URS_2024_02/894812332"/>
    <hyperlink ref="F307" r:id="rId24" display="https://podminky.urs.cz/item/CS_URS_2024_02/894812339"/>
    <hyperlink ref="F312" r:id="rId25" display="https://podminky.urs.cz/item/CS_URS_2024_02/894812377"/>
    <hyperlink ref="F317" r:id="rId26" display="https://podminky.urs.cz/item/CS_URS_2024_02/894812505"/>
    <hyperlink ref="F323" r:id="rId27" display="https://podminky.urs.cz/item/CS_URS_2024_02/894812521"/>
    <hyperlink ref="F327" r:id="rId28" display="https://podminky.urs.cz/item/CS_URS_2024_02/894812529"/>
    <hyperlink ref="F331" r:id="rId29" display="https://podminky.urs.cz/item/CS_URS_2024_02/894812543"/>
    <hyperlink ref="F335" r:id="rId30" display="https://podminky.urs.cz/item/CS_URS_2024_02/899620131"/>
    <hyperlink ref="F340" r:id="rId31" display="https://podminky.urs.cz/item/CS_URS_2024_02/899640122"/>
    <hyperlink ref="F345" r:id="rId32" display="https://podminky.urs.cz/item/CS_URS_2024_02/899641121"/>
    <hyperlink ref="F350" r:id="rId33" display="https://podminky.urs.cz/item/CS_URS_2024_02/899721111"/>
    <hyperlink ref="F370" r:id="rId34" display="https://podminky.urs.cz/item/CS_URS_2024_02/899722114"/>
    <hyperlink ref="F390" r:id="rId35" display="https://podminky.urs.cz/item/CS_URS_2024_02/899922113"/>
    <hyperlink ref="F398" r:id="rId36" display="https://podminky.urs.cz/item/CS_URS_2024_02/998276101"/>
    <hyperlink ref="F401" r:id="rId37" display="https://podminky.urs.cz/item/CS_URS_2024_02/998276111"/>
    <hyperlink ref="F406" r:id="rId38" display="https://podminky.urs.cz/item/CS_URS_2024_02/721242105"/>
    <hyperlink ref="F412" r:id="rId39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3951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2776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ROUND((SUM(BE88:BE258)),  2)</f>
        <v>0</v>
      </c>
      <c r="G33" s="42"/>
      <c r="H33" s="42"/>
      <c r="I33" s="152">
        <v>0.20999999999999999</v>
      </c>
      <c r="J33" s="151">
        <f>ROUND(((SUM(BE88:BE258))*I33),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ROUND((SUM(BF88:BF258)),  2)</f>
        <v>0</v>
      </c>
      <c r="G34" s="42"/>
      <c r="H34" s="42"/>
      <c r="I34" s="152">
        <v>0.14999999999999999</v>
      </c>
      <c r="J34" s="151">
        <f>ROUND(((SUM(BF88:BF258))*I34),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ROUND((SUM(BG88:BG258)),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ROUND((SUM(BH88:BH258)),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ROUND((SUM(BI88:BI258)),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ZTI-V - ZTI - Vodovod - přípojka, přeložka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J156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J165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J177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J232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J239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2778</v>
      </c>
      <c r="E67" s="178"/>
      <c r="F67" s="178"/>
      <c r="G67" s="178"/>
      <c r="H67" s="178"/>
      <c r="I67" s="178"/>
      <c r="J67" s="179">
        <f>J240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J251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ZTI-V - ZTI - Vodovod - přípojka, přeložka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P89+P239+P251</f>
        <v>0</v>
      </c>
      <c r="Q88" s="100"/>
      <c r="R88" s="189">
        <f>R89+R239+R251</f>
        <v>34.002411600000002</v>
      </c>
      <c r="S88" s="100"/>
      <c r="T88" s="190">
        <f>T89+T239+T251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BK89+BK239+BK251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P90+P156+P165+P177+P232</f>
        <v>0</v>
      </c>
      <c r="Q89" s="200"/>
      <c r="R89" s="201">
        <f>R90+R156+R165+R177+R232</f>
        <v>34.001999600000005</v>
      </c>
      <c r="S89" s="200"/>
      <c r="T89" s="202">
        <f>T90+T156+T165+T177+T232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BK90+BK156+BK165+BK177+BK232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SUM(P91:P155)</f>
        <v>0</v>
      </c>
      <c r="Q90" s="200"/>
      <c r="R90" s="201">
        <f>SUM(R91:R155)</f>
        <v>31.850000000000001</v>
      </c>
      <c r="S90" s="200"/>
      <c r="T90" s="202">
        <f>SUM(T91:T155)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SUM(BK91:BK155)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3331</v>
      </c>
      <c r="F91" s="210" t="s">
        <v>3332</v>
      </c>
      <c r="G91" s="211" t="s">
        <v>243</v>
      </c>
      <c r="H91" s="212">
        <v>9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3952</v>
      </c>
    </row>
    <row r="92" s="2" customFormat="1">
      <c r="A92" s="42"/>
      <c r="B92" s="43"/>
      <c r="C92" s="44"/>
      <c r="D92" s="221" t="s">
        <v>171</v>
      </c>
      <c r="E92" s="44"/>
      <c r="F92" s="222" t="s">
        <v>3334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3335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3329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3953</v>
      </c>
      <c r="G95" s="244"/>
      <c r="H95" s="247">
        <v>3.6000000000000001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78</v>
      </c>
      <c r="AY95" s="253" t="s">
        <v>161</v>
      </c>
    </row>
    <row r="96" s="14" customFormat="1">
      <c r="A96" s="14"/>
      <c r="B96" s="243"/>
      <c r="C96" s="244"/>
      <c r="D96" s="221" t="s">
        <v>247</v>
      </c>
      <c r="E96" s="245" t="s">
        <v>32</v>
      </c>
      <c r="F96" s="246" t="s">
        <v>3954</v>
      </c>
      <c r="G96" s="244"/>
      <c r="H96" s="247">
        <v>5.4000000000000004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247</v>
      </c>
      <c r="AU96" s="253" t="s">
        <v>88</v>
      </c>
      <c r="AV96" s="14" t="s">
        <v>88</v>
      </c>
      <c r="AW96" s="14" t="s">
        <v>39</v>
      </c>
      <c r="AX96" s="14" t="s">
        <v>78</v>
      </c>
      <c r="AY96" s="253" t="s">
        <v>161</v>
      </c>
    </row>
    <row r="97" s="15" customFormat="1">
      <c r="A97" s="15"/>
      <c r="B97" s="254"/>
      <c r="C97" s="255"/>
      <c r="D97" s="221" t="s">
        <v>247</v>
      </c>
      <c r="E97" s="256" t="s">
        <v>32</v>
      </c>
      <c r="F97" s="257" t="s">
        <v>273</v>
      </c>
      <c r="G97" s="255"/>
      <c r="H97" s="258">
        <v>9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247</v>
      </c>
      <c r="AU97" s="264" t="s">
        <v>88</v>
      </c>
      <c r="AV97" s="15" t="s">
        <v>188</v>
      </c>
      <c r="AW97" s="15" t="s">
        <v>39</v>
      </c>
      <c r="AX97" s="15" t="s">
        <v>86</v>
      </c>
      <c r="AY97" s="264" t="s">
        <v>161</v>
      </c>
    </row>
    <row r="98" s="2" customFormat="1" ht="33" customHeight="1">
      <c r="A98" s="42"/>
      <c r="B98" s="43"/>
      <c r="C98" s="208" t="s">
        <v>88</v>
      </c>
      <c r="D98" s="208" t="s">
        <v>164</v>
      </c>
      <c r="E98" s="209" t="s">
        <v>2692</v>
      </c>
      <c r="F98" s="210" t="s">
        <v>2693</v>
      </c>
      <c r="G98" s="211" t="s">
        <v>243</v>
      </c>
      <c r="H98" s="212">
        <v>29.664000000000001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3955</v>
      </c>
    </row>
    <row r="99" s="2" customFormat="1">
      <c r="A99" s="42"/>
      <c r="B99" s="43"/>
      <c r="C99" s="44"/>
      <c r="D99" s="221" t="s">
        <v>171</v>
      </c>
      <c r="E99" s="44"/>
      <c r="F99" s="222" t="s">
        <v>2695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2696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3956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3957</v>
      </c>
      <c r="G102" s="244"/>
      <c r="H102" s="247">
        <v>7.3440000000000003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78</v>
      </c>
      <c r="AY102" s="253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3958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3959</v>
      </c>
      <c r="G104" s="244"/>
      <c r="H104" s="247">
        <v>22.32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5" customFormat="1">
      <c r="A105" s="15"/>
      <c r="B105" s="254"/>
      <c r="C105" s="255"/>
      <c r="D105" s="221" t="s">
        <v>247</v>
      </c>
      <c r="E105" s="256" t="s">
        <v>32</v>
      </c>
      <c r="F105" s="257" t="s">
        <v>273</v>
      </c>
      <c r="G105" s="255"/>
      <c r="H105" s="258">
        <v>29.664000000000001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247</v>
      </c>
      <c r="AU105" s="264" t="s">
        <v>88</v>
      </c>
      <c r="AV105" s="15" t="s">
        <v>188</v>
      </c>
      <c r="AW105" s="15" t="s">
        <v>39</v>
      </c>
      <c r="AX105" s="15" t="s">
        <v>86</v>
      </c>
      <c r="AY105" s="264" t="s">
        <v>161</v>
      </c>
    </row>
    <row r="106" s="2" customFormat="1" ht="37.8" customHeight="1">
      <c r="A106" s="42"/>
      <c r="B106" s="43"/>
      <c r="C106" s="208" t="s">
        <v>180</v>
      </c>
      <c r="D106" s="208" t="s">
        <v>164</v>
      </c>
      <c r="E106" s="209" t="s">
        <v>264</v>
      </c>
      <c r="F106" s="210" t="s">
        <v>265</v>
      </c>
      <c r="G106" s="211" t="s">
        <v>243</v>
      </c>
      <c r="H106" s="212">
        <v>19.146999999999998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3960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267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268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269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4" customFormat="1">
      <c r="A110" s="14"/>
      <c r="B110" s="243"/>
      <c r="C110" s="244"/>
      <c r="D110" s="221" t="s">
        <v>247</v>
      </c>
      <c r="E110" s="245" t="s">
        <v>32</v>
      </c>
      <c r="F110" s="246" t="s">
        <v>3961</v>
      </c>
      <c r="G110" s="244"/>
      <c r="H110" s="247">
        <v>38.664000000000001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247</v>
      </c>
      <c r="AU110" s="253" t="s">
        <v>88</v>
      </c>
      <c r="AV110" s="14" t="s">
        <v>88</v>
      </c>
      <c r="AW110" s="14" t="s">
        <v>39</v>
      </c>
      <c r="AX110" s="14" t="s">
        <v>78</v>
      </c>
      <c r="AY110" s="253" t="s">
        <v>161</v>
      </c>
    </row>
    <row r="111" s="13" customFormat="1">
      <c r="A111" s="13"/>
      <c r="B111" s="233"/>
      <c r="C111" s="234"/>
      <c r="D111" s="221" t="s">
        <v>247</v>
      </c>
      <c r="E111" s="235" t="s">
        <v>32</v>
      </c>
      <c r="F111" s="236" t="s">
        <v>271</v>
      </c>
      <c r="G111" s="234"/>
      <c r="H111" s="235" t="s">
        <v>32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247</v>
      </c>
      <c r="AU111" s="242" t="s">
        <v>88</v>
      </c>
      <c r="AV111" s="13" t="s">
        <v>86</v>
      </c>
      <c r="AW111" s="13" t="s">
        <v>39</v>
      </c>
      <c r="AX111" s="13" t="s">
        <v>78</v>
      </c>
      <c r="AY111" s="242" t="s">
        <v>161</v>
      </c>
    </row>
    <row r="112" s="14" customFormat="1">
      <c r="A112" s="14"/>
      <c r="B112" s="243"/>
      <c r="C112" s="244"/>
      <c r="D112" s="221" t="s">
        <v>247</v>
      </c>
      <c r="E112" s="245" t="s">
        <v>32</v>
      </c>
      <c r="F112" s="246" t="s">
        <v>3962</v>
      </c>
      <c r="G112" s="244"/>
      <c r="H112" s="247">
        <v>-19.516999999999999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247</v>
      </c>
      <c r="AU112" s="253" t="s">
        <v>88</v>
      </c>
      <c r="AV112" s="14" t="s">
        <v>88</v>
      </c>
      <c r="AW112" s="14" t="s">
        <v>39</v>
      </c>
      <c r="AX112" s="14" t="s">
        <v>78</v>
      </c>
      <c r="AY112" s="253" t="s">
        <v>161</v>
      </c>
    </row>
    <row r="113" s="15" customFormat="1">
      <c r="A113" s="15"/>
      <c r="B113" s="254"/>
      <c r="C113" s="255"/>
      <c r="D113" s="221" t="s">
        <v>247</v>
      </c>
      <c r="E113" s="256" t="s">
        <v>32</v>
      </c>
      <c r="F113" s="257" t="s">
        <v>273</v>
      </c>
      <c r="G113" s="255"/>
      <c r="H113" s="258">
        <v>19.147000000000002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247</v>
      </c>
      <c r="AU113" s="264" t="s">
        <v>88</v>
      </c>
      <c r="AV113" s="15" t="s">
        <v>188</v>
      </c>
      <c r="AW113" s="15" t="s">
        <v>39</v>
      </c>
      <c r="AX113" s="15" t="s">
        <v>86</v>
      </c>
      <c r="AY113" s="264" t="s">
        <v>161</v>
      </c>
    </row>
    <row r="114" s="2" customFormat="1" ht="37.8" customHeight="1">
      <c r="A114" s="42"/>
      <c r="B114" s="43"/>
      <c r="C114" s="208" t="s">
        <v>188</v>
      </c>
      <c r="D114" s="208" t="s">
        <v>164</v>
      </c>
      <c r="E114" s="209" t="s">
        <v>274</v>
      </c>
      <c r="F114" s="210" t="s">
        <v>275</v>
      </c>
      <c r="G114" s="211" t="s">
        <v>243</v>
      </c>
      <c r="H114" s="212">
        <v>95.734999999999999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188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188</v>
      </c>
      <c r="BM114" s="219" t="s">
        <v>3963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277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278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3" customFormat="1">
      <c r="A117" s="13"/>
      <c r="B117" s="233"/>
      <c r="C117" s="234"/>
      <c r="D117" s="221" t="s">
        <v>247</v>
      </c>
      <c r="E117" s="235" t="s">
        <v>32</v>
      </c>
      <c r="F117" s="236" t="s">
        <v>269</v>
      </c>
      <c r="G117" s="234"/>
      <c r="H117" s="235" t="s">
        <v>32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247</v>
      </c>
      <c r="AU117" s="242" t="s">
        <v>88</v>
      </c>
      <c r="AV117" s="13" t="s">
        <v>86</v>
      </c>
      <c r="AW117" s="13" t="s">
        <v>39</v>
      </c>
      <c r="AX117" s="13" t="s">
        <v>78</v>
      </c>
      <c r="AY117" s="242" t="s">
        <v>161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3961</v>
      </c>
      <c r="G118" s="244"/>
      <c r="H118" s="247">
        <v>38.664000000000001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78</v>
      </c>
      <c r="AY118" s="253" t="s">
        <v>161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271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3962</v>
      </c>
      <c r="G120" s="244"/>
      <c r="H120" s="247">
        <v>-19.516999999999999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5" customFormat="1">
      <c r="A121" s="15"/>
      <c r="B121" s="254"/>
      <c r="C121" s="255"/>
      <c r="D121" s="221" t="s">
        <v>247</v>
      </c>
      <c r="E121" s="256" t="s">
        <v>32</v>
      </c>
      <c r="F121" s="257" t="s">
        <v>273</v>
      </c>
      <c r="G121" s="255"/>
      <c r="H121" s="258">
        <v>19.147000000000002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247</v>
      </c>
      <c r="AU121" s="264" t="s">
        <v>88</v>
      </c>
      <c r="AV121" s="15" t="s">
        <v>188</v>
      </c>
      <c r="AW121" s="15" t="s">
        <v>39</v>
      </c>
      <c r="AX121" s="15" t="s">
        <v>86</v>
      </c>
      <c r="AY121" s="264" t="s">
        <v>161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3964</v>
      </c>
      <c r="G122" s="244"/>
      <c r="H122" s="247">
        <v>95.734999999999999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33" customHeight="1">
      <c r="A123" s="42"/>
      <c r="B123" s="43"/>
      <c r="C123" s="208" t="s">
        <v>160</v>
      </c>
      <c r="D123" s="208" t="s">
        <v>164</v>
      </c>
      <c r="E123" s="209" t="s">
        <v>280</v>
      </c>
      <c r="F123" s="210" t="s">
        <v>281</v>
      </c>
      <c r="G123" s="211" t="s">
        <v>282</v>
      </c>
      <c r="H123" s="212">
        <v>34.465000000000003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188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188</v>
      </c>
      <c r="BM123" s="219" t="s">
        <v>3965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269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3961</v>
      </c>
      <c r="G127" s="244"/>
      <c r="H127" s="247">
        <v>38.664000000000001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271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3962</v>
      </c>
      <c r="G129" s="244"/>
      <c r="H129" s="247">
        <v>-19.516999999999999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5" customFormat="1">
      <c r="A130" s="15"/>
      <c r="B130" s="254"/>
      <c r="C130" s="255"/>
      <c r="D130" s="221" t="s">
        <v>247</v>
      </c>
      <c r="E130" s="256" t="s">
        <v>32</v>
      </c>
      <c r="F130" s="257" t="s">
        <v>273</v>
      </c>
      <c r="G130" s="255"/>
      <c r="H130" s="258">
        <v>19.147000000000002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247</v>
      </c>
      <c r="AU130" s="264" t="s">
        <v>88</v>
      </c>
      <c r="AV130" s="15" t="s">
        <v>188</v>
      </c>
      <c r="AW130" s="15" t="s">
        <v>39</v>
      </c>
      <c r="AX130" s="15" t="s">
        <v>86</v>
      </c>
      <c r="AY130" s="264" t="s">
        <v>161</v>
      </c>
    </row>
    <row r="131" s="14" customFormat="1">
      <c r="A131" s="14"/>
      <c r="B131" s="243"/>
      <c r="C131" s="244"/>
      <c r="D131" s="221" t="s">
        <v>247</v>
      </c>
      <c r="E131" s="244"/>
      <c r="F131" s="246" t="s">
        <v>3966</v>
      </c>
      <c r="G131" s="244"/>
      <c r="H131" s="247">
        <v>34.465000000000003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4</v>
      </c>
      <c r="AX131" s="14" t="s">
        <v>86</v>
      </c>
      <c r="AY131" s="253" t="s">
        <v>161</v>
      </c>
    </row>
    <row r="132" s="2" customFormat="1" ht="24.15" customHeight="1">
      <c r="A132" s="42"/>
      <c r="B132" s="43"/>
      <c r="C132" s="208" t="s">
        <v>200</v>
      </c>
      <c r="D132" s="208" t="s">
        <v>164</v>
      </c>
      <c r="E132" s="209" t="s">
        <v>287</v>
      </c>
      <c r="F132" s="210" t="s">
        <v>288</v>
      </c>
      <c r="G132" s="211" t="s">
        <v>243</v>
      </c>
      <c r="H132" s="212">
        <v>19.516999999999999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3967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290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291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269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3961</v>
      </c>
      <c r="G136" s="244"/>
      <c r="H136" s="247">
        <v>38.664000000000001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3390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3968</v>
      </c>
      <c r="G138" s="244"/>
      <c r="H138" s="247">
        <v>-15.925000000000001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3392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3969</v>
      </c>
      <c r="G140" s="244"/>
      <c r="H140" s="247">
        <v>-3.222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5" customFormat="1">
      <c r="A141" s="15"/>
      <c r="B141" s="254"/>
      <c r="C141" s="255"/>
      <c r="D141" s="221" t="s">
        <v>247</v>
      </c>
      <c r="E141" s="256" t="s">
        <v>32</v>
      </c>
      <c r="F141" s="257" t="s">
        <v>273</v>
      </c>
      <c r="G141" s="255"/>
      <c r="H141" s="258">
        <v>19.516999999999999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247</v>
      </c>
      <c r="AU141" s="264" t="s">
        <v>88</v>
      </c>
      <c r="AV141" s="15" t="s">
        <v>188</v>
      </c>
      <c r="AW141" s="15" t="s">
        <v>39</v>
      </c>
      <c r="AX141" s="15" t="s">
        <v>86</v>
      </c>
      <c r="AY141" s="264" t="s">
        <v>161</v>
      </c>
    </row>
    <row r="142" s="2" customFormat="1" ht="24.15" customHeight="1">
      <c r="A142" s="42"/>
      <c r="B142" s="43"/>
      <c r="C142" s="208" t="s">
        <v>204</v>
      </c>
      <c r="D142" s="208" t="s">
        <v>164</v>
      </c>
      <c r="E142" s="209" t="s">
        <v>3394</v>
      </c>
      <c r="F142" s="210" t="s">
        <v>3395</v>
      </c>
      <c r="G142" s="211" t="s">
        <v>243</v>
      </c>
      <c r="H142" s="212">
        <v>15.925000000000001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3970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3397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3398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3329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3971</v>
      </c>
      <c r="G146" s="244"/>
      <c r="H146" s="247">
        <v>1.575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3972</v>
      </c>
      <c r="G147" s="244"/>
      <c r="H147" s="247">
        <v>2.363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3956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3973</v>
      </c>
      <c r="G149" s="244"/>
      <c r="H149" s="247">
        <v>2.222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3958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3974</v>
      </c>
      <c r="G151" s="244"/>
      <c r="H151" s="247">
        <v>9.7650000000000006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15.925000000000001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16.5" customHeight="1">
      <c r="A153" s="42"/>
      <c r="B153" s="43"/>
      <c r="C153" s="265" t="s">
        <v>294</v>
      </c>
      <c r="D153" s="265" t="s">
        <v>303</v>
      </c>
      <c r="E153" s="266" t="s">
        <v>304</v>
      </c>
      <c r="F153" s="267" t="s">
        <v>305</v>
      </c>
      <c r="G153" s="268" t="s">
        <v>282</v>
      </c>
      <c r="H153" s="269">
        <v>31.850000000000001</v>
      </c>
      <c r="I153" s="270"/>
      <c r="J153" s="271">
        <f>ROUND(I153*H153,2)</f>
        <v>0</v>
      </c>
      <c r="K153" s="267" t="s">
        <v>168</v>
      </c>
      <c r="L153" s="272"/>
      <c r="M153" s="273" t="s">
        <v>32</v>
      </c>
      <c r="N153" s="274" t="s">
        <v>49</v>
      </c>
      <c r="O153" s="88"/>
      <c r="P153" s="217">
        <f>O153*H153</f>
        <v>0</v>
      </c>
      <c r="Q153" s="217">
        <v>1</v>
      </c>
      <c r="R153" s="217">
        <f>Q153*H153</f>
        <v>31.850000000000001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294</v>
      </c>
      <c r="AT153" s="219" t="s">
        <v>303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3975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305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14" customFormat="1">
      <c r="A155" s="14"/>
      <c r="B155" s="243"/>
      <c r="C155" s="244"/>
      <c r="D155" s="221" t="s">
        <v>247</v>
      </c>
      <c r="E155" s="244"/>
      <c r="F155" s="246" t="s">
        <v>3976</v>
      </c>
      <c r="G155" s="244"/>
      <c r="H155" s="247">
        <v>31.850000000000001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4</v>
      </c>
      <c r="AX155" s="14" t="s">
        <v>86</v>
      </c>
      <c r="AY155" s="253" t="s">
        <v>161</v>
      </c>
    </row>
    <row r="156" s="12" customFormat="1" ht="22.8" customHeight="1">
      <c r="A156" s="12"/>
      <c r="B156" s="192"/>
      <c r="C156" s="193"/>
      <c r="D156" s="194" t="s">
        <v>77</v>
      </c>
      <c r="E156" s="206" t="s">
        <v>88</v>
      </c>
      <c r="F156" s="206" t="s">
        <v>316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SUM(P157:P164)</f>
        <v>0</v>
      </c>
      <c r="Q156" s="200"/>
      <c r="R156" s="201">
        <f>SUM(R157:R164)</f>
        <v>0.0032760000000000003</v>
      </c>
      <c r="S156" s="200"/>
      <c r="T156" s="20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86</v>
      </c>
      <c r="AT156" s="204" t="s">
        <v>77</v>
      </c>
      <c r="AU156" s="204" t="s">
        <v>86</v>
      </c>
      <c r="AY156" s="203" t="s">
        <v>161</v>
      </c>
      <c r="BK156" s="205">
        <f>SUM(BK157:BK164)</f>
        <v>0</v>
      </c>
    </row>
    <row r="157" s="2" customFormat="1" ht="24.15" customHeight="1">
      <c r="A157" s="42"/>
      <c r="B157" s="43"/>
      <c r="C157" s="208" t="s">
        <v>302</v>
      </c>
      <c r="D157" s="208" t="s">
        <v>164</v>
      </c>
      <c r="E157" s="209" t="s">
        <v>3977</v>
      </c>
      <c r="F157" s="210" t="s">
        <v>3978</v>
      </c>
      <c r="G157" s="211" t="s">
        <v>320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188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188</v>
      </c>
      <c r="BM157" s="219" t="s">
        <v>3979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3980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3981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3982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188</v>
      </c>
      <c r="G161" s="244"/>
      <c r="H161" s="247">
        <v>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65" t="s">
        <v>308</v>
      </c>
      <c r="D162" s="265" t="s">
        <v>303</v>
      </c>
      <c r="E162" s="266" t="s">
        <v>3983</v>
      </c>
      <c r="F162" s="267" t="s">
        <v>3984</v>
      </c>
      <c r="G162" s="268" t="s">
        <v>320</v>
      </c>
      <c r="H162" s="269">
        <v>4.2000000000000002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0.00077999999999999999</v>
      </c>
      <c r="R162" s="217">
        <f>Q162*H162</f>
        <v>0.0032760000000000003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3985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3984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3986</v>
      </c>
      <c r="G164" s="244"/>
      <c r="H164" s="247">
        <v>4.2000000000000002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12" customFormat="1" ht="22.8" customHeight="1">
      <c r="A165" s="12"/>
      <c r="B165" s="192"/>
      <c r="C165" s="193"/>
      <c r="D165" s="194" t="s">
        <v>77</v>
      </c>
      <c r="E165" s="206" t="s">
        <v>188</v>
      </c>
      <c r="F165" s="206" t="s">
        <v>472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SUM(P166:P176)</f>
        <v>0</v>
      </c>
      <c r="Q165" s="200"/>
      <c r="R165" s="201">
        <f>SUM(R166:R176)</f>
        <v>0</v>
      </c>
      <c r="S165" s="200"/>
      <c r="T165" s="202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86</v>
      </c>
      <c r="AT165" s="204" t="s">
        <v>77</v>
      </c>
      <c r="AU165" s="204" t="s">
        <v>86</v>
      </c>
      <c r="AY165" s="203" t="s">
        <v>161</v>
      </c>
      <c r="BK165" s="205">
        <f>SUM(BK166:BK176)</f>
        <v>0</v>
      </c>
    </row>
    <row r="166" s="2" customFormat="1" ht="16.5" customHeight="1">
      <c r="A166" s="42"/>
      <c r="B166" s="43"/>
      <c r="C166" s="208" t="s">
        <v>317</v>
      </c>
      <c r="D166" s="208" t="s">
        <v>164</v>
      </c>
      <c r="E166" s="209" t="s">
        <v>511</v>
      </c>
      <c r="F166" s="210" t="s">
        <v>512</v>
      </c>
      <c r="G166" s="211" t="s">
        <v>243</v>
      </c>
      <c r="H166" s="212">
        <v>3.222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3987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515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3329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3988</v>
      </c>
      <c r="G170" s="244"/>
      <c r="H170" s="247">
        <v>0.29999999999999999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3989</v>
      </c>
      <c r="G171" s="244"/>
      <c r="H171" s="247">
        <v>0.45000000000000001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3956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3990</v>
      </c>
      <c r="G173" s="244"/>
      <c r="H173" s="247">
        <v>0.61199999999999999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3958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3991</v>
      </c>
      <c r="G175" s="244"/>
      <c r="H175" s="247">
        <v>1.8600000000000001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5" customFormat="1">
      <c r="A176" s="15"/>
      <c r="B176" s="254"/>
      <c r="C176" s="255"/>
      <c r="D176" s="221" t="s">
        <v>247</v>
      </c>
      <c r="E176" s="256" t="s">
        <v>32</v>
      </c>
      <c r="F176" s="257" t="s">
        <v>273</v>
      </c>
      <c r="G176" s="255"/>
      <c r="H176" s="258">
        <v>3.2220000000000004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247</v>
      </c>
      <c r="AU176" s="264" t="s">
        <v>88</v>
      </c>
      <c r="AV176" s="15" t="s">
        <v>188</v>
      </c>
      <c r="AW176" s="15" t="s">
        <v>39</v>
      </c>
      <c r="AX176" s="15" t="s">
        <v>86</v>
      </c>
      <c r="AY176" s="264" t="s">
        <v>161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294</v>
      </c>
      <c r="F177" s="206" t="s">
        <v>696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SUM(P178:P231)</f>
        <v>0</v>
      </c>
      <c r="Q177" s="200"/>
      <c r="R177" s="201">
        <f>SUM(R178:R231)</f>
        <v>2.1487236000000003</v>
      </c>
      <c r="S177" s="200"/>
      <c r="T177" s="202">
        <f>SUM(T178:T231)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SUM(BK178:BK231)</f>
        <v>0</v>
      </c>
    </row>
    <row r="178" s="2" customFormat="1" ht="24.15" customHeight="1">
      <c r="A178" s="42"/>
      <c r="B178" s="43"/>
      <c r="C178" s="208" t="s">
        <v>328</v>
      </c>
      <c r="D178" s="208" t="s">
        <v>164</v>
      </c>
      <c r="E178" s="209" t="s">
        <v>3992</v>
      </c>
      <c r="F178" s="210" t="s">
        <v>3993</v>
      </c>
      <c r="G178" s="211" t="s">
        <v>320</v>
      </c>
      <c r="H178" s="212">
        <v>10.199999999999999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3994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3995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3996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3956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4" customFormat="1">
      <c r="A182" s="14"/>
      <c r="B182" s="243"/>
      <c r="C182" s="244"/>
      <c r="D182" s="221" t="s">
        <v>247</v>
      </c>
      <c r="E182" s="245" t="s">
        <v>32</v>
      </c>
      <c r="F182" s="246" t="s">
        <v>3997</v>
      </c>
      <c r="G182" s="244"/>
      <c r="H182" s="247">
        <v>10.199999999999999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247</v>
      </c>
      <c r="AU182" s="253" t="s">
        <v>88</v>
      </c>
      <c r="AV182" s="14" t="s">
        <v>88</v>
      </c>
      <c r="AW182" s="14" t="s">
        <v>39</v>
      </c>
      <c r="AX182" s="14" t="s">
        <v>86</v>
      </c>
      <c r="AY182" s="253" t="s">
        <v>161</v>
      </c>
    </row>
    <row r="183" s="2" customFormat="1" ht="24.15" customHeight="1">
      <c r="A183" s="42"/>
      <c r="B183" s="43"/>
      <c r="C183" s="265" t="s">
        <v>336</v>
      </c>
      <c r="D183" s="265" t="s">
        <v>303</v>
      </c>
      <c r="E183" s="266" t="s">
        <v>3998</v>
      </c>
      <c r="F183" s="267" t="s">
        <v>3999</v>
      </c>
      <c r="G183" s="268" t="s">
        <v>320</v>
      </c>
      <c r="H183" s="269">
        <v>10.353</v>
      </c>
      <c r="I183" s="270"/>
      <c r="J183" s="271">
        <f>ROUND(I183*H183,2)</f>
        <v>0</v>
      </c>
      <c r="K183" s="267" t="s">
        <v>168</v>
      </c>
      <c r="L183" s="272"/>
      <c r="M183" s="273" t="s">
        <v>32</v>
      </c>
      <c r="N183" s="274" t="s">
        <v>49</v>
      </c>
      <c r="O183" s="88"/>
      <c r="P183" s="217">
        <f>O183*H183</f>
        <v>0</v>
      </c>
      <c r="Q183" s="217">
        <v>0.0010499999999999999</v>
      </c>
      <c r="R183" s="217">
        <f>Q183*H183</f>
        <v>0.010870649999999999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303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4000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3999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14" customFormat="1">
      <c r="A185" s="14"/>
      <c r="B185" s="243"/>
      <c r="C185" s="244"/>
      <c r="D185" s="221" t="s">
        <v>247</v>
      </c>
      <c r="E185" s="244"/>
      <c r="F185" s="246" t="s">
        <v>4001</v>
      </c>
      <c r="G185" s="244"/>
      <c r="H185" s="247">
        <v>10.353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247</v>
      </c>
      <c r="AU185" s="253" t="s">
        <v>88</v>
      </c>
      <c r="AV185" s="14" t="s">
        <v>88</v>
      </c>
      <c r="AW185" s="14" t="s">
        <v>4</v>
      </c>
      <c r="AX185" s="14" t="s">
        <v>86</v>
      </c>
      <c r="AY185" s="253" t="s">
        <v>161</v>
      </c>
    </row>
    <row r="186" s="2" customFormat="1" ht="24.15" customHeight="1">
      <c r="A186" s="42"/>
      <c r="B186" s="43"/>
      <c r="C186" s="208" t="s">
        <v>363</v>
      </c>
      <c r="D186" s="208" t="s">
        <v>164</v>
      </c>
      <c r="E186" s="209" t="s">
        <v>4002</v>
      </c>
      <c r="F186" s="210" t="s">
        <v>4003</v>
      </c>
      <c r="G186" s="211" t="s">
        <v>320</v>
      </c>
      <c r="H186" s="212">
        <v>31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188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188</v>
      </c>
      <c r="BM186" s="219" t="s">
        <v>4004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4005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4006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13" customFormat="1">
      <c r="A189" s="13"/>
      <c r="B189" s="233"/>
      <c r="C189" s="234"/>
      <c r="D189" s="221" t="s">
        <v>247</v>
      </c>
      <c r="E189" s="235" t="s">
        <v>32</v>
      </c>
      <c r="F189" s="236" t="s">
        <v>3958</v>
      </c>
      <c r="G189" s="234"/>
      <c r="H189" s="235" t="s">
        <v>32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247</v>
      </c>
      <c r="AU189" s="242" t="s">
        <v>88</v>
      </c>
      <c r="AV189" s="13" t="s">
        <v>86</v>
      </c>
      <c r="AW189" s="13" t="s">
        <v>39</v>
      </c>
      <c r="AX189" s="13" t="s">
        <v>78</v>
      </c>
      <c r="AY189" s="242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549</v>
      </c>
      <c r="G190" s="244"/>
      <c r="H190" s="247">
        <v>31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86</v>
      </c>
      <c r="AY190" s="253" t="s">
        <v>161</v>
      </c>
    </row>
    <row r="191" s="2" customFormat="1" ht="24.15" customHeight="1">
      <c r="A191" s="42"/>
      <c r="B191" s="43"/>
      <c r="C191" s="265" t="s">
        <v>8</v>
      </c>
      <c r="D191" s="265" t="s">
        <v>303</v>
      </c>
      <c r="E191" s="266" t="s">
        <v>4007</v>
      </c>
      <c r="F191" s="267" t="s">
        <v>4008</v>
      </c>
      <c r="G191" s="268" t="s">
        <v>320</v>
      </c>
      <c r="H191" s="269">
        <v>31.465</v>
      </c>
      <c r="I191" s="270"/>
      <c r="J191" s="271">
        <f>ROUND(I191*H191,2)</f>
        <v>0</v>
      </c>
      <c r="K191" s="267" t="s">
        <v>168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0.0090299999999999998</v>
      </c>
      <c r="R191" s="217">
        <f>Q191*H191</f>
        <v>0.28412894999999999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294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4009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4008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14" customFormat="1">
      <c r="A193" s="14"/>
      <c r="B193" s="243"/>
      <c r="C193" s="244"/>
      <c r="D193" s="221" t="s">
        <v>247</v>
      </c>
      <c r="E193" s="244"/>
      <c r="F193" s="246" t="s">
        <v>4010</v>
      </c>
      <c r="G193" s="244"/>
      <c r="H193" s="247">
        <v>31.465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4</v>
      </c>
      <c r="AX193" s="14" t="s">
        <v>86</v>
      </c>
      <c r="AY193" s="253" t="s">
        <v>161</v>
      </c>
    </row>
    <row r="194" s="2" customFormat="1" ht="33" customHeight="1">
      <c r="A194" s="42"/>
      <c r="B194" s="43"/>
      <c r="C194" s="208" t="s">
        <v>379</v>
      </c>
      <c r="D194" s="208" t="s">
        <v>164</v>
      </c>
      <c r="E194" s="209" t="s">
        <v>4011</v>
      </c>
      <c r="F194" s="210" t="s">
        <v>4012</v>
      </c>
      <c r="G194" s="211" t="s">
        <v>775</v>
      </c>
      <c r="H194" s="212">
        <v>1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4013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4014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4015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4016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86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385</v>
      </c>
      <c r="D199" s="265" t="s">
        <v>303</v>
      </c>
      <c r="E199" s="266" t="s">
        <v>4017</v>
      </c>
      <c r="F199" s="267" t="s">
        <v>4018</v>
      </c>
      <c r="G199" s="268" t="s">
        <v>775</v>
      </c>
      <c r="H199" s="269">
        <v>1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0.0030599999999999998</v>
      </c>
      <c r="R199" s="217">
        <f>Q199*H199</f>
        <v>0.0030599999999999998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4019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4018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394</v>
      </c>
      <c r="D201" s="208" t="s">
        <v>164</v>
      </c>
      <c r="E201" s="209" t="s">
        <v>4020</v>
      </c>
      <c r="F201" s="210" t="s">
        <v>4021</v>
      </c>
      <c r="G201" s="211" t="s">
        <v>719</v>
      </c>
      <c r="H201" s="212">
        <v>2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4022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4021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439</v>
      </c>
      <c r="D203" s="208" t="s">
        <v>164</v>
      </c>
      <c r="E203" s="209" t="s">
        <v>4023</v>
      </c>
      <c r="F203" s="210" t="s">
        <v>4024</v>
      </c>
      <c r="G203" s="211" t="s">
        <v>320</v>
      </c>
      <c r="H203" s="212">
        <v>10.199999999999999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4025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4026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4027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3956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3997</v>
      </c>
      <c r="G207" s="244"/>
      <c r="H207" s="247">
        <v>10.199999999999999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86</v>
      </c>
      <c r="AY207" s="253" t="s">
        <v>161</v>
      </c>
    </row>
    <row r="208" s="2" customFormat="1" ht="24.15" customHeight="1">
      <c r="A208" s="42"/>
      <c r="B208" s="43"/>
      <c r="C208" s="208" t="s">
        <v>449</v>
      </c>
      <c r="D208" s="208" t="s">
        <v>164</v>
      </c>
      <c r="E208" s="209" t="s">
        <v>3631</v>
      </c>
      <c r="F208" s="210" t="s">
        <v>3632</v>
      </c>
      <c r="G208" s="211" t="s">
        <v>775</v>
      </c>
      <c r="H208" s="212">
        <v>4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0.45937</v>
      </c>
      <c r="R208" s="217">
        <f>Q208*H208</f>
        <v>1.83748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188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188</v>
      </c>
      <c r="BM208" s="219" t="s">
        <v>4028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3634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3635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7</v>
      </c>
      <c r="D211" s="208" t="s">
        <v>164</v>
      </c>
      <c r="E211" s="209" t="s">
        <v>4029</v>
      </c>
      <c r="F211" s="210" t="s">
        <v>4030</v>
      </c>
      <c r="G211" s="211" t="s">
        <v>320</v>
      </c>
      <c r="H211" s="212">
        <v>31</v>
      </c>
      <c r="I211" s="213"/>
      <c r="J211" s="214">
        <f>ROUND(I211*H211,2)</f>
        <v>0</v>
      </c>
      <c r="K211" s="210" t="s">
        <v>168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188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188</v>
      </c>
      <c r="BM211" s="219" t="s">
        <v>4031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4032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>
      <c r="A213" s="42"/>
      <c r="B213" s="43"/>
      <c r="C213" s="44"/>
      <c r="D213" s="226" t="s">
        <v>172</v>
      </c>
      <c r="E213" s="44"/>
      <c r="F213" s="227" t="s">
        <v>4033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172</v>
      </c>
      <c r="AU213" s="20" t="s">
        <v>88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3958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549</v>
      </c>
      <c r="G215" s="244"/>
      <c r="H215" s="247">
        <v>31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86</v>
      </c>
      <c r="AY215" s="253" t="s">
        <v>161</v>
      </c>
    </row>
    <row r="216" s="2" customFormat="1" ht="16.5" customHeight="1">
      <c r="A216" s="42"/>
      <c r="B216" s="43"/>
      <c r="C216" s="208" t="s">
        <v>473</v>
      </c>
      <c r="D216" s="208" t="s">
        <v>164</v>
      </c>
      <c r="E216" s="209" t="s">
        <v>3644</v>
      </c>
      <c r="F216" s="210" t="s">
        <v>3645</v>
      </c>
      <c r="G216" s="211" t="s">
        <v>320</v>
      </c>
      <c r="H216" s="212">
        <v>41.200000000000003</v>
      </c>
      <c r="I216" s="213"/>
      <c r="J216" s="214">
        <f>ROUND(I216*H216,2)</f>
        <v>0</v>
      </c>
      <c r="K216" s="210" t="s">
        <v>168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0.00019000000000000001</v>
      </c>
      <c r="R216" s="217">
        <f>Q216*H216</f>
        <v>0.0078280000000000016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4034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3647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>
      <c r="A218" s="42"/>
      <c r="B218" s="43"/>
      <c r="C218" s="44"/>
      <c r="D218" s="226" t="s">
        <v>172</v>
      </c>
      <c r="E218" s="44"/>
      <c r="F218" s="227" t="s">
        <v>3648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172</v>
      </c>
      <c r="AU218" s="20" t="s">
        <v>88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3956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3997</v>
      </c>
      <c r="G220" s="244"/>
      <c r="H220" s="247">
        <v>10.199999999999999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3958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549</v>
      </c>
      <c r="G222" s="244"/>
      <c r="H222" s="247">
        <v>31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5" customFormat="1">
      <c r="A223" s="15"/>
      <c r="B223" s="254"/>
      <c r="C223" s="255"/>
      <c r="D223" s="221" t="s">
        <v>247</v>
      </c>
      <c r="E223" s="256" t="s">
        <v>32</v>
      </c>
      <c r="F223" s="257" t="s">
        <v>273</v>
      </c>
      <c r="G223" s="255"/>
      <c r="H223" s="258">
        <v>41.200000000000003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247</v>
      </c>
      <c r="AU223" s="264" t="s">
        <v>88</v>
      </c>
      <c r="AV223" s="15" t="s">
        <v>188</v>
      </c>
      <c r="AW223" s="15" t="s">
        <v>39</v>
      </c>
      <c r="AX223" s="15" t="s">
        <v>86</v>
      </c>
      <c r="AY223" s="264" t="s">
        <v>161</v>
      </c>
    </row>
    <row r="224" s="2" customFormat="1" ht="24.15" customHeight="1">
      <c r="A224" s="42"/>
      <c r="B224" s="43"/>
      <c r="C224" s="208" t="s">
        <v>482</v>
      </c>
      <c r="D224" s="208" t="s">
        <v>164</v>
      </c>
      <c r="E224" s="209" t="s">
        <v>3650</v>
      </c>
      <c r="F224" s="210" t="s">
        <v>3651</v>
      </c>
      <c r="G224" s="211" t="s">
        <v>320</v>
      </c>
      <c r="H224" s="212">
        <v>41.200000000000003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0.00012999999999999999</v>
      </c>
      <c r="R224" s="217">
        <f>Q224*H224</f>
        <v>0.0053559999999999996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188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188</v>
      </c>
      <c r="BM224" s="219" t="s">
        <v>4035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3653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3654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13" customFormat="1">
      <c r="A227" s="13"/>
      <c r="B227" s="233"/>
      <c r="C227" s="234"/>
      <c r="D227" s="221" t="s">
        <v>247</v>
      </c>
      <c r="E227" s="235" t="s">
        <v>32</v>
      </c>
      <c r="F227" s="236" t="s">
        <v>3956</v>
      </c>
      <c r="G227" s="234"/>
      <c r="H227" s="235" t="s">
        <v>32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247</v>
      </c>
      <c r="AU227" s="242" t="s">
        <v>88</v>
      </c>
      <c r="AV227" s="13" t="s">
        <v>86</v>
      </c>
      <c r="AW227" s="13" t="s">
        <v>39</v>
      </c>
      <c r="AX227" s="13" t="s">
        <v>78</v>
      </c>
      <c r="AY227" s="242" t="s">
        <v>161</v>
      </c>
    </row>
    <row r="228" s="14" customFormat="1">
      <c r="A228" s="14"/>
      <c r="B228" s="243"/>
      <c r="C228" s="244"/>
      <c r="D228" s="221" t="s">
        <v>247</v>
      </c>
      <c r="E228" s="245" t="s">
        <v>32</v>
      </c>
      <c r="F228" s="246" t="s">
        <v>3997</v>
      </c>
      <c r="G228" s="244"/>
      <c r="H228" s="247">
        <v>10.199999999999999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247</v>
      </c>
      <c r="AU228" s="253" t="s">
        <v>88</v>
      </c>
      <c r="AV228" s="14" t="s">
        <v>88</v>
      </c>
      <c r="AW228" s="14" t="s">
        <v>39</v>
      </c>
      <c r="AX228" s="14" t="s">
        <v>78</v>
      </c>
      <c r="AY228" s="253" t="s">
        <v>161</v>
      </c>
    </row>
    <row r="229" s="13" customFormat="1">
      <c r="A229" s="13"/>
      <c r="B229" s="233"/>
      <c r="C229" s="234"/>
      <c r="D229" s="221" t="s">
        <v>247</v>
      </c>
      <c r="E229" s="235" t="s">
        <v>32</v>
      </c>
      <c r="F229" s="236" t="s">
        <v>3958</v>
      </c>
      <c r="G229" s="234"/>
      <c r="H229" s="235" t="s">
        <v>32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247</v>
      </c>
      <c r="AU229" s="242" t="s">
        <v>88</v>
      </c>
      <c r="AV229" s="13" t="s">
        <v>86</v>
      </c>
      <c r="AW229" s="13" t="s">
        <v>39</v>
      </c>
      <c r="AX229" s="13" t="s">
        <v>78</v>
      </c>
      <c r="AY229" s="242" t="s">
        <v>161</v>
      </c>
    </row>
    <row r="230" s="14" customFormat="1">
      <c r="A230" s="14"/>
      <c r="B230" s="243"/>
      <c r="C230" s="244"/>
      <c r="D230" s="221" t="s">
        <v>247</v>
      </c>
      <c r="E230" s="245" t="s">
        <v>32</v>
      </c>
      <c r="F230" s="246" t="s">
        <v>549</v>
      </c>
      <c r="G230" s="244"/>
      <c r="H230" s="247">
        <v>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247</v>
      </c>
      <c r="AU230" s="253" t="s">
        <v>88</v>
      </c>
      <c r="AV230" s="14" t="s">
        <v>88</v>
      </c>
      <c r="AW230" s="14" t="s">
        <v>39</v>
      </c>
      <c r="AX230" s="14" t="s">
        <v>78</v>
      </c>
      <c r="AY230" s="253" t="s">
        <v>161</v>
      </c>
    </row>
    <row r="231" s="15" customFormat="1">
      <c r="A231" s="15"/>
      <c r="B231" s="254"/>
      <c r="C231" s="255"/>
      <c r="D231" s="221" t="s">
        <v>247</v>
      </c>
      <c r="E231" s="256" t="s">
        <v>32</v>
      </c>
      <c r="F231" s="257" t="s">
        <v>273</v>
      </c>
      <c r="G231" s="255"/>
      <c r="H231" s="258">
        <v>41.200000000000003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247</v>
      </c>
      <c r="AU231" s="264" t="s">
        <v>88</v>
      </c>
      <c r="AV231" s="15" t="s">
        <v>188</v>
      </c>
      <c r="AW231" s="15" t="s">
        <v>39</v>
      </c>
      <c r="AX231" s="15" t="s">
        <v>86</v>
      </c>
      <c r="AY231" s="264" t="s">
        <v>161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830</v>
      </c>
      <c r="F232" s="206" t="s">
        <v>831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SUM(P233:P238)</f>
        <v>0</v>
      </c>
      <c r="Q232" s="200"/>
      <c r="R232" s="201">
        <f>SUM(R233:R238)</f>
        <v>0</v>
      </c>
      <c r="S232" s="200"/>
      <c r="T232" s="20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86</v>
      </c>
      <c r="AT232" s="204" t="s">
        <v>77</v>
      </c>
      <c r="AU232" s="204" t="s">
        <v>86</v>
      </c>
      <c r="AY232" s="203" t="s">
        <v>161</v>
      </c>
      <c r="BK232" s="205">
        <f>SUM(BK233:BK238)</f>
        <v>0</v>
      </c>
    </row>
    <row r="233" s="2" customFormat="1" ht="24.15" customHeight="1">
      <c r="A233" s="42"/>
      <c r="B233" s="43"/>
      <c r="C233" s="208" t="s">
        <v>487</v>
      </c>
      <c r="D233" s="208" t="s">
        <v>164</v>
      </c>
      <c r="E233" s="209" t="s">
        <v>3666</v>
      </c>
      <c r="F233" s="210" t="s">
        <v>3667</v>
      </c>
      <c r="G233" s="211" t="s">
        <v>282</v>
      </c>
      <c r="H233" s="212">
        <v>34.002000000000002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4036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3669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3670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33" customHeight="1">
      <c r="A236" s="42"/>
      <c r="B236" s="43"/>
      <c r="C236" s="208" t="s">
        <v>497</v>
      </c>
      <c r="D236" s="208" t="s">
        <v>164</v>
      </c>
      <c r="E236" s="209" t="s">
        <v>3671</v>
      </c>
      <c r="F236" s="210" t="s">
        <v>3672</v>
      </c>
      <c r="G236" s="211" t="s">
        <v>282</v>
      </c>
      <c r="H236" s="212">
        <v>34.002000000000002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188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188</v>
      </c>
      <c r="BM236" s="219" t="s">
        <v>4037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3674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3675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12" customFormat="1" ht="25.92" customHeight="1">
      <c r="A239" s="12"/>
      <c r="B239" s="192"/>
      <c r="C239" s="193"/>
      <c r="D239" s="194" t="s">
        <v>77</v>
      </c>
      <c r="E239" s="195" t="s">
        <v>838</v>
      </c>
      <c r="F239" s="195" t="s">
        <v>839</v>
      </c>
      <c r="G239" s="193"/>
      <c r="H239" s="193"/>
      <c r="I239" s="196"/>
      <c r="J239" s="197">
        <f>BK239</f>
        <v>0</v>
      </c>
      <c r="K239" s="193"/>
      <c r="L239" s="198"/>
      <c r="M239" s="199"/>
      <c r="N239" s="200"/>
      <c r="O239" s="200"/>
      <c r="P239" s="201">
        <f>P240</f>
        <v>0</v>
      </c>
      <c r="Q239" s="200"/>
      <c r="R239" s="201">
        <f>R240</f>
        <v>0.00041199999999999999</v>
      </c>
      <c r="S239" s="200"/>
      <c r="T239" s="202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88</v>
      </c>
      <c r="AT239" s="204" t="s">
        <v>77</v>
      </c>
      <c r="AU239" s="204" t="s">
        <v>78</v>
      </c>
      <c r="AY239" s="203" t="s">
        <v>161</v>
      </c>
      <c r="BK239" s="205">
        <f>BK240</f>
        <v>0</v>
      </c>
    </row>
    <row r="240" s="12" customFormat="1" ht="22.8" customHeight="1">
      <c r="A240" s="12"/>
      <c r="B240" s="192"/>
      <c r="C240" s="193"/>
      <c r="D240" s="194" t="s">
        <v>77</v>
      </c>
      <c r="E240" s="206" t="s">
        <v>2916</v>
      </c>
      <c r="F240" s="206" t="s">
        <v>2917</v>
      </c>
      <c r="G240" s="193"/>
      <c r="H240" s="193"/>
      <c r="I240" s="196"/>
      <c r="J240" s="207">
        <f>BK240</f>
        <v>0</v>
      </c>
      <c r="K240" s="193"/>
      <c r="L240" s="198"/>
      <c r="M240" s="199"/>
      <c r="N240" s="200"/>
      <c r="O240" s="200"/>
      <c r="P240" s="201">
        <f>SUM(P241:P250)</f>
        <v>0</v>
      </c>
      <c r="Q240" s="200"/>
      <c r="R240" s="201">
        <f>SUM(R241:R250)</f>
        <v>0.00041199999999999999</v>
      </c>
      <c r="S240" s="200"/>
      <c r="T240" s="202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3" t="s">
        <v>88</v>
      </c>
      <c r="AT240" s="204" t="s">
        <v>77</v>
      </c>
      <c r="AU240" s="204" t="s">
        <v>86</v>
      </c>
      <c r="AY240" s="203" t="s">
        <v>161</v>
      </c>
      <c r="BK240" s="205">
        <f>SUM(BK241:BK250)</f>
        <v>0</v>
      </c>
    </row>
    <row r="241" s="2" customFormat="1" ht="21.75" customHeight="1">
      <c r="A241" s="42"/>
      <c r="B241" s="43"/>
      <c r="C241" s="208" t="s">
        <v>504</v>
      </c>
      <c r="D241" s="208" t="s">
        <v>164</v>
      </c>
      <c r="E241" s="209" t="s">
        <v>3095</v>
      </c>
      <c r="F241" s="210" t="s">
        <v>3096</v>
      </c>
      <c r="G241" s="211" t="s">
        <v>320</v>
      </c>
      <c r="H241" s="212">
        <v>10.199999999999999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1.0000000000000001E-05</v>
      </c>
      <c r="R241" s="217">
        <f>Q241*H241</f>
        <v>0.000102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4038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3098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3099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3956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3997</v>
      </c>
      <c r="G245" s="244"/>
      <c r="H245" s="247">
        <v>10.199999999999999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86</v>
      </c>
      <c r="AY245" s="253" t="s">
        <v>161</v>
      </c>
    </row>
    <row r="246" s="2" customFormat="1" ht="24.15" customHeight="1">
      <c r="A246" s="42"/>
      <c r="B246" s="43"/>
      <c r="C246" s="208" t="s">
        <v>510</v>
      </c>
      <c r="D246" s="208" t="s">
        <v>164</v>
      </c>
      <c r="E246" s="209" t="s">
        <v>4039</v>
      </c>
      <c r="F246" s="210" t="s">
        <v>4040</v>
      </c>
      <c r="G246" s="211" t="s">
        <v>320</v>
      </c>
      <c r="H246" s="212">
        <v>31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1.0000000000000001E-05</v>
      </c>
      <c r="R246" s="217">
        <f>Q246*H246</f>
        <v>0.00031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4041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4042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4043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3958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549</v>
      </c>
      <c r="G250" s="244"/>
      <c r="H250" s="247">
        <v>31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86</v>
      </c>
      <c r="AY250" s="253" t="s">
        <v>161</v>
      </c>
    </row>
    <row r="251" s="12" customFormat="1" ht="25.92" customHeight="1">
      <c r="A251" s="12"/>
      <c r="B251" s="192"/>
      <c r="C251" s="193"/>
      <c r="D251" s="194" t="s">
        <v>77</v>
      </c>
      <c r="E251" s="195" t="s">
        <v>2671</v>
      </c>
      <c r="F251" s="195" t="s">
        <v>2672</v>
      </c>
      <c r="G251" s="193"/>
      <c r="H251" s="193"/>
      <c r="I251" s="196"/>
      <c r="J251" s="197">
        <f>BK251</f>
        <v>0</v>
      </c>
      <c r="K251" s="193"/>
      <c r="L251" s="198"/>
      <c r="M251" s="199"/>
      <c r="N251" s="200"/>
      <c r="O251" s="200"/>
      <c r="P251" s="201">
        <f>SUM(P252:P258)</f>
        <v>0</v>
      </c>
      <c r="Q251" s="200"/>
      <c r="R251" s="201">
        <f>SUM(R252:R258)</f>
        <v>0</v>
      </c>
      <c r="S251" s="200"/>
      <c r="T251" s="202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188</v>
      </c>
      <c r="AT251" s="204" t="s">
        <v>77</v>
      </c>
      <c r="AU251" s="204" t="s">
        <v>78</v>
      </c>
      <c r="AY251" s="203" t="s">
        <v>161</v>
      </c>
      <c r="BK251" s="205">
        <f>SUM(BK252:BK258)</f>
        <v>0</v>
      </c>
    </row>
    <row r="252" s="2" customFormat="1" ht="21.75" customHeight="1">
      <c r="A252" s="42"/>
      <c r="B252" s="43"/>
      <c r="C252" s="208" t="s">
        <v>519</v>
      </c>
      <c r="D252" s="208" t="s">
        <v>164</v>
      </c>
      <c r="E252" s="209" t="s">
        <v>2674</v>
      </c>
      <c r="F252" s="210" t="s">
        <v>2675</v>
      </c>
      <c r="G252" s="211" t="s">
        <v>2676</v>
      </c>
      <c r="H252" s="212">
        <v>119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2677</v>
      </c>
      <c r="AT252" s="219" t="s">
        <v>164</v>
      </c>
      <c r="AU252" s="219" t="s">
        <v>86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2677</v>
      </c>
      <c r="BM252" s="219" t="s">
        <v>4044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2679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86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2680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86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3950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86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3699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86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3700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86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3701</v>
      </c>
      <c r="G258" s="244"/>
      <c r="H258" s="247">
        <v>119</v>
      </c>
      <c r="I258" s="248"/>
      <c r="J258" s="244"/>
      <c r="K258" s="244"/>
      <c r="L258" s="249"/>
      <c r="M258" s="286"/>
      <c r="N258" s="287"/>
      <c r="O258" s="287"/>
      <c r="P258" s="287"/>
      <c r="Q258" s="287"/>
      <c r="R258" s="287"/>
      <c r="S258" s="287"/>
      <c r="T258" s="28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86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6.96" customHeight="1">
      <c r="A259" s="42"/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48"/>
      <c r="M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</row>
  </sheetData>
  <sheetProtection sheet="1" autoFilter="0" formatColumns="0" formatRows="0" objects="1" scenarios="1" spinCount="100000" saltValue="DSLqXbYc46oItQEXkcLB5kH/1ZCpHBuV/BOwudaUWg4ETUl9ffFmUbRArrNL4LBRruDMoDGIHsJHnfCeMe2wgw==" hashValue="5vS7EGw8A6wcjQg7bHMltQyIquNNRA5TObPrBB20o4g92UfMWfZ5co69ov2zb4lsdt/AT1Ga1yzJH+ZZmFcTNA==" algorithmName="SHA-512" password="9C2B"/>
  <autoFilter ref="C87:K2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31251100"/>
    <hyperlink ref="F100" r:id="rId2" display="https://podminky.urs.cz/item/CS_URS_2024_02/132251102"/>
    <hyperlink ref="F108" r:id="rId3" display="https://podminky.urs.cz/item/CS_URS_2024_02/162751117"/>
    <hyperlink ref="F116" r:id="rId4" display="https://podminky.urs.cz/item/CS_URS_2024_02/162751119"/>
    <hyperlink ref="F125" r:id="rId5" display="https://podminky.urs.cz/item/CS_URS_2024_02/171201231"/>
    <hyperlink ref="F134" r:id="rId6" display="https://podminky.urs.cz/item/CS_URS_2024_02/174151101"/>
    <hyperlink ref="F144" r:id="rId7" display="https://podminky.urs.cz/item/CS_URS_2024_02/175151101"/>
    <hyperlink ref="F159" r:id="rId8" display="https://podminky.urs.cz/item/CS_URS_2024_02/219991114"/>
    <hyperlink ref="F168" r:id="rId9" display="https://podminky.urs.cz/item/CS_URS_2024_02/451573111"/>
    <hyperlink ref="F180" r:id="rId10" display="https://podminky.urs.cz/item/CS_URS_2024_02/871211141"/>
    <hyperlink ref="F188" r:id="rId11" display="https://podminky.urs.cz/item/CS_URS_2024_02/871351152"/>
    <hyperlink ref="F196" r:id="rId12" display="https://podminky.urs.cz/item/CS_URS_2024_02/877351130"/>
    <hyperlink ref="F205" r:id="rId13" display="https://podminky.urs.cz/item/CS_URS_2024_02/892241111"/>
    <hyperlink ref="F210" r:id="rId14" display="https://podminky.urs.cz/item/CS_URS_2024_02/892372111"/>
    <hyperlink ref="F213" r:id="rId15" display="https://podminky.urs.cz/item/CS_URS_2024_02/892381111"/>
    <hyperlink ref="F218" r:id="rId16" display="https://podminky.urs.cz/item/CS_URS_2024_02/899721111"/>
    <hyperlink ref="F226" r:id="rId17" display="https://podminky.urs.cz/item/CS_URS_2024_02/899722114"/>
    <hyperlink ref="F235" r:id="rId18" display="https://podminky.urs.cz/item/CS_URS_2024_02/998276101"/>
    <hyperlink ref="F238" r:id="rId19" display="https://podminky.urs.cz/item/CS_URS_2024_02/998276124"/>
    <hyperlink ref="F243" r:id="rId20" display="https://podminky.urs.cz/item/CS_URS_2024_02/722290234"/>
    <hyperlink ref="F248" r:id="rId21" display="https://podminky.urs.cz/item/CS_URS_2024_02/722290237"/>
    <hyperlink ref="F254" r:id="rId22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4045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4046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4047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4048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4049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4050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4051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4052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4053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4054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147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138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14. 8. 2024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148</v>
      </c>
      <c r="D88" s="184" t="s">
        <v>63</v>
      </c>
      <c r="E88" s="184" t="s">
        <v>59</v>
      </c>
      <c r="F88" s="184" t="s">
        <v>60</v>
      </c>
      <c r="G88" s="184" t="s">
        <v>149</v>
      </c>
      <c r="H88" s="184" t="s">
        <v>150</v>
      </c>
      <c r="I88" s="184" t="s">
        <v>151</v>
      </c>
      <c r="J88" s="184" t="s">
        <v>142</v>
      </c>
      <c r="K88" s="185" t="s">
        <v>152</v>
      </c>
      <c r="L88" s="186"/>
      <c r="M88" s="96" t="s">
        <v>32</v>
      </c>
      <c r="N88" s="97" t="s">
        <v>48</v>
      </c>
      <c r="O88" s="97" t="s">
        <v>153</v>
      </c>
      <c r="P88" s="97" t="s">
        <v>154</v>
      </c>
      <c r="Q88" s="97" t="s">
        <v>155</v>
      </c>
      <c r="R88" s="97" t="s">
        <v>156</v>
      </c>
      <c r="S88" s="97" t="s">
        <v>157</v>
      </c>
      <c r="T88" s="98" t="s">
        <v>158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159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143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838</v>
      </c>
      <c r="F90" s="195" t="s">
        <v>839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161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4055</v>
      </c>
      <c r="F91" s="206" t="s">
        <v>4056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161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303</v>
      </c>
      <c r="E92" s="266" t="s">
        <v>4057</v>
      </c>
      <c r="F92" s="267" t="s">
        <v>4058</v>
      </c>
      <c r="G92" s="268" t="s">
        <v>4059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88</v>
      </c>
    </row>
    <row r="93" s="2" customFormat="1">
      <c r="A93" s="42"/>
      <c r="B93" s="43"/>
      <c r="C93" s="44"/>
      <c r="D93" s="221" t="s">
        <v>171</v>
      </c>
      <c r="E93" s="44"/>
      <c r="F93" s="222" t="s">
        <v>4060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303</v>
      </c>
      <c r="E94" s="266" t="s">
        <v>4061</v>
      </c>
      <c r="F94" s="267" t="s">
        <v>4062</v>
      </c>
      <c r="G94" s="268" t="s">
        <v>4059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555</v>
      </c>
      <c r="AT94" s="219" t="s">
        <v>303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4062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 ht="16.5" customHeight="1">
      <c r="A96" s="42"/>
      <c r="B96" s="43"/>
      <c r="C96" s="208" t="s">
        <v>180</v>
      </c>
      <c r="D96" s="208" t="s">
        <v>164</v>
      </c>
      <c r="E96" s="209" t="s">
        <v>4063</v>
      </c>
      <c r="F96" s="210" t="s">
        <v>4064</v>
      </c>
      <c r="G96" s="211" t="s">
        <v>4059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200</v>
      </c>
    </row>
    <row r="97" s="2" customFormat="1">
      <c r="A97" s="42"/>
      <c r="B97" s="43"/>
      <c r="C97" s="44"/>
      <c r="D97" s="221" t="s">
        <v>171</v>
      </c>
      <c r="E97" s="44"/>
      <c r="F97" s="222" t="s">
        <v>4064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1" t="s">
        <v>174</v>
      </c>
      <c r="E98" s="44"/>
      <c r="F98" s="228" t="s">
        <v>4065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174</v>
      </c>
      <c r="AU98" s="20" t="s">
        <v>88</v>
      </c>
    </row>
    <row r="99" s="2" customFormat="1" ht="16.5" customHeight="1">
      <c r="A99" s="42"/>
      <c r="B99" s="43"/>
      <c r="C99" s="208" t="s">
        <v>188</v>
      </c>
      <c r="D99" s="208" t="s">
        <v>164</v>
      </c>
      <c r="E99" s="209" t="s">
        <v>4066</v>
      </c>
      <c r="F99" s="210" t="s">
        <v>4067</v>
      </c>
      <c r="G99" s="211" t="s">
        <v>4059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294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4067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4065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2" customFormat="1" ht="55.5" customHeight="1">
      <c r="A102" s="42"/>
      <c r="B102" s="43"/>
      <c r="C102" s="265" t="s">
        <v>160</v>
      </c>
      <c r="D102" s="265" t="s">
        <v>303</v>
      </c>
      <c r="E102" s="266" t="s">
        <v>4068</v>
      </c>
      <c r="F102" s="267" t="s">
        <v>4069</v>
      </c>
      <c r="G102" s="268" t="s">
        <v>4059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555</v>
      </c>
      <c r="AT102" s="219" t="s">
        <v>303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308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4069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 ht="21.75" customHeight="1">
      <c r="A104" s="42"/>
      <c r="B104" s="43"/>
      <c r="C104" s="265" t="s">
        <v>200</v>
      </c>
      <c r="D104" s="265" t="s">
        <v>303</v>
      </c>
      <c r="E104" s="266" t="s">
        <v>4070</v>
      </c>
      <c r="F104" s="267" t="s">
        <v>4071</v>
      </c>
      <c r="G104" s="268" t="s">
        <v>4059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555</v>
      </c>
      <c r="AT104" s="219" t="s">
        <v>303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328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4071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16.5" customHeight="1">
      <c r="A106" s="42"/>
      <c r="B106" s="43"/>
      <c r="C106" s="208" t="s">
        <v>204</v>
      </c>
      <c r="D106" s="208" t="s">
        <v>164</v>
      </c>
      <c r="E106" s="209" t="s">
        <v>4072</v>
      </c>
      <c r="F106" s="210" t="s">
        <v>4073</v>
      </c>
      <c r="G106" s="211" t="s">
        <v>4059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363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4073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4074</v>
      </c>
      <c r="F108" s="210" t="s">
        <v>4075</v>
      </c>
      <c r="G108" s="211" t="s">
        <v>4059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379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4075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1" t="s">
        <v>174</v>
      </c>
      <c r="E110" s="44"/>
      <c r="F110" s="228" t="s">
        <v>4076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174</v>
      </c>
      <c r="AU110" s="20" t="s">
        <v>88</v>
      </c>
    </row>
    <row r="111" s="2" customFormat="1" ht="24.15" customHeight="1">
      <c r="A111" s="42"/>
      <c r="B111" s="43"/>
      <c r="C111" s="208" t="s">
        <v>302</v>
      </c>
      <c r="D111" s="208" t="s">
        <v>164</v>
      </c>
      <c r="E111" s="209" t="s">
        <v>4077</v>
      </c>
      <c r="F111" s="210" t="s">
        <v>4078</v>
      </c>
      <c r="G111" s="211" t="s">
        <v>4079</v>
      </c>
      <c r="H111" s="289"/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394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4080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4081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4082</v>
      </c>
      <c r="F114" s="210" t="s">
        <v>4083</v>
      </c>
      <c r="G114" s="211" t="s">
        <v>4079</v>
      </c>
      <c r="H114" s="289"/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449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4084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4085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4086</v>
      </c>
      <c r="F117" s="206" t="s">
        <v>4087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161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317</v>
      </c>
      <c r="D118" s="208" t="s">
        <v>164</v>
      </c>
      <c r="E118" s="209" t="s">
        <v>4088</v>
      </c>
      <c r="F118" s="210" t="s">
        <v>4089</v>
      </c>
      <c r="G118" s="211" t="s">
        <v>4059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88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473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4089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88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4090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88</v>
      </c>
    </row>
    <row r="121" s="2" customFormat="1" ht="24.15" customHeight="1">
      <c r="A121" s="42"/>
      <c r="B121" s="43"/>
      <c r="C121" s="208" t="s">
        <v>328</v>
      </c>
      <c r="D121" s="208" t="s">
        <v>164</v>
      </c>
      <c r="E121" s="209" t="s">
        <v>4091</v>
      </c>
      <c r="F121" s="210" t="s">
        <v>4092</v>
      </c>
      <c r="G121" s="211" t="s">
        <v>4059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487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4092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76.35" customHeight="1">
      <c r="A123" s="42"/>
      <c r="B123" s="43"/>
      <c r="C123" s="208" t="s">
        <v>336</v>
      </c>
      <c r="D123" s="208" t="s">
        <v>164</v>
      </c>
      <c r="E123" s="209" t="s">
        <v>4093</v>
      </c>
      <c r="F123" s="210" t="s">
        <v>4094</v>
      </c>
      <c r="G123" s="211" t="s">
        <v>4059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504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4095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76.35" customHeight="1">
      <c r="A125" s="42"/>
      <c r="B125" s="43"/>
      <c r="C125" s="208" t="s">
        <v>363</v>
      </c>
      <c r="D125" s="208" t="s">
        <v>164</v>
      </c>
      <c r="E125" s="209" t="s">
        <v>4096</v>
      </c>
      <c r="F125" s="210" t="s">
        <v>4097</v>
      </c>
      <c r="G125" s="211" t="s">
        <v>4059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379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519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4098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164</v>
      </c>
      <c r="E127" s="209" t="s">
        <v>4099</v>
      </c>
      <c r="F127" s="210" t="s">
        <v>4100</v>
      </c>
      <c r="G127" s="211" t="s">
        <v>4059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543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4100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 ht="66.75" customHeight="1">
      <c r="A129" s="42"/>
      <c r="B129" s="43"/>
      <c r="C129" s="208" t="s">
        <v>379</v>
      </c>
      <c r="D129" s="208" t="s">
        <v>164</v>
      </c>
      <c r="E129" s="209" t="s">
        <v>4101</v>
      </c>
      <c r="F129" s="210" t="s">
        <v>4102</v>
      </c>
      <c r="G129" s="211" t="s">
        <v>4059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555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4102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4103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37.8" customHeight="1">
      <c r="A132" s="42"/>
      <c r="B132" s="43"/>
      <c r="C132" s="208" t="s">
        <v>385</v>
      </c>
      <c r="D132" s="208" t="s">
        <v>164</v>
      </c>
      <c r="E132" s="209" t="s">
        <v>4104</v>
      </c>
      <c r="F132" s="210" t="s">
        <v>4105</v>
      </c>
      <c r="G132" s="211" t="s">
        <v>4059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379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379</v>
      </c>
      <c r="BM132" s="219" t="s">
        <v>605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4105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4106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16.5" customHeight="1">
      <c r="A135" s="42"/>
      <c r="B135" s="43"/>
      <c r="C135" s="208" t="s">
        <v>394</v>
      </c>
      <c r="D135" s="208" t="s">
        <v>164</v>
      </c>
      <c r="E135" s="209" t="s">
        <v>4107</v>
      </c>
      <c r="F135" s="210" t="s">
        <v>4108</v>
      </c>
      <c r="G135" s="211" t="s">
        <v>4059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618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4108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 ht="24.15" customHeight="1">
      <c r="A137" s="42"/>
      <c r="B137" s="43"/>
      <c r="C137" s="208" t="s">
        <v>439</v>
      </c>
      <c r="D137" s="208" t="s">
        <v>164</v>
      </c>
      <c r="E137" s="209" t="s">
        <v>4109</v>
      </c>
      <c r="F137" s="210" t="s">
        <v>4110</v>
      </c>
      <c r="G137" s="211" t="s">
        <v>4079</v>
      </c>
      <c r="H137" s="289"/>
      <c r="I137" s="213"/>
      <c r="J137" s="214">
        <f>ROUND(I137*H137,2)</f>
        <v>0</v>
      </c>
      <c r="K137" s="210" t="s">
        <v>168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379</v>
      </c>
      <c r="AT137" s="219" t="s">
        <v>164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379</v>
      </c>
      <c r="BM137" s="219" t="s">
        <v>667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4111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2" customFormat="1">
      <c r="A139" s="42"/>
      <c r="B139" s="43"/>
      <c r="C139" s="44"/>
      <c r="D139" s="226" t="s">
        <v>172</v>
      </c>
      <c r="E139" s="44"/>
      <c r="F139" s="227" t="s">
        <v>4112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172</v>
      </c>
      <c r="AU139" s="20" t="s">
        <v>88</v>
      </c>
    </row>
    <row r="140" s="2" customFormat="1" ht="24.15" customHeight="1">
      <c r="A140" s="42"/>
      <c r="B140" s="43"/>
      <c r="C140" s="208" t="s">
        <v>449</v>
      </c>
      <c r="D140" s="208" t="s">
        <v>164</v>
      </c>
      <c r="E140" s="209" t="s">
        <v>4113</v>
      </c>
      <c r="F140" s="210" t="s">
        <v>4114</v>
      </c>
      <c r="G140" s="211" t="s">
        <v>4079</v>
      </c>
      <c r="H140" s="289"/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674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4115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4116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4117</v>
      </c>
      <c r="F143" s="206" t="s">
        <v>4118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161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164</v>
      </c>
      <c r="E144" s="209" t="s">
        <v>4119</v>
      </c>
      <c r="F144" s="210" t="s">
        <v>4120</v>
      </c>
      <c r="G144" s="211" t="s">
        <v>320</v>
      </c>
      <c r="H144" s="212">
        <v>3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379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685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4121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4122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2" customFormat="1" ht="24.15" customHeight="1">
      <c r="A147" s="42"/>
      <c r="B147" s="43"/>
      <c r="C147" s="208" t="s">
        <v>473</v>
      </c>
      <c r="D147" s="208" t="s">
        <v>164</v>
      </c>
      <c r="E147" s="209" t="s">
        <v>4123</v>
      </c>
      <c r="F147" s="210" t="s">
        <v>4124</v>
      </c>
      <c r="G147" s="211" t="s">
        <v>320</v>
      </c>
      <c r="H147" s="212">
        <v>1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379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697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4125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4126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2" customFormat="1" ht="24.15" customHeight="1">
      <c r="A150" s="42"/>
      <c r="B150" s="43"/>
      <c r="C150" s="208" t="s">
        <v>482</v>
      </c>
      <c r="D150" s="208" t="s">
        <v>164</v>
      </c>
      <c r="E150" s="209" t="s">
        <v>4127</v>
      </c>
      <c r="F150" s="210" t="s">
        <v>4128</v>
      </c>
      <c r="G150" s="211" t="s">
        <v>320</v>
      </c>
      <c r="H150" s="212">
        <v>15</v>
      </c>
      <c r="I150" s="213"/>
      <c r="J150" s="214">
        <f>ROUND(I150*H150,2)</f>
        <v>0</v>
      </c>
      <c r="K150" s="210" t="s">
        <v>168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710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4129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6" t="s">
        <v>172</v>
      </c>
      <c r="E152" s="44"/>
      <c r="F152" s="227" t="s">
        <v>4130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172</v>
      </c>
      <c r="AU152" s="20" t="s">
        <v>88</v>
      </c>
    </row>
    <row r="153" s="2" customFormat="1" ht="24.15" customHeight="1">
      <c r="A153" s="42"/>
      <c r="B153" s="43"/>
      <c r="C153" s="208" t="s">
        <v>487</v>
      </c>
      <c r="D153" s="208" t="s">
        <v>164</v>
      </c>
      <c r="E153" s="209" t="s">
        <v>4131</v>
      </c>
      <c r="F153" s="210" t="s">
        <v>4132</v>
      </c>
      <c r="G153" s="211" t="s">
        <v>320</v>
      </c>
      <c r="H153" s="212">
        <v>7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379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379</v>
      </c>
      <c r="BM153" s="219" t="s">
        <v>722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4133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4134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2" customFormat="1" ht="24.15" customHeight="1">
      <c r="A156" s="42"/>
      <c r="B156" s="43"/>
      <c r="C156" s="208" t="s">
        <v>497</v>
      </c>
      <c r="D156" s="208" t="s">
        <v>164</v>
      </c>
      <c r="E156" s="209" t="s">
        <v>4135</v>
      </c>
      <c r="F156" s="210" t="s">
        <v>4136</v>
      </c>
      <c r="G156" s="211" t="s">
        <v>320</v>
      </c>
      <c r="H156" s="212">
        <v>10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735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4137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4138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33" customHeight="1">
      <c r="A159" s="42"/>
      <c r="B159" s="43"/>
      <c r="C159" s="208" t="s">
        <v>504</v>
      </c>
      <c r="D159" s="208" t="s">
        <v>164</v>
      </c>
      <c r="E159" s="209" t="s">
        <v>4139</v>
      </c>
      <c r="F159" s="210" t="s">
        <v>4140</v>
      </c>
      <c r="G159" s="211" t="s">
        <v>320</v>
      </c>
      <c r="H159" s="212">
        <v>3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747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4141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4142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33" customHeight="1">
      <c r="A162" s="42"/>
      <c r="B162" s="43"/>
      <c r="C162" s="208" t="s">
        <v>510</v>
      </c>
      <c r="D162" s="208" t="s">
        <v>164</v>
      </c>
      <c r="E162" s="209" t="s">
        <v>4143</v>
      </c>
      <c r="F162" s="210" t="s">
        <v>4144</v>
      </c>
      <c r="G162" s="211" t="s">
        <v>320</v>
      </c>
      <c r="H162" s="212">
        <v>1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760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4145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4146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2" customFormat="1" ht="33" customHeight="1">
      <c r="A165" s="42"/>
      <c r="B165" s="43"/>
      <c r="C165" s="208" t="s">
        <v>519</v>
      </c>
      <c r="D165" s="208" t="s">
        <v>164</v>
      </c>
      <c r="E165" s="209" t="s">
        <v>4147</v>
      </c>
      <c r="F165" s="210" t="s">
        <v>4148</v>
      </c>
      <c r="G165" s="211" t="s">
        <v>320</v>
      </c>
      <c r="H165" s="212">
        <v>15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772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4149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4150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33" customHeight="1">
      <c r="A168" s="42"/>
      <c r="B168" s="43"/>
      <c r="C168" s="208" t="s">
        <v>530</v>
      </c>
      <c r="D168" s="208" t="s">
        <v>164</v>
      </c>
      <c r="E168" s="209" t="s">
        <v>4151</v>
      </c>
      <c r="F168" s="210" t="s">
        <v>4152</v>
      </c>
      <c r="G168" s="211" t="s">
        <v>320</v>
      </c>
      <c r="H168" s="212">
        <v>7</v>
      </c>
      <c r="I168" s="213"/>
      <c r="J168" s="214">
        <f>ROUND(I168*H168,2)</f>
        <v>0</v>
      </c>
      <c r="K168" s="210" t="s">
        <v>168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379</v>
      </c>
      <c r="AT168" s="219" t="s">
        <v>164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788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4153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>
      <c r="A170" s="42"/>
      <c r="B170" s="43"/>
      <c r="C170" s="44"/>
      <c r="D170" s="226" t="s">
        <v>172</v>
      </c>
      <c r="E170" s="44"/>
      <c r="F170" s="227" t="s">
        <v>4154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172</v>
      </c>
      <c r="AU170" s="20" t="s">
        <v>88</v>
      </c>
    </row>
    <row r="171" s="2" customFormat="1" ht="33" customHeight="1">
      <c r="A171" s="42"/>
      <c r="B171" s="43"/>
      <c r="C171" s="208" t="s">
        <v>543</v>
      </c>
      <c r="D171" s="208" t="s">
        <v>164</v>
      </c>
      <c r="E171" s="209" t="s">
        <v>4155</v>
      </c>
      <c r="F171" s="210" t="s">
        <v>4156</v>
      </c>
      <c r="G171" s="211" t="s">
        <v>320</v>
      </c>
      <c r="H171" s="212">
        <v>10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805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4157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4158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24.15" customHeight="1">
      <c r="A174" s="42"/>
      <c r="B174" s="43"/>
      <c r="C174" s="208" t="s">
        <v>549</v>
      </c>
      <c r="D174" s="208" t="s">
        <v>164</v>
      </c>
      <c r="E174" s="209" t="s">
        <v>4159</v>
      </c>
      <c r="F174" s="210" t="s">
        <v>4160</v>
      </c>
      <c r="G174" s="211" t="s">
        <v>775</v>
      </c>
      <c r="H174" s="212">
        <v>1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817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4161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4162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555</v>
      </c>
      <c r="D177" s="208" t="s">
        <v>164</v>
      </c>
      <c r="E177" s="209" t="s">
        <v>4163</v>
      </c>
      <c r="F177" s="210" t="s">
        <v>4164</v>
      </c>
      <c r="G177" s="211" t="s">
        <v>775</v>
      </c>
      <c r="H177" s="212">
        <v>1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832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4165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4166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567</v>
      </c>
      <c r="D180" s="208" t="s">
        <v>164</v>
      </c>
      <c r="E180" s="209" t="s">
        <v>4167</v>
      </c>
      <c r="F180" s="210" t="s">
        <v>4168</v>
      </c>
      <c r="G180" s="211" t="s">
        <v>775</v>
      </c>
      <c r="H180" s="212">
        <v>4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852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4169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4170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605</v>
      </c>
      <c r="D183" s="208" t="s">
        <v>164</v>
      </c>
      <c r="E183" s="209" t="s">
        <v>4171</v>
      </c>
      <c r="F183" s="210" t="s">
        <v>4172</v>
      </c>
      <c r="G183" s="211" t="s">
        <v>775</v>
      </c>
      <c r="H183" s="212">
        <v>2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863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4173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4174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612</v>
      </c>
      <c r="D186" s="208" t="s">
        <v>164</v>
      </c>
      <c r="E186" s="209" t="s">
        <v>4175</v>
      </c>
      <c r="F186" s="210" t="s">
        <v>4176</v>
      </c>
      <c r="G186" s="211" t="s">
        <v>775</v>
      </c>
      <c r="H186" s="212">
        <v>6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876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4177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4178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16.5" customHeight="1">
      <c r="A189" s="42"/>
      <c r="B189" s="43"/>
      <c r="C189" s="208" t="s">
        <v>618</v>
      </c>
      <c r="D189" s="208" t="s">
        <v>164</v>
      </c>
      <c r="E189" s="209" t="s">
        <v>4179</v>
      </c>
      <c r="F189" s="210" t="s">
        <v>4180</v>
      </c>
      <c r="G189" s="211" t="s">
        <v>320</v>
      </c>
      <c r="H189" s="212">
        <v>26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897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4181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4182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655</v>
      </c>
      <c r="D192" s="208" t="s">
        <v>164</v>
      </c>
      <c r="E192" s="209" t="s">
        <v>4183</v>
      </c>
      <c r="F192" s="210" t="s">
        <v>4184</v>
      </c>
      <c r="G192" s="211" t="s">
        <v>320</v>
      </c>
      <c r="H192" s="212">
        <v>10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908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4185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4186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667</v>
      </c>
      <c r="D195" s="208" t="s">
        <v>164</v>
      </c>
      <c r="E195" s="209" t="s">
        <v>4187</v>
      </c>
      <c r="F195" s="210" t="s">
        <v>4188</v>
      </c>
      <c r="G195" s="211" t="s">
        <v>320</v>
      </c>
      <c r="H195" s="212">
        <v>52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918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4189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4190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4191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88</v>
      </c>
    </row>
    <row r="199" s="2" customFormat="1" ht="24.15" customHeight="1">
      <c r="A199" s="42"/>
      <c r="B199" s="43"/>
      <c r="C199" s="208" t="s">
        <v>672</v>
      </c>
      <c r="D199" s="208" t="s">
        <v>164</v>
      </c>
      <c r="E199" s="209" t="s">
        <v>4192</v>
      </c>
      <c r="F199" s="210" t="s">
        <v>4193</v>
      </c>
      <c r="G199" s="211" t="s">
        <v>320</v>
      </c>
      <c r="H199" s="212">
        <v>19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934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4194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4195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2" customFormat="1" ht="24.15" customHeight="1">
      <c r="A202" s="42"/>
      <c r="B202" s="43"/>
      <c r="C202" s="208" t="s">
        <v>674</v>
      </c>
      <c r="D202" s="208" t="s">
        <v>164</v>
      </c>
      <c r="E202" s="209" t="s">
        <v>4196</v>
      </c>
      <c r="F202" s="210" t="s">
        <v>4197</v>
      </c>
      <c r="G202" s="211" t="s">
        <v>320</v>
      </c>
      <c r="H202" s="212">
        <v>7</v>
      </c>
      <c r="I202" s="213"/>
      <c r="J202" s="214">
        <f>ROUND(I202*H202,2)</f>
        <v>0</v>
      </c>
      <c r="K202" s="210" t="s">
        <v>168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88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941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4198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88</v>
      </c>
    </row>
    <row r="204" s="2" customFormat="1">
      <c r="A204" s="42"/>
      <c r="B204" s="43"/>
      <c r="C204" s="44"/>
      <c r="D204" s="226" t="s">
        <v>172</v>
      </c>
      <c r="E204" s="44"/>
      <c r="F204" s="227" t="s">
        <v>4199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172</v>
      </c>
      <c r="AU204" s="20" t="s">
        <v>88</v>
      </c>
    </row>
    <row r="205" s="2" customFormat="1" ht="24.15" customHeight="1">
      <c r="A205" s="42"/>
      <c r="B205" s="43"/>
      <c r="C205" s="208" t="s">
        <v>677</v>
      </c>
      <c r="D205" s="208" t="s">
        <v>164</v>
      </c>
      <c r="E205" s="209" t="s">
        <v>4200</v>
      </c>
      <c r="F205" s="210" t="s">
        <v>4201</v>
      </c>
      <c r="G205" s="211" t="s">
        <v>320</v>
      </c>
      <c r="H205" s="212">
        <v>146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950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4202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4203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2" customFormat="1" ht="24.15" customHeight="1">
      <c r="A208" s="42"/>
      <c r="B208" s="43"/>
      <c r="C208" s="208" t="s">
        <v>685</v>
      </c>
      <c r="D208" s="208" t="s">
        <v>164</v>
      </c>
      <c r="E208" s="209" t="s">
        <v>4204</v>
      </c>
      <c r="F208" s="210" t="s">
        <v>4205</v>
      </c>
      <c r="G208" s="211" t="s">
        <v>320</v>
      </c>
      <c r="H208" s="212">
        <v>22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962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4206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4207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690</v>
      </c>
      <c r="D211" s="208" t="s">
        <v>164</v>
      </c>
      <c r="E211" s="209" t="s">
        <v>4208</v>
      </c>
      <c r="F211" s="210" t="s">
        <v>4209</v>
      </c>
      <c r="G211" s="211" t="s">
        <v>320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973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4209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24.15" customHeight="1">
      <c r="A213" s="42"/>
      <c r="B213" s="43"/>
      <c r="C213" s="208" t="s">
        <v>697</v>
      </c>
      <c r="D213" s="208" t="s">
        <v>164</v>
      </c>
      <c r="E213" s="209" t="s">
        <v>4210</v>
      </c>
      <c r="F213" s="210" t="s">
        <v>4211</v>
      </c>
      <c r="G213" s="211" t="s">
        <v>320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985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4211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16.5" customHeight="1">
      <c r="A215" s="42"/>
      <c r="B215" s="43"/>
      <c r="C215" s="208" t="s">
        <v>705</v>
      </c>
      <c r="D215" s="208" t="s">
        <v>164</v>
      </c>
      <c r="E215" s="209" t="s">
        <v>4212</v>
      </c>
      <c r="F215" s="210" t="s">
        <v>4213</v>
      </c>
      <c r="G215" s="211" t="s">
        <v>320</v>
      </c>
      <c r="H215" s="212">
        <v>231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996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4214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4215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4.15" customHeight="1">
      <c r="A218" s="42"/>
      <c r="B218" s="43"/>
      <c r="C218" s="208" t="s">
        <v>710</v>
      </c>
      <c r="D218" s="208" t="s">
        <v>164</v>
      </c>
      <c r="E218" s="209" t="s">
        <v>4216</v>
      </c>
      <c r="F218" s="210" t="s">
        <v>4217</v>
      </c>
      <c r="G218" s="211" t="s">
        <v>320</v>
      </c>
      <c r="H218" s="212">
        <v>25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1007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4218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4219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33" customHeight="1">
      <c r="A221" s="42"/>
      <c r="B221" s="43"/>
      <c r="C221" s="208" t="s">
        <v>716</v>
      </c>
      <c r="D221" s="208" t="s">
        <v>164</v>
      </c>
      <c r="E221" s="209" t="s">
        <v>4220</v>
      </c>
      <c r="F221" s="210" t="s">
        <v>4221</v>
      </c>
      <c r="G221" s="211" t="s">
        <v>320</v>
      </c>
      <c r="H221" s="212">
        <v>74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1025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4222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4223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>
      <c r="A224" s="42"/>
      <c r="B224" s="43"/>
      <c r="C224" s="44"/>
      <c r="D224" s="221" t="s">
        <v>174</v>
      </c>
      <c r="E224" s="44"/>
      <c r="F224" s="228" t="s">
        <v>4224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174</v>
      </c>
      <c r="AU224" s="20" t="s">
        <v>88</v>
      </c>
    </row>
    <row r="225" s="2" customFormat="1" ht="37.8" customHeight="1">
      <c r="A225" s="42"/>
      <c r="B225" s="43"/>
      <c r="C225" s="208" t="s">
        <v>722</v>
      </c>
      <c r="D225" s="208" t="s">
        <v>164</v>
      </c>
      <c r="E225" s="209" t="s">
        <v>4225</v>
      </c>
      <c r="F225" s="210" t="s">
        <v>4226</v>
      </c>
      <c r="G225" s="211" t="s">
        <v>320</v>
      </c>
      <c r="H225" s="212">
        <v>175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1032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4227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4228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4229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33" customHeight="1">
      <c r="A229" s="42"/>
      <c r="B229" s="43"/>
      <c r="C229" s="208" t="s">
        <v>728</v>
      </c>
      <c r="D229" s="208" t="s">
        <v>164</v>
      </c>
      <c r="E229" s="209" t="s">
        <v>4230</v>
      </c>
      <c r="F229" s="210" t="s">
        <v>4231</v>
      </c>
      <c r="G229" s="211" t="s">
        <v>320</v>
      </c>
      <c r="H229" s="212">
        <v>1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1043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4232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4233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>
      <c r="A232" s="42"/>
      <c r="B232" s="43"/>
      <c r="C232" s="44"/>
      <c r="D232" s="221" t="s">
        <v>174</v>
      </c>
      <c r="E232" s="44"/>
      <c r="F232" s="228" t="s">
        <v>4234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174</v>
      </c>
      <c r="AU232" s="20" t="s">
        <v>88</v>
      </c>
    </row>
    <row r="233" s="2" customFormat="1" ht="37.8" customHeight="1">
      <c r="A233" s="42"/>
      <c r="B233" s="43"/>
      <c r="C233" s="208" t="s">
        <v>735</v>
      </c>
      <c r="D233" s="208" t="s">
        <v>164</v>
      </c>
      <c r="E233" s="209" t="s">
        <v>4235</v>
      </c>
      <c r="F233" s="210" t="s">
        <v>4236</v>
      </c>
      <c r="G233" s="211" t="s">
        <v>320</v>
      </c>
      <c r="H233" s="212">
        <v>22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1050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3004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4237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4238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24.15" customHeight="1">
      <c r="A237" s="42"/>
      <c r="B237" s="43"/>
      <c r="C237" s="265" t="s">
        <v>741</v>
      </c>
      <c r="D237" s="265" t="s">
        <v>303</v>
      </c>
      <c r="E237" s="266" t="s">
        <v>4239</v>
      </c>
      <c r="F237" s="267" t="s">
        <v>4240</v>
      </c>
      <c r="G237" s="268" t="s">
        <v>320</v>
      </c>
      <c r="H237" s="269">
        <v>10</v>
      </c>
      <c r="I237" s="270"/>
      <c r="J237" s="271">
        <f>ROUND(I237*H237,2)</f>
        <v>0</v>
      </c>
      <c r="K237" s="267" t="s">
        <v>168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555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1060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4240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1" t="s">
        <v>174</v>
      </c>
      <c r="E239" s="44"/>
      <c r="F239" s="228" t="s">
        <v>4241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174</v>
      </c>
      <c r="AU239" s="20" t="s">
        <v>88</v>
      </c>
    </row>
    <row r="240" s="2" customFormat="1" ht="37.8" customHeight="1">
      <c r="A240" s="42"/>
      <c r="B240" s="43"/>
      <c r="C240" s="265" t="s">
        <v>747</v>
      </c>
      <c r="D240" s="265" t="s">
        <v>303</v>
      </c>
      <c r="E240" s="266" t="s">
        <v>4063</v>
      </c>
      <c r="F240" s="267" t="s">
        <v>4242</v>
      </c>
      <c r="G240" s="268" t="s">
        <v>320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555</v>
      </c>
      <c r="AT240" s="219" t="s">
        <v>303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379</v>
      </c>
      <c r="BM240" s="219" t="s">
        <v>1080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4242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4243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37.8" customHeight="1">
      <c r="A243" s="42"/>
      <c r="B243" s="43"/>
      <c r="C243" s="265" t="s">
        <v>754</v>
      </c>
      <c r="D243" s="265" t="s">
        <v>303</v>
      </c>
      <c r="E243" s="266" t="s">
        <v>4066</v>
      </c>
      <c r="F243" s="267" t="s">
        <v>4244</v>
      </c>
      <c r="G243" s="268" t="s">
        <v>320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1093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4244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1" t="s">
        <v>174</v>
      </c>
      <c r="E245" s="44"/>
      <c r="F245" s="228" t="s">
        <v>4245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174</v>
      </c>
      <c r="AU245" s="20" t="s">
        <v>88</v>
      </c>
    </row>
    <row r="246" s="2" customFormat="1" ht="33" customHeight="1">
      <c r="A246" s="42"/>
      <c r="B246" s="43"/>
      <c r="C246" s="208" t="s">
        <v>760</v>
      </c>
      <c r="D246" s="208" t="s">
        <v>164</v>
      </c>
      <c r="E246" s="209" t="s">
        <v>4246</v>
      </c>
      <c r="F246" s="210" t="s">
        <v>4247</v>
      </c>
      <c r="G246" s="211" t="s">
        <v>320</v>
      </c>
      <c r="H246" s="212">
        <v>20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1104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4248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4249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2" customFormat="1" ht="33" customHeight="1">
      <c r="A249" s="42"/>
      <c r="B249" s="43"/>
      <c r="C249" s="208" t="s">
        <v>766</v>
      </c>
      <c r="D249" s="208" t="s">
        <v>164</v>
      </c>
      <c r="E249" s="209" t="s">
        <v>4250</v>
      </c>
      <c r="F249" s="210" t="s">
        <v>4251</v>
      </c>
      <c r="G249" s="211" t="s">
        <v>320</v>
      </c>
      <c r="H249" s="212">
        <v>2</v>
      </c>
      <c r="I249" s="213"/>
      <c r="J249" s="214">
        <f>ROUND(I249*H249,2)</f>
        <v>0</v>
      </c>
      <c r="K249" s="210" t="s">
        <v>168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379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1115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4252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>
      <c r="A251" s="42"/>
      <c r="B251" s="43"/>
      <c r="C251" s="44"/>
      <c r="D251" s="226" t="s">
        <v>172</v>
      </c>
      <c r="E251" s="44"/>
      <c r="F251" s="227" t="s">
        <v>4253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172</v>
      </c>
      <c r="AU251" s="20" t="s">
        <v>88</v>
      </c>
    </row>
    <row r="252" s="2" customFormat="1" ht="33" customHeight="1">
      <c r="A252" s="42"/>
      <c r="B252" s="43"/>
      <c r="C252" s="208" t="s">
        <v>772</v>
      </c>
      <c r="D252" s="208" t="s">
        <v>164</v>
      </c>
      <c r="E252" s="209" t="s">
        <v>4254</v>
      </c>
      <c r="F252" s="210" t="s">
        <v>4255</v>
      </c>
      <c r="G252" s="211" t="s">
        <v>320</v>
      </c>
      <c r="H252" s="212">
        <v>3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379</v>
      </c>
      <c r="AT252" s="219" t="s">
        <v>164</v>
      </c>
      <c r="AU252" s="219" t="s">
        <v>88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379</v>
      </c>
      <c r="BM252" s="219" t="s">
        <v>1128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4256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88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4257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88</v>
      </c>
    </row>
    <row r="255" s="2" customFormat="1" ht="24.15" customHeight="1">
      <c r="A255" s="42"/>
      <c r="B255" s="43"/>
      <c r="C255" s="208" t="s">
        <v>784</v>
      </c>
      <c r="D255" s="208" t="s">
        <v>164</v>
      </c>
      <c r="E255" s="209" t="s">
        <v>4258</v>
      </c>
      <c r="F255" s="210" t="s">
        <v>4259</v>
      </c>
      <c r="G255" s="211" t="s">
        <v>4079</v>
      </c>
      <c r="H255" s="289"/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1143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4260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4261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08" t="s">
        <v>788</v>
      </c>
      <c r="D258" s="208" t="s">
        <v>164</v>
      </c>
      <c r="E258" s="209" t="s">
        <v>4262</v>
      </c>
      <c r="F258" s="210" t="s">
        <v>4263</v>
      </c>
      <c r="G258" s="211" t="s">
        <v>4079</v>
      </c>
      <c r="H258" s="289"/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1156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4264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4265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4266</v>
      </c>
      <c r="F261" s="206" t="s">
        <v>4267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161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796</v>
      </c>
      <c r="D262" s="208" t="s">
        <v>164</v>
      </c>
      <c r="E262" s="209" t="s">
        <v>4268</v>
      </c>
      <c r="F262" s="210" t="s">
        <v>4269</v>
      </c>
      <c r="G262" s="211" t="s">
        <v>775</v>
      </c>
      <c r="H262" s="212">
        <v>1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1169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4270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4271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33" customHeight="1">
      <c r="A265" s="42"/>
      <c r="B265" s="43"/>
      <c r="C265" s="208" t="s">
        <v>805</v>
      </c>
      <c r="D265" s="208" t="s">
        <v>164</v>
      </c>
      <c r="E265" s="209" t="s">
        <v>4272</v>
      </c>
      <c r="F265" s="210" t="s">
        <v>4273</v>
      </c>
      <c r="G265" s="211" t="s">
        <v>775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1180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4274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4275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>
      <c r="A268" s="42"/>
      <c r="B268" s="43"/>
      <c r="C268" s="44"/>
      <c r="D268" s="221" t="s">
        <v>174</v>
      </c>
      <c r="E268" s="44"/>
      <c r="F268" s="228" t="s">
        <v>4276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174</v>
      </c>
      <c r="AU268" s="20" t="s">
        <v>88</v>
      </c>
    </row>
    <row r="269" s="2" customFormat="1" ht="16.5" customHeight="1">
      <c r="A269" s="42"/>
      <c r="B269" s="43"/>
      <c r="C269" s="208" t="s">
        <v>811</v>
      </c>
      <c r="D269" s="208" t="s">
        <v>164</v>
      </c>
      <c r="E269" s="209" t="s">
        <v>4277</v>
      </c>
      <c r="F269" s="210" t="s">
        <v>4278</v>
      </c>
      <c r="G269" s="211" t="s">
        <v>775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1194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4278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1" t="s">
        <v>174</v>
      </c>
      <c r="E271" s="44"/>
      <c r="F271" s="228" t="s">
        <v>4276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174</v>
      </c>
      <c r="AU271" s="20" t="s">
        <v>88</v>
      </c>
    </row>
    <row r="272" s="2" customFormat="1" ht="24.15" customHeight="1">
      <c r="A272" s="42"/>
      <c r="B272" s="43"/>
      <c r="C272" s="208" t="s">
        <v>817</v>
      </c>
      <c r="D272" s="208" t="s">
        <v>164</v>
      </c>
      <c r="E272" s="209" t="s">
        <v>4279</v>
      </c>
      <c r="F272" s="210" t="s">
        <v>4280</v>
      </c>
      <c r="G272" s="211" t="s">
        <v>775</v>
      </c>
      <c r="H272" s="212">
        <v>3</v>
      </c>
      <c r="I272" s="213"/>
      <c r="J272" s="214">
        <f>ROUND(I272*H272,2)</f>
        <v>0</v>
      </c>
      <c r="K272" s="210" t="s">
        <v>168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379</v>
      </c>
      <c r="AT272" s="219" t="s">
        <v>164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379</v>
      </c>
      <c r="BM272" s="219" t="s">
        <v>1210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4281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2" customFormat="1">
      <c r="A274" s="42"/>
      <c r="B274" s="43"/>
      <c r="C274" s="44"/>
      <c r="D274" s="226" t="s">
        <v>172</v>
      </c>
      <c r="E274" s="44"/>
      <c r="F274" s="227" t="s">
        <v>4282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172</v>
      </c>
      <c r="AU274" s="20" t="s">
        <v>88</v>
      </c>
    </row>
    <row r="275" s="2" customFormat="1" ht="49.05" customHeight="1">
      <c r="A275" s="42"/>
      <c r="B275" s="43"/>
      <c r="C275" s="208" t="s">
        <v>824</v>
      </c>
      <c r="D275" s="208" t="s">
        <v>164</v>
      </c>
      <c r="E275" s="209" t="s">
        <v>4283</v>
      </c>
      <c r="F275" s="210" t="s">
        <v>4284</v>
      </c>
      <c r="G275" s="211" t="s">
        <v>775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1224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4284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1" t="s">
        <v>174</v>
      </c>
      <c r="E277" s="44"/>
      <c r="F277" s="228" t="s">
        <v>4285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174</v>
      </c>
      <c r="AU277" s="20" t="s">
        <v>88</v>
      </c>
    </row>
    <row r="278" s="2" customFormat="1" ht="24.15" customHeight="1">
      <c r="A278" s="42"/>
      <c r="B278" s="43"/>
      <c r="C278" s="208" t="s">
        <v>832</v>
      </c>
      <c r="D278" s="208" t="s">
        <v>164</v>
      </c>
      <c r="E278" s="209" t="s">
        <v>4286</v>
      </c>
      <c r="F278" s="210" t="s">
        <v>4287</v>
      </c>
      <c r="G278" s="211" t="s">
        <v>775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1239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4288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4289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08" t="s">
        <v>842</v>
      </c>
      <c r="D281" s="208" t="s">
        <v>164</v>
      </c>
      <c r="E281" s="209" t="s">
        <v>4290</v>
      </c>
      <c r="F281" s="210" t="s">
        <v>4291</v>
      </c>
      <c r="G281" s="211" t="s">
        <v>775</v>
      </c>
      <c r="H281" s="212">
        <v>1</v>
      </c>
      <c r="I281" s="213"/>
      <c r="J281" s="214">
        <f>ROUND(I281*H281,2)</f>
        <v>0</v>
      </c>
      <c r="K281" s="210" t="s">
        <v>168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379</v>
      </c>
      <c r="AT281" s="219" t="s">
        <v>164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1254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4292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>
      <c r="A283" s="42"/>
      <c r="B283" s="43"/>
      <c r="C283" s="44"/>
      <c r="D283" s="226" t="s">
        <v>172</v>
      </c>
      <c r="E283" s="44"/>
      <c r="F283" s="227" t="s">
        <v>4293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172</v>
      </c>
      <c r="AU283" s="20" t="s">
        <v>88</v>
      </c>
    </row>
    <row r="284" s="2" customFormat="1" ht="21.75" customHeight="1">
      <c r="A284" s="42"/>
      <c r="B284" s="43"/>
      <c r="C284" s="208" t="s">
        <v>852</v>
      </c>
      <c r="D284" s="208" t="s">
        <v>164</v>
      </c>
      <c r="E284" s="209" t="s">
        <v>4294</v>
      </c>
      <c r="F284" s="210" t="s">
        <v>4295</v>
      </c>
      <c r="G284" s="211" t="s">
        <v>775</v>
      </c>
      <c r="H284" s="212">
        <v>3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1267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4296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4297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21.75" customHeight="1">
      <c r="A287" s="42"/>
      <c r="B287" s="43"/>
      <c r="C287" s="208" t="s">
        <v>857</v>
      </c>
      <c r="D287" s="208" t="s">
        <v>164</v>
      </c>
      <c r="E287" s="209" t="s">
        <v>4298</v>
      </c>
      <c r="F287" s="210" t="s">
        <v>4299</v>
      </c>
      <c r="G287" s="211" t="s">
        <v>775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1282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4300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4301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1.75" customHeight="1">
      <c r="A290" s="42"/>
      <c r="B290" s="43"/>
      <c r="C290" s="208" t="s">
        <v>863</v>
      </c>
      <c r="D290" s="208" t="s">
        <v>164</v>
      </c>
      <c r="E290" s="209" t="s">
        <v>4302</v>
      </c>
      <c r="F290" s="210" t="s">
        <v>4303</v>
      </c>
      <c r="G290" s="211" t="s">
        <v>775</v>
      </c>
      <c r="H290" s="212">
        <v>16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379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1295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4304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4305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2" customFormat="1" ht="24.15" customHeight="1">
      <c r="A293" s="42"/>
      <c r="B293" s="43"/>
      <c r="C293" s="208" t="s">
        <v>868</v>
      </c>
      <c r="D293" s="208" t="s">
        <v>164</v>
      </c>
      <c r="E293" s="209" t="s">
        <v>4306</v>
      </c>
      <c r="F293" s="210" t="s">
        <v>4307</v>
      </c>
      <c r="G293" s="211" t="s">
        <v>775</v>
      </c>
      <c r="H293" s="212">
        <v>1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1312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4308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4309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4.15" customHeight="1">
      <c r="A296" s="42"/>
      <c r="B296" s="43"/>
      <c r="C296" s="208" t="s">
        <v>876</v>
      </c>
      <c r="D296" s="208" t="s">
        <v>164</v>
      </c>
      <c r="E296" s="209" t="s">
        <v>4310</v>
      </c>
      <c r="F296" s="210" t="s">
        <v>4311</v>
      </c>
      <c r="G296" s="211" t="s">
        <v>775</v>
      </c>
      <c r="H296" s="212">
        <v>4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1324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4312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4313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24.15" customHeight="1">
      <c r="A299" s="42"/>
      <c r="B299" s="43"/>
      <c r="C299" s="208" t="s">
        <v>892</v>
      </c>
      <c r="D299" s="208" t="s">
        <v>164</v>
      </c>
      <c r="E299" s="209" t="s">
        <v>4314</v>
      </c>
      <c r="F299" s="210" t="s">
        <v>4315</v>
      </c>
      <c r="G299" s="211" t="s">
        <v>775</v>
      </c>
      <c r="H299" s="212">
        <v>1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1336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4316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4317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24.15" customHeight="1">
      <c r="A302" s="42"/>
      <c r="B302" s="43"/>
      <c r="C302" s="208" t="s">
        <v>897</v>
      </c>
      <c r="D302" s="208" t="s">
        <v>164</v>
      </c>
      <c r="E302" s="209" t="s">
        <v>4318</v>
      </c>
      <c r="F302" s="210" t="s">
        <v>4319</v>
      </c>
      <c r="G302" s="211" t="s">
        <v>775</v>
      </c>
      <c r="H302" s="212">
        <v>2</v>
      </c>
      <c r="I302" s="213"/>
      <c r="J302" s="214">
        <f>ROUND(I302*H302,2)</f>
        <v>0</v>
      </c>
      <c r="K302" s="210" t="s">
        <v>168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379</v>
      </c>
      <c r="AT302" s="219" t="s">
        <v>164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1347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4320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>
      <c r="A304" s="42"/>
      <c r="B304" s="43"/>
      <c r="C304" s="44"/>
      <c r="D304" s="226" t="s">
        <v>172</v>
      </c>
      <c r="E304" s="44"/>
      <c r="F304" s="227" t="s">
        <v>4321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172</v>
      </c>
      <c r="AU304" s="20" t="s">
        <v>88</v>
      </c>
    </row>
    <row r="305" s="2" customFormat="1" ht="16.5" customHeight="1">
      <c r="A305" s="42"/>
      <c r="B305" s="43"/>
      <c r="C305" s="208" t="s">
        <v>903</v>
      </c>
      <c r="D305" s="208" t="s">
        <v>164</v>
      </c>
      <c r="E305" s="209" t="s">
        <v>4322</v>
      </c>
      <c r="F305" s="210" t="s">
        <v>4323</v>
      </c>
      <c r="G305" s="211" t="s">
        <v>775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1361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4323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 ht="21.75" customHeight="1">
      <c r="A307" s="42"/>
      <c r="B307" s="43"/>
      <c r="C307" s="208" t="s">
        <v>908</v>
      </c>
      <c r="D307" s="208" t="s">
        <v>164</v>
      </c>
      <c r="E307" s="209" t="s">
        <v>4324</v>
      </c>
      <c r="F307" s="210" t="s">
        <v>4325</v>
      </c>
      <c r="G307" s="211" t="s">
        <v>775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1399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4325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 ht="24.15" customHeight="1">
      <c r="A309" s="42"/>
      <c r="B309" s="43"/>
      <c r="C309" s="208" t="s">
        <v>914</v>
      </c>
      <c r="D309" s="208" t="s">
        <v>164</v>
      </c>
      <c r="E309" s="209" t="s">
        <v>4326</v>
      </c>
      <c r="F309" s="210" t="s">
        <v>4327</v>
      </c>
      <c r="G309" s="211" t="s">
        <v>775</v>
      </c>
      <c r="H309" s="212">
        <v>7</v>
      </c>
      <c r="I309" s="213"/>
      <c r="J309" s="214">
        <f>ROUND(I309*H309,2)</f>
        <v>0</v>
      </c>
      <c r="K309" s="210" t="s">
        <v>168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379</v>
      </c>
      <c r="AT309" s="219" t="s">
        <v>164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1423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4328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6" t="s">
        <v>172</v>
      </c>
      <c r="E311" s="44"/>
      <c r="F311" s="227" t="s">
        <v>4329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172</v>
      </c>
      <c r="AU311" s="20" t="s">
        <v>88</v>
      </c>
    </row>
    <row r="312" s="2" customFormat="1" ht="24.15" customHeight="1">
      <c r="A312" s="42"/>
      <c r="B312" s="43"/>
      <c r="C312" s="208" t="s">
        <v>918</v>
      </c>
      <c r="D312" s="208" t="s">
        <v>164</v>
      </c>
      <c r="E312" s="209" t="s">
        <v>4330</v>
      </c>
      <c r="F312" s="210" t="s">
        <v>4331</v>
      </c>
      <c r="G312" s="211" t="s">
        <v>775</v>
      </c>
      <c r="H312" s="212">
        <v>1</v>
      </c>
      <c r="I312" s="213"/>
      <c r="J312" s="214">
        <f>ROUND(I312*H312,2)</f>
        <v>0</v>
      </c>
      <c r="K312" s="210" t="s">
        <v>168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379</v>
      </c>
      <c r="AT312" s="219" t="s">
        <v>164</v>
      </c>
      <c r="AU312" s="219" t="s">
        <v>88</v>
      </c>
      <c r="AY312" s="20" t="s">
        <v>161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379</v>
      </c>
      <c r="BM312" s="219" t="s">
        <v>1444</v>
      </c>
    </row>
    <row r="313" s="2" customFormat="1">
      <c r="A313" s="42"/>
      <c r="B313" s="43"/>
      <c r="C313" s="44"/>
      <c r="D313" s="221" t="s">
        <v>171</v>
      </c>
      <c r="E313" s="44"/>
      <c r="F313" s="222" t="s">
        <v>4332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171</v>
      </c>
      <c r="AU313" s="20" t="s">
        <v>88</v>
      </c>
    </row>
    <row r="314" s="2" customFormat="1">
      <c r="A314" s="42"/>
      <c r="B314" s="43"/>
      <c r="C314" s="44"/>
      <c r="D314" s="226" t="s">
        <v>172</v>
      </c>
      <c r="E314" s="44"/>
      <c r="F314" s="227" t="s">
        <v>4333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172</v>
      </c>
      <c r="AU314" s="20" t="s">
        <v>88</v>
      </c>
    </row>
    <row r="315" s="2" customFormat="1">
      <c r="A315" s="42"/>
      <c r="B315" s="43"/>
      <c r="C315" s="44"/>
      <c r="D315" s="221" t="s">
        <v>174</v>
      </c>
      <c r="E315" s="44"/>
      <c r="F315" s="228" t="s">
        <v>4334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174</v>
      </c>
      <c r="AU315" s="20" t="s">
        <v>88</v>
      </c>
    </row>
    <row r="316" s="2" customFormat="1" ht="24.15" customHeight="1">
      <c r="A316" s="42"/>
      <c r="B316" s="43"/>
      <c r="C316" s="208" t="s">
        <v>929</v>
      </c>
      <c r="D316" s="208" t="s">
        <v>164</v>
      </c>
      <c r="E316" s="209" t="s">
        <v>4335</v>
      </c>
      <c r="F316" s="210" t="s">
        <v>4336</v>
      </c>
      <c r="G316" s="211" t="s">
        <v>775</v>
      </c>
      <c r="H316" s="212">
        <v>5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379</v>
      </c>
      <c r="AT316" s="219" t="s">
        <v>164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1493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4337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4338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88</v>
      </c>
    </row>
    <row r="319" s="2" customFormat="1" ht="24.15" customHeight="1">
      <c r="A319" s="42"/>
      <c r="B319" s="43"/>
      <c r="C319" s="208" t="s">
        <v>934</v>
      </c>
      <c r="D319" s="208" t="s">
        <v>164</v>
      </c>
      <c r="E319" s="209" t="s">
        <v>4339</v>
      </c>
      <c r="F319" s="210" t="s">
        <v>4340</v>
      </c>
      <c r="G319" s="211" t="s">
        <v>775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379</v>
      </c>
      <c r="AT319" s="219" t="s">
        <v>164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379</v>
      </c>
      <c r="BM319" s="219" t="s">
        <v>1534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4340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936</v>
      </c>
      <c r="D321" s="208" t="s">
        <v>164</v>
      </c>
      <c r="E321" s="209" t="s">
        <v>4341</v>
      </c>
      <c r="F321" s="210" t="s">
        <v>4342</v>
      </c>
      <c r="G321" s="211" t="s">
        <v>775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1553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4343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4344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4345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37.8" customHeight="1">
      <c r="A325" s="42"/>
      <c r="B325" s="43"/>
      <c r="C325" s="208" t="s">
        <v>941</v>
      </c>
      <c r="D325" s="208" t="s">
        <v>164</v>
      </c>
      <c r="E325" s="209" t="s">
        <v>4346</v>
      </c>
      <c r="F325" s="210" t="s">
        <v>4347</v>
      </c>
      <c r="G325" s="211" t="s">
        <v>4059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1565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4348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24.15" customHeight="1">
      <c r="A327" s="42"/>
      <c r="B327" s="43"/>
      <c r="C327" s="208" t="s">
        <v>947</v>
      </c>
      <c r="D327" s="208" t="s">
        <v>164</v>
      </c>
      <c r="E327" s="209" t="s">
        <v>4349</v>
      </c>
      <c r="F327" s="210" t="s">
        <v>4350</v>
      </c>
      <c r="G327" s="211" t="s">
        <v>4079</v>
      </c>
      <c r="H327" s="289"/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1574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4351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4352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08" t="s">
        <v>950</v>
      </c>
      <c r="D330" s="208" t="s">
        <v>164</v>
      </c>
      <c r="E330" s="209" t="s">
        <v>4353</v>
      </c>
      <c r="F330" s="210" t="s">
        <v>4354</v>
      </c>
      <c r="G330" s="211" t="s">
        <v>4079</v>
      </c>
      <c r="H330" s="289"/>
      <c r="I330" s="213"/>
      <c r="J330" s="214">
        <f>ROUND(I330*H330,2)</f>
        <v>0</v>
      </c>
      <c r="K330" s="210" t="s">
        <v>168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379</v>
      </c>
      <c r="AT330" s="219" t="s">
        <v>164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1593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4355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>
      <c r="A332" s="42"/>
      <c r="B332" s="43"/>
      <c r="C332" s="44"/>
      <c r="D332" s="226" t="s">
        <v>172</v>
      </c>
      <c r="E332" s="44"/>
      <c r="F332" s="227" t="s">
        <v>4356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172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4357</v>
      </c>
      <c r="F333" s="206" t="s">
        <v>4358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161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956</v>
      </c>
      <c r="D334" s="208" t="s">
        <v>164</v>
      </c>
      <c r="E334" s="209" t="s">
        <v>4359</v>
      </c>
      <c r="F334" s="210" t="s">
        <v>4360</v>
      </c>
      <c r="G334" s="211" t="s">
        <v>775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1606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4360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1" t="s">
        <v>174</v>
      </c>
      <c r="E336" s="44"/>
      <c r="F336" s="228" t="s">
        <v>4361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174</v>
      </c>
      <c r="AU336" s="20" t="s">
        <v>88</v>
      </c>
    </row>
    <row r="337" s="2" customFormat="1" ht="24.15" customHeight="1">
      <c r="A337" s="42"/>
      <c r="B337" s="43"/>
      <c r="C337" s="208" t="s">
        <v>962</v>
      </c>
      <c r="D337" s="208" t="s">
        <v>164</v>
      </c>
      <c r="E337" s="209" t="s">
        <v>4362</v>
      </c>
      <c r="F337" s="210" t="s">
        <v>4363</v>
      </c>
      <c r="G337" s="211" t="s">
        <v>775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1622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4363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 ht="24.15" customHeight="1">
      <c r="A339" s="42"/>
      <c r="B339" s="43"/>
      <c r="C339" s="208" t="s">
        <v>968</v>
      </c>
      <c r="D339" s="208" t="s">
        <v>164</v>
      </c>
      <c r="E339" s="209" t="s">
        <v>4364</v>
      </c>
      <c r="F339" s="210" t="s">
        <v>4365</v>
      </c>
      <c r="G339" s="211" t="s">
        <v>775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379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379</v>
      </c>
      <c r="BM339" s="219" t="s">
        <v>1631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4365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 ht="24.15" customHeight="1">
      <c r="A341" s="42"/>
      <c r="B341" s="43"/>
      <c r="C341" s="208" t="s">
        <v>973</v>
      </c>
      <c r="D341" s="208" t="s">
        <v>164</v>
      </c>
      <c r="E341" s="209" t="s">
        <v>4366</v>
      </c>
      <c r="F341" s="210" t="s">
        <v>4367</v>
      </c>
      <c r="G341" s="211" t="s">
        <v>4079</v>
      </c>
      <c r="H341" s="289"/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1642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4368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4369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 ht="24.15" customHeight="1">
      <c r="A344" s="42"/>
      <c r="B344" s="43"/>
      <c r="C344" s="208" t="s">
        <v>979</v>
      </c>
      <c r="D344" s="208" t="s">
        <v>164</v>
      </c>
      <c r="E344" s="209" t="s">
        <v>4370</v>
      </c>
      <c r="F344" s="210" t="s">
        <v>4371</v>
      </c>
      <c r="G344" s="211" t="s">
        <v>4079</v>
      </c>
      <c r="H344" s="289"/>
      <c r="I344" s="213"/>
      <c r="J344" s="214">
        <f>ROUND(I344*H344,2)</f>
        <v>0</v>
      </c>
      <c r="K344" s="210" t="s">
        <v>168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1657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4372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>
      <c r="A346" s="42"/>
      <c r="B346" s="43"/>
      <c r="C346" s="44"/>
      <c r="D346" s="226" t="s">
        <v>172</v>
      </c>
      <c r="E346" s="44"/>
      <c r="F346" s="227" t="s">
        <v>4373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172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4374</v>
      </c>
      <c r="F347" s="206" t="s">
        <v>4375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161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985</v>
      </c>
      <c r="D348" s="208" t="s">
        <v>164</v>
      </c>
      <c r="E348" s="209" t="s">
        <v>4376</v>
      </c>
      <c r="F348" s="210" t="s">
        <v>4377</v>
      </c>
      <c r="G348" s="211" t="s">
        <v>320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1670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4377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37.8" customHeight="1">
      <c r="A350" s="42"/>
      <c r="B350" s="43"/>
      <c r="C350" s="208" t="s">
        <v>991</v>
      </c>
      <c r="D350" s="208" t="s">
        <v>164</v>
      </c>
      <c r="E350" s="209" t="s">
        <v>4378</v>
      </c>
      <c r="F350" s="210" t="s">
        <v>4379</v>
      </c>
      <c r="G350" s="211" t="s">
        <v>311</v>
      </c>
      <c r="H350" s="212">
        <v>610.83000000000004</v>
      </c>
      <c r="I350" s="213"/>
      <c r="J350" s="214">
        <f>ROUND(I350*H350,2)</f>
        <v>0</v>
      </c>
      <c r="K350" s="210" t="s">
        <v>168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379</v>
      </c>
      <c r="AT350" s="219" t="s">
        <v>164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1694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4380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>
      <c r="A352" s="42"/>
      <c r="B352" s="43"/>
      <c r="C352" s="44"/>
      <c r="D352" s="226" t="s">
        <v>172</v>
      </c>
      <c r="E352" s="44"/>
      <c r="F352" s="227" t="s">
        <v>4381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172</v>
      </c>
      <c r="AU352" s="20" t="s">
        <v>88</v>
      </c>
    </row>
    <row r="353" s="2" customFormat="1" ht="24.15" customHeight="1">
      <c r="A353" s="42"/>
      <c r="B353" s="43"/>
      <c r="C353" s="208" t="s">
        <v>996</v>
      </c>
      <c r="D353" s="208" t="s">
        <v>164</v>
      </c>
      <c r="E353" s="209" t="s">
        <v>4382</v>
      </c>
      <c r="F353" s="210" t="s">
        <v>4383</v>
      </c>
      <c r="G353" s="211" t="s">
        <v>320</v>
      </c>
      <c r="H353" s="212">
        <v>671.91300000000001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379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379</v>
      </c>
      <c r="BM353" s="219" t="s">
        <v>1717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4384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4385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2" customFormat="1" ht="24.15" customHeight="1">
      <c r="A356" s="42"/>
      <c r="B356" s="43"/>
      <c r="C356" s="208" t="s">
        <v>1003</v>
      </c>
      <c r="D356" s="208" t="s">
        <v>164</v>
      </c>
      <c r="E356" s="209" t="s">
        <v>4386</v>
      </c>
      <c r="F356" s="210" t="s">
        <v>4387</v>
      </c>
      <c r="G356" s="211" t="s">
        <v>320</v>
      </c>
      <c r="H356" s="212">
        <v>480.39999999999998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1728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4388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4389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>
      <c r="A359" s="42"/>
      <c r="B359" s="43"/>
      <c r="C359" s="44"/>
      <c r="D359" s="221" t="s">
        <v>174</v>
      </c>
      <c r="E359" s="44"/>
      <c r="F359" s="228" t="s">
        <v>4390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174</v>
      </c>
      <c r="AU359" s="20" t="s">
        <v>88</v>
      </c>
    </row>
    <row r="360" s="2" customFormat="1" ht="24.15" customHeight="1">
      <c r="A360" s="42"/>
      <c r="B360" s="43"/>
      <c r="C360" s="208" t="s">
        <v>1007</v>
      </c>
      <c r="D360" s="208" t="s">
        <v>164</v>
      </c>
      <c r="E360" s="209" t="s">
        <v>4391</v>
      </c>
      <c r="F360" s="210" t="s">
        <v>4392</v>
      </c>
      <c r="G360" s="211" t="s">
        <v>775</v>
      </c>
      <c r="H360" s="212">
        <v>1</v>
      </c>
      <c r="I360" s="213"/>
      <c r="J360" s="214">
        <f>ROUND(I360*H360,2)</f>
        <v>0</v>
      </c>
      <c r="K360" s="210" t="s">
        <v>168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379</v>
      </c>
      <c r="AT360" s="219" t="s">
        <v>164</v>
      </c>
      <c r="AU360" s="219" t="s">
        <v>88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379</v>
      </c>
      <c r="BM360" s="219" t="s">
        <v>1751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4393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88</v>
      </c>
    </row>
    <row r="362" s="2" customFormat="1">
      <c r="A362" s="42"/>
      <c r="B362" s="43"/>
      <c r="C362" s="44"/>
      <c r="D362" s="226" t="s">
        <v>172</v>
      </c>
      <c r="E362" s="44"/>
      <c r="F362" s="227" t="s">
        <v>4394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172</v>
      </c>
      <c r="AU362" s="20" t="s">
        <v>88</v>
      </c>
    </row>
    <row r="363" s="2" customFormat="1" ht="24.15" customHeight="1">
      <c r="A363" s="42"/>
      <c r="B363" s="43"/>
      <c r="C363" s="208" t="s">
        <v>1015</v>
      </c>
      <c r="D363" s="208" t="s">
        <v>164</v>
      </c>
      <c r="E363" s="209" t="s">
        <v>4395</v>
      </c>
      <c r="F363" s="210" t="s">
        <v>4396</v>
      </c>
      <c r="G363" s="211" t="s">
        <v>775</v>
      </c>
      <c r="H363" s="212">
        <v>2</v>
      </c>
      <c r="I363" s="213"/>
      <c r="J363" s="214">
        <f>ROUND(I363*H363,2)</f>
        <v>0</v>
      </c>
      <c r="K363" s="210" t="s">
        <v>168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379</v>
      </c>
      <c r="AT363" s="219" t="s">
        <v>164</v>
      </c>
      <c r="AU363" s="219" t="s">
        <v>88</v>
      </c>
      <c r="AY363" s="20" t="s">
        <v>161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379</v>
      </c>
      <c r="BM363" s="219" t="s">
        <v>1759</v>
      </c>
    </row>
    <row r="364" s="2" customFormat="1">
      <c r="A364" s="42"/>
      <c r="B364" s="43"/>
      <c r="C364" s="44"/>
      <c r="D364" s="221" t="s">
        <v>171</v>
      </c>
      <c r="E364" s="44"/>
      <c r="F364" s="222" t="s">
        <v>4397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171</v>
      </c>
      <c r="AU364" s="20" t="s">
        <v>88</v>
      </c>
    </row>
    <row r="365" s="2" customFormat="1">
      <c r="A365" s="42"/>
      <c r="B365" s="43"/>
      <c r="C365" s="44"/>
      <c r="D365" s="226" t="s">
        <v>172</v>
      </c>
      <c r="E365" s="44"/>
      <c r="F365" s="227" t="s">
        <v>4398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172</v>
      </c>
      <c r="AU365" s="20" t="s">
        <v>88</v>
      </c>
    </row>
    <row r="366" s="2" customFormat="1" ht="24.15" customHeight="1">
      <c r="A366" s="42"/>
      <c r="B366" s="43"/>
      <c r="C366" s="208" t="s">
        <v>1025</v>
      </c>
      <c r="D366" s="208" t="s">
        <v>164</v>
      </c>
      <c r="E366" s="209" t="s">
        <v>4399</v>
      </c>
      <c r="F366" s="210" t="s">
        <v>4400</v>
      </c>
      <c r="G366" s="211" t="s">
        <v>775</v>
      </c>
      <c r="H366" s="212">
        <v>2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1783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4401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4402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 ht="24.15" customHeight="1">
      <c r="A369" s="42"/>
      <c r="B369" s="43"/>
      <c r="C369" s="208" t="s">
        <v>1030</v>
      </c>
      <c r="D369" s="208" t="s">
        <v>164</v>
      </c>
      <c r="E369" s="209" t="s">
        <v>4403</v>
      </c>
      <c r="F369" s="210" t="s">
        <v>4404</v>
      </c>
      <c r="G369" s="211" t="s">
        <v>775</v>
      </c>
      <c r="H369" s="212">
        <v>1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379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1789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4405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4406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2" customFormat="1">
      <c r="A372" s="42"/>
      <c r="B372" s="43"/>
      <c r="C372" s="44"/>
      <c r="D372" s="221" t="s">
        <v>174</v>
      </c>
      <c r="E372" s="44"/>
      <c r="F372" s="228" t="s">
        <v>4407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174</v>
      </c>
      <c r="AU372" s="20" t="s">
        <v>88</v>
      </c>
    </row>
    <row r="373" s="2" customFormat="1" ht="24.15" customHeight="1">
      <c r="A373" s="42"/>
      <c r="B373" s="43"/>
      <c r="C373" s="208" t="s">
        <v>1032</v>
      </c>
      <c r="D373" s="208" t="s">
        <v>164</v>
      </c>
      <c r="E373" s="209" t="s">
        <v>4408</v>
      </c>
      <c r="F373" s="210" t="s">
        <v>4409</v>
      </c>
      <c r="G373" s="211" t="s">
        <v>775</v>
      </c>
      <c r="H373" s="212">
        <v>4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379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1804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4410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4411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2" customFormat="1">
      <c r="A376" s="42"/>
      <c r="B376" s="43"/>
      <c r="C376" s="44"/>
      <c r="D376" s="221" t="s">
        <v>174</v>
      </c>
      <c r="E376" s="44"/>
      <c r="F376" s="228" t="s">
        <v>4407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174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303</v>
      </c>
      <c r="F377" s="195" t="s">
        <v>4412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180</v>
      </c>
      <c r="AT377" s="204" t="s">
        <v>77</v>
      </c>
      <c r="AU377" s="204" t="s">
        <v>78</v>
      </c>
      <c r="AY377" s="203" t="s">
        <v>161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4413</v>
      </c>
      <c r="F378" s="206" t="s">
        <v>4414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161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1037</v>
      </c>
      <c r="D379" s="208" t="s">
        <v>164</v>
      </c>
      <c r="E379" s="209" t="s">
        <v>4415</v>
      </c>
      <c r="F379" s="210" t="s">
        <v>4416</v>
      </c>
      <c r="G379" s="211" t="s">
        <v>4059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1818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4416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16.5" customHeight="1">
      <c r="A381" s="42"/>
      <c r="B381" s="43"/>
      <c r="C381" s="208" t="s">
        <v>1043</v>
      </c>
      <c r="D381" s="208" t="s">
        <v>164</v>
      </c>
      <c r="E381" s="209" t="s">
        <v>4417</v>
      </c>
      <c r="F381" s="210" t="s">
        <v>4418</v>
      </c>
      <c r="G381" s="211" t="s">
        <v>4059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188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188</v>
      </c>
      <c r="BM381" s="219" t="s">
        <v>1826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4418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 ht="16.5" customHeight="1">
      <c r="A383" s="42"/>
      <c r="B383" s="43"/>
      <c r="C383" s="208" t="s">
        <v>1048</v>
      </c>
      <c r="D383" s="208" t="s">
        <v>164</v>
      </c>
      <c r="E383" s="209" t="s">
        <v>4419</v>
      </c>
      <c r="F383" s="210" t="s">
        <v>4420</v>
      </c>
      <c r="G383" s="211" t="s">
        <v>4059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188</v>
      </c>
      <c r="AT383" s="219" t="s">
        <v>164</v>
      </c>
      <c r="AU383" s="219" t="s">
        <v>88</v>
      </c>
      <c r="AY383" s="20" t="s">
        <v>161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188</v>
      </c>
      <c r="BM383" s="219" t="s">
        <v>1840</v>
      </c>
    </row>
    <row r="384" s="2" customFormat="1">
      <c r="A384" s="42"/>
      <c r="B384" s="43"/>
      <c r="C384" s="44"/>
      <c r="D384" s="221" t="s">
        <v>171</v>
      </c>
      <c r="E384" s="44"/>
      <c r="F384" s="222" t="s">
        <v>4420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171</v>
      </c>
      <c r="AU384" s="20" t="s">
        <v>88</v>
      </c>
    </row>
    <row r="385" s="2" customFormat="1" ht="16.5" customHeight="1">
      <c r="A385" s="42"/>
      <c r="B385" s="43"/>
      <c r="C385" s="208" t="s">
        <v>1050</v>
      </c>
      <c r="D385" s="208" t="s">
        <v>164</v>
      </c>
      <c r="E385" s="209" t="s">
        <v>4421</v>
      </c>
      <c r="F385" s="210" t="s">
        <v>4422</v>
      </c>
      <c r="G385" s="211" t="s">
        <v>4059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188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1846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4422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24.15" customHeight="1">
      <c r="A387" s="42"/>
      <c r="B387" s="43"/>
      <c r="C387" s="208" t="s">
        <v>1054</v>
      </c>
      <c r="D387" s="208" t="s">
        <v>164</v>
      </c>
      <c r="E387" s="209" t="s">
        <v>4423</v>
      </c>
      <c r="F387" s="210" t="s">
        <v>4424</v>
      </c>
      <c r="G387" s="211" t="s">
        <v>4059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1860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4424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160</v>
      </c>
      <c r="AT389" s="204" t="s">
        <v>77</v>
      </c>
      <c r="AU389" s="204" t="s">
        <v>78</v>
      </c>
      <c r="AY389" s="203" t="s">
        <v>161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1060</v>
      </c>
      <c r="D390" s="208" t="s">
        <v>164</v>
      </c>
      <c r="E390" s="209" t="s">
        <v>4425</v>
      </c>
      <c r="F390" s="210" t="s">
        <v>4426</v>
      </c>
      <c r="G390" s="211" t="s">
        <v>4059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188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188</v>
      </c>
      <c r="BM390" s="219" t="s">
        <v>1872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4426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J3CO1NerTUtPDkfHR7dD7jD+OPMnimNYqxOewGAoTPJTf30waROLYmb2jByJEFAs3pL4Q+iW6CdOh6UT3qsvYg==" hashValue="6fZCoz95uppgcDDfAMrFs0HflN1YGbY2nISFiYUhTVhWWsOXwadexYHuewxZBIBBcVZsqYyyBQxOeaD75ulEcQ==" algorithmName="SHA-512" password="9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4427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ROUND((SUM(BE95:BE582)),  2)</f>
        <v>0</v>
      </c>
      <c r="G33" s="42"/>
      <c r="H33" s="42"/>
      <c r="I33" s="152">
        <v>0.20999999999999999</v>
      </c>
      <c r="J33" s="151">
        <f>ROUND(((SUM(BE95:BE582))*I33),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ROUND((SUM(BF95:BF582)),  2)</f>
        <v>0</v>
      </c>
      <c r="G34" s="42"/>
      <c r="H34" s="42"/>
      <c r="I34" s="152">
        <v>0.14999999999999999</v>
      </c>
      <c r="J34" s="151">
        <f>ROUND(((SUM(BF95:BF582))*I34),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ROUND((SUM(BH95:BH582)),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4429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4430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4431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4432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4433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4434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4435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4436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4437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4438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4439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4440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4441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236</v>
      </c>
      <c r="E73" s="172"/>
      <c r="F73" s="172"/>
      <c r="G73" s="172"/>
      <c r="H73" s="172"/>
      <c r="I73" s="172"/>
      <c r="J73" s="173">
        <f>J558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139</v>
      </c>
      <c r="E74" s="172"/>
      <c r="F74" s="172"/>
      <c r="G74" s="172"/>
      <c r="H74" s="172"/>
      <c r="I74" s="172"/>
      <c r="J74" s="173">
        <f>J578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4442</v>
      </c>
      <c r="E75" s="178"/>
      <c r="F75" s="178"/>
      <c r="G75" s="178"/>
      <c r="H75" s="178"/>
      <c r="I75" s="178"/>
      <c r="J75" s="179">
        <f>J579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147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138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14. 8. 2024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148</v>
      </c>
      <c r="D94" s="184" t="s">
        <v>63</v>
      </c>
      <c r="E94" s="184" t="s">
        <v>59</v>
      </c>
      <c r="F94" s="184" t="s">
        <v>60</v>
      </c>
      <c r="G94" s="184" t="s">
        <v>149</v>
      </c>
      <c r="H94" s="184" t="s">
        <v>150</v>
      </c>
      <c r="I94" s="184" t="s">
        <v>151</v>
      </c>
      <c r="J94" s="184" t="s">
        <v>142</v>
      </c>
      <c r="K94" s="185" t="s">
        <v>152</v>
      </c>
      <c r="L94" s="186"/>
      <c r="M94" s="96" t="s">
        <v>32</v>
      </c>
      <c r="N94" s="97" t="s">
        <v>48</v>
      </c>
      <c r="O94" s="97" t="s">
        <v>153</v>
      </c>
      <c r="P94" s="97" t="s">
        <v>154</v>
      </c>
      <c r="Q94" s="97" t="s">
        <v>155</v>
      </c>
      <c r="R94" s="97" t="s">
        <v>156</v>
      </c>
      <c r="S94" s="97" t="s">
        <v>157</v>
      </c>
      <c r="T94" s="98" t="s">
        <v>158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159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P96+P558+P578</f>
        <v>0</v>
      </c>
      <c r="Q95" s="100"/>
      <c r="R95" s="189">
        <f>R96+R558+R578</f>
        <v>0.35951</v>
      </c>
      <c r="S95" s="100"/>
      <c r="T95" s="190">
        <f>T96+T558+T578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143</v>
      </c>
      <c r="BK95" s="191">
        <f>BK96+BK558+BK578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4443</v>
      </c>
      <c r="F96" s="195" t="s">
        <v>4444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161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4445</v>
      </c>
      <c r="F97" s="206" t="s">
        <v>4446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161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164</v>
      </c>
      <c r="E98" s="209" t="s">
        <v>4447</v>
      </c>
      <c r="F98" s="210" t="s">
        <v>4448</v>
      </c>
      <c r="G98" s="211" t="s">
        <v>775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379</v>
      </c>
      <c r="BM98" s="219" t="s">
        <v>88</v>
      </c>
    </row>
    <row r="99" s="2" customFormat="1">
      <c r="A99" s="42"/>
      <c r="B99" s="43"/>
      <c r="C99" s="44"/>
      <c r="D99" s="221" t="s">
        <v>171</v>
      </c>
      <c r="E99" s="44"/>
      <c r="F99" s="222" t="s">
        <v>4449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4450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303</v>
      </c>
      <c r="E101" s="266" t="s">
        <v>4451</v>
      </c>
      <c r="F101" s="267" t="s">
        <v>4452</v>
      </c>
      <c r="G101" s="268" t="s">
        <v>775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555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4453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180</v>
      </c>
      <c r="D103" s="208" t="s">
        <v>164</v>
      </c>
      <c r="E103" s="209" t="s">
        <v>4454</v>
      </c>
      <c r="F103" s="210" t="s">
        <v>4455</v>
      </c>
      <c r="G103" s="211" t="s">
        <v>775</v>
      </c>
      <c r="H103" s="212">
        <v>2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4456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4457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 ht="37.8" customHeight="1">
      <c r="A106" s="42"/>
      <c r="B106" s="43"/>
      <c r="C106" s="265" t="s">
        <v>188</v>
      </c>
      <c r="D106" s="265" t="s">
        <v>303</v>
      </c>
      <c r="E106" s="266" t="s">
        <v>4458</v>
      </c>
      <c r="F106" s="267" t="s">
        <v>4459</v>
      </c>
      <c r="G106" s="268" t="s">
        <v>775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555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294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4459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24.15" customHeight="1">
      <c r="A108" s="42"/>
      <c r="B108" s="43"/>
      <c r="C108" s="208" t="s">
        <v>160</v>
      </c>
      <c r="D108" s="208" t="s">
        <v>164</v>
      </c>
      <c r="E108" s="209" t="s">
        <v>4460</v>
      </c>
      <c r="F108" s="210" t="s">
        <v>4461</v>
      </c>
      <c r="G108" s="211" t="s">
        <v>775</v>
      </c>
      <c r="H108" s="212">
        <v>1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308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4462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4463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37.8" customHeight="1">
      <c r="A111" s="42"/>
      <c r="B111" s="43"/>
      <c r="C111" s="265" t="s">
        <v>200</v>
      </c>
      <c r="D111" s="265" t="s">
        <v>303</v>
      </c>
      <c r="E111" s="266" t="s">
        <v>4464</v>
      </c>
      <c r="F111" s="267" t="s">
        <v>4465</v>
      </c>
      <c r="G111" s="268" t="s">
        <v>775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555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328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4465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204</v>
      </c>
      <c r="D113" s="265" t="s">
        <v>303</v>
      </c>
      <c r="E113" s="266" t="s">
        <v>4466</v>
      </c>
      <c r="F113" s="267" t="s">
        <v>4467</v>
      </c>
      <c r="G113" s="268" t="s">
        <v>775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555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363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4467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4468</v>
      </c>
      <c r="F115" s="206" t="s">
        <v>4469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4470</v>
      </c>
      <c r="F116" s="210" t="s">
        <v>4471</v>
      </c>
      <c r="G116" s="211" t="s">
        <v>320</v>
      </c>
      <c r="H116" s="212">
        <v>70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4472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4473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4474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4475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24.15" customHeight="1">
      <c r="A120" s="42"/>
      <c r="B120" s="43"/>
      <c r="C120" s="265" t="s">
        <v>302</v>
      </c>
      <c r="D120" s="265" t="s">
        <v>303</v>
      </c>
      <c r="E120" s="266" t="s">
        <v>4476</v>
      </c>
      <c r="F120" s="267" t="s">
        <v>4477</v>
      </c>
      <c r="G120" s="268" t="s">
        <v>320</v>
      </c>
      <c r="H120" s="269">
        <v>80.5</v>
      </c>
      <c r="I120" s="270"/>
      <c r="J120" s="271">
        <f>ROUND(I120*H120,2)</f>
        <v>0</v>
      </c>
      <c r="K120" s="267" t="s">
        <v>168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555</v>
      </c>
      <c r="AT120" s="219" t="s">
        <v>303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4478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4477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4479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24.15" customHeight="1">
      <c r="A123" s="42"/>
      <c r="B123" s="43"/>
      <c r="C123" s="208" t="s">
        <v>308</v>
      </c>
      <c r="D123" s="208" t="s">
        <v>164</v>
      </c>
      <c r="E123" s="209" t="s">
        <v>4480</v>
      </c>
      <c r="F123" s="210" t="s">
        <v>4481</v>
      </c>
      <c r="G123" s="211" t="s">
        <v>320</v>
      </c>
      <c r="H123" s="212">
        <v>110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379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4482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4483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2" customFormat="1" ht="24.15" customHeight="1">
      <c r="A126" s="42"/>
      <c r="B126" s="43"/>
      <c r="C126" s="265" t="s">
        <v>317</v>
      </c>
      <c r="D126" s="265" t="s">
        <v>303</v>
      </c>
      <c r="E126" s="266" t="s">
        <v>4484</v>
      </c>
      <c r="F126" s="267" t="s">
        <v>4485</v>
      </c>
      <c r="G126" s="268" t="s">
        <v>320</v>
      </c>
      <c r="H126" s="269">
        <v>110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555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394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4485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 ht="24.15" customHeight="1">
      <c r="A128" s="42"/>
      <c r="B128" s="43"/>
      <c r="C128" s="208" t="s">
        <v>328</v>
      </c>
      <c r="D128" s="208" t="s">
        <v>164</v>
      </c>
      <c r="E128" s="209" t="s">
        <v>4486</v>
      </c>
      <c r="F128" s="210" t="s">
        <v>4487</v>
      </c>
      <c r="G128" s="211" t="s">
        <v>320</v>
      </c>
      <c r="H128" s="212">
        <v>85</v>
      </c>
      <c r="I128" s="213"/>
      <c r="J128" s="214">
        <f>ROUND(I128*H128,2)</f>
        <v>0</v>
      </c>
      <c r="K128" s="210" t="s">
        <v>168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379</v>
      </c>
      <c r="AT128" s="219" t="s">
        <v>164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379</v>
      </c>
      <c r="BM128" s="219" t="s">
        <v>449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4488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2" customFormat="1">
      <c r="A130" s="42"/>
      <c r="B130" s="43"/>
      <c r="C130" s="44"/>
      <c r="D130" s="226" t="s">
        <v>172</v>
      </c>
      <c r="E130" s="44"/>
      <c r="F130" s="227" t="s">
        <v>4489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172</v>
      </c>
      <c r="AU130" s="20" t="s">
        <v>88</v>
      </c>
    </row>
    <row r="131" s="2" customFormat="1" ht="37.8" customHeight="1">
      <c r="A131" s="42"/>
      <c r="B131" s="43"/>
      <c r="C131" s="265" t="s">
        <v>336</v>
      </c>
      <c r="D131" s="265" t="s">
        <v>303</v>
      </c>
      <c r="E131" s="266" t="s">
        <v>4490</v>
      </c>
      <c r="F131" s="267" t="s">
        <v>4491</v>
      </c>
      <c r="G131" s="268" t="s">
        <v>320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555</v>
      </c>
      <c r="AT131" s="219" t="s">
        <v>303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473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4491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 ht="33" customHeight="1">
      <c r="A133" s="42"/>
      <c r="B133" s="43"/>
      <c r="C133" s="265" t="s">
        <v>363</v>
      </c>
      <c r="D133" s="265" t="s">
        <v>303</v>
      </c>
      <c r="E133" s="266" t="s">
        <v>4492</v>
      </c>
      <c r="F133" s="267" t="s">
        <v>4493</v>
      </c>
      <c r="G133" s="268" t="s">
        <v>320</v>
      </c>
      <c r="H133" s="269">
        <v>65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555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487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4493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164</v>
      </c>
      <c r="E135" s="209" t="s">
        <v>4494</v>
      </c>
      <c r="F135" s="210" t="s">
        <v>4495</v>
      </c>
      <c r="G135" s="211" t="s">
        <v>320</v>
      </c>
      <c r="H135" s="212">
        <v>830</v>
      </c>
      <c r="I135" s="213"/>
      <c r="J135" s="214">
        <f>ROUND(I135*H135,2)</f>
        <v>0</v>
      </c>
      <c r="K135" s="210" t="s">
        <v>168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504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4496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6" t="s">
        <v>172</v>
      </c>
      <c r="E137" s="44"/>
      <c r="F137" s="227" t="s">
        <v>4497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172</v>
      </c>
      <c r="AU137" s="20" t="s">
        <v>88</v>
      </c>
    </row>
    <row r="138" s="2" customFormat="1" ht="33" customHeight="1">
      <c r="A138" s="42"/>
      <c r="B138" s="43"/>
      <c r="C138" s="265" t="s">
        <v>379</v>
      </c>
      <c r="D138" s="265" t="s">
        <v>303</v>
      </c>
      <c r="E138" s="266" t="s">
        <v>4498</v>
      </c>
      <c r="F138" s="267" t="s">
        <v>4499</v>
      </c>
      <c r="G138" s="268" t="s">
        <v>320</v>
      </c>
      <c r="H138" s="269">
        <v>350</v>
      </c>
      <c r="I138" s="270"/>
      <c r="J138" s="271">
        <f>ROUND(I138*H138,2)</f>
        <v>0</v>
      </c>
      <c r="K138" s="267" t="s">
        <v>168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555</v>
      </c>
      <c r="AT138" s="219" t="s">
        <v>303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379</v>
      </c>
      <c r="BM138" s="219" t="s">
        <v>519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4499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 ht="33" customHeight="1">
      <c r="A140" s="42"/>
      <c r="B140" s="43"/>
      <c r="C140" s="265" t="s">
        <v>385</v>
      </c>
      <c r="D140" s="265" t="s">
        <v>303</v>
      </c>
      <c r="E140" s="266" t="s">
        <v>4500</v>
      </c>
      <c r="F140" s="267" t="s">
        <v>4501</v>
      </c>
      <c r="G140" s="268" t="s">
        <v>320</v>
      </c>
      <c r="H140" s="269">
        <v>480</v>
      </c>
      <c r="I140" s="270"/>
      <c r="J140" s="271">
        <f>ROUND(I140*H140,2)</f>
        <v>0</v>
      </c>
      <c r="K140" s="267" t="s">
        <v>168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555</v>
      </c>
      <c r="AT140" s="219" t="s">
        <v>303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543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4501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 ht="24.15" customHeight="1">
      <c r="A142" s="42"/>
      <c r="B142" s="43"/>
      <c r="C142" s="208" t="s">
        <v>394</v>
      </c>
      <c r="D142" s="208" t="s">
        <v>164</v>
      </c>
      <c r="E142" s="209" t="s">
        <v>4502</v>
      </c>
      <c r="F142" s="210" t="s">
        <v>4503</v>
      </c>
      <c r="G142" s="211" t="s">
        <v>320</v>
      </c>
      <c r="H142" s="212">
        <v>9165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555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4504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4505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2" customFormat="1" ht="37.8" customHeight="1">
      <c r="A145" s="42"/>
      <c r="B145" s="43"/>
      <c r="C145" s="265" t="s">
        <v>439</v>
      </c>
      <c r="D145" s="265" t="s">
        <v>303</v>
      </c>
      <c r="E145" s="266" t="s">
        <v>4506</v>
      </c>
      <c r="F145" s="267" t="s">
        <v>4507</v>
      </c>
      <c r="G145" s="268" t="s">
        <v>320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555</v>
      </c>
      <c r="AT145" s="219" t="s">
        <v>303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605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4507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 ht="37.8" customHeight="1">
      <c r="A147" s="42"/>
      <c r="B147" s="43"/>
      <c r="C147" s="265" t="s">
        <v>449</v>
      </c>
      <c r="D147" s="265" t="s">
        <v>303</v>
      </c>
      <c r="E147" s="266" t="s">
        <v>4508</v>
      </c>
      <c r="F147" s="267" t="s">
        <v>4509</v>
      </c>
      <c r="G147" s="268" t="s">
        <v>320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555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618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4509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164</v>
      </c>
      <c r="E149" s="209" t="s">
        <v>4510</v>
      </c>
      <c r="F149" s="210" t="s">
        <v>4511</v>
      </c>
      <c r="G149" s="211" t="s">
        <v>320</v>
      </c>
      <c r="H149" s="212">
        <v>20</v>
      </c>
      <c r="I149" s="213"/>
      <c r="J149" s="214">
        <f>ROUND(I149*H149,2)</f>
        <v>0</v>
      </c>
      <c r="K149" s="210" t="s">
        <v>168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379</v>
      </c>
      <c r="AT149" s="219" t="s">
        <v>164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667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4512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6" t="s">
        <v>172</v>
      </c>
      <c r="E151" s="44"/>
      <c r="F151" s="227" t="s">
        <v>4513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172</v>
      </c>
      <c r="AU151" s="20" t="s">
        <v>88</v>
      </c>
    </row>
    <row r="152" s="2" customFormat="1" ht="37.8" customHeight="1">
      <c r="A152" s="42"/>
      <c r="B152" s="43"/>
      <c r="C152" s="265" t="s">
        <v>473</v>
      </c>
      <c r="D152" s="265" t="s">
        <v>303</v>
      </c>
      <c r="E152" s="266" t="s">
        <v>4514</v>
      </c>
      <c r="F152" s="267" t="s">
        <v>4515</v>
      </c>
      <c r="G152" s="268" t="s">
        <v>320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555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674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4515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3" customHeight="1">
      <c r="A154" s="42"/>
      <c r="B154" s="43"/>
      <c r="C154" s="208" t="s">
        <v>482</v>
      </c>
      <c r="D154" s="208" t="s">
        <v>164</v>
      </c>
      <c r="E154" s="209" t="s">
        <v>4516</v>
      </c>
      <c r="F154" s="210" t="s">
        <v>4517</v>
      </c>
      <c r="G154" s="211" t="s">
        <v>320</v>
      </c>
      <c r="H154" s="212">
        <v>135</v>
      </c>
      <c r="I154" s="213"/>
      <c r="J154" s="214">
        <f>ROUND(I154*H154,2)</f>
        <v>0</v>
      </c>
      <c r="K154" s="210" t="s">
        <v>168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685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4518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>
      <c r="A156" s="42"/>
      <c r="B156" s="43"/>
      <c r="C156" s="44"/>
      <c r="D156" s="226" t="s">
        <v>172</v>
      </c>
      <c r="E156" s="44"/>
      <c r="F156" s="227" t="s">
        <v>4519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172</v>
      </c>
      <c r="AU156" s="20" t="s">
        <v>88</v>
      </c>
    </row>
    <row r="157" s="2" customFormat="1" ht="24.15" customHeight="1">
      <c r="A157" s="42"/>
      <c r="B157" s="43"/>
      <c r="C157" s="265" t="s">
        <v>487</v>
      </c>
      <c r="D157" s="265" t="s">
        <v>303</v>
      </c>
      <c r="E157" s="266" t="s">
        <v>4520</v>
      </c>
      <c r="F157" s="267" t="s">
        <v>4521</v>
      </c>
      <c r="G157" s="268" t="s">
        <v>320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555</v>
      </c>
      <c r="AT157" s="219" t="s">
        <v>303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697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4521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 ht="24.15" customHeight="1">
      <c r="A159" s="42"/>
      <c r="B159" s="43"/>
      <c r="C159" s="265" t="s">
        <v>497</v>
      </c>
      <c r="D159" s="265" t="s">
        <v>303</v>
      </c>
      <c r="E159" s="266" t="s">
        <v>4522</v>
      </c>
      <c r="F159" s="267" t="s">
        <v>4523</v>
      </c>
      <c r="G159" s="268" t="s">
        <v>320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555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710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4523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 ht="16.5" customHeight="1">
      <c r="A161" s="42"/>
      <c r="B161" s="43"/>
      <c r="C161" s="265" t="s">
        <v>504</v>
      </c>
      <c r="D161" s="265" t="s">
        <v>303</v>
      </c>
      <c r="E161" s="266" t="s">
        <v>4524</v>
      </c>
      <c r="F161" s="267" t="s">
        <v>4525</v>
      </c>
      <c r="G161" s="268" t="s">
        <v>320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555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722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4525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4526</v>
      </c>
      <c r="F163" s="206" t="s">
        <v>4527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161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510</v>
      </c>
      <c r="D164" s="208" t="s">
        <v>164</v>
      </c>
      <c r="E164" s="209" t="s">
        <v>4528</v>
      </c>
      <c r="F164" s="210" t="s">
        <v>4529</v>
      </c>
      <c r="G164" s="211" t="s">
        <v>2676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735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4529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 ht="16.5" customHeight="1">
      <c r="A166" s="42"/>
      <c r="B166" s="43"/>
      <c r="C166" s="265" t="s">
        <v>519</v>
      </c>
      <c r="D166" s="265" t="s">
        <v>303</v>
      </c>
      <c r="E166" s="266" t="s">
        <v>4530</v>
      </c>
      <c r="F166" s="267" t="s">
        <v>4531</v>
      </c>
      <c r="G166" s="268" t="s">
        <v>775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555</v>
      </c>
      <c r="AT166" s="219" t="s">
        <v>303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747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4531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4532</v>
      </c>
      <c r="F168" s="206" t="s">
        <v>4533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161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530</v>
      </c>
      <c r="D169" s="208" t="s">
        <v>164</v>
      </c>
      <c r="E169" s="209" t="s">
        <v>4534</v>
      </c>
      <c r="F169" s="210" t="s">
        <v>4535</v>
      </c>
      <c r="G169" s="211" t="s">
        <v>775</v>
      </c>
      <c r="H169" s="212">
        <v>2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4536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4537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4538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14" customFormat="1">
      <c r="A172" s="14"/>
      <c r="B172" s="243"/>
      <c r="C172" s="244"/>
      <c r="D172" s="221" t="s">
        <v>247</v>
      </c>
      <c r="E172" s="245" t="s">
        <v>32</v>
      </c>
      <c r="F172" s="246" t="s">
        <v>4539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161</v>
      </c>
    </row>
    <row r="173" s="2" customFormat="1" ht="16.5" customHeight="1">
      <c r="A173" s="42"/>
      <c r="B173" s="43"/>
      <c r="C173" s="265" t="s">
        <v>543</v>
      </c>
      <c r="D173" s="265" t="s">
        <v>303</v>
      </c>
      <c r="E173" s="266" t="s">
        <v>4540</v>
      </c>
      <c r="F173" s="267" t="s">
        <v>4541</v>
      </c>
      <c r="G173" s="268" t="s">
        <v>775</v>
      </c>
      <c r="H173" s="269">
        <v>2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555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4542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4541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24.15" customHeight="1">
      <c r="A175" s="42"/>
      <c r="B175" s="43"/>
      <c r="C175" s="208" t="s">
        <v>549</v>
      </c>
      <c r="D175" s="208" t="s">
        <v>164</v>
      </c>
      <c r="E175" s="209" t="s">
        <v>4543</v>
      </c>
      <c r="F175" s="210" t="s">
        <v>4544</v>
      </c>
      <c r="G175" s="211" t="s">
        <v>775</v>
      </c>
      <c r="H175" s="212">
        <v>13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760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4545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4546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24.15" customHeight="1">
      <c r="A178" s="42"/>
      <c r="B178" s="43"/>
      <c r="C178" s="265" t="s">
        <v>555</v>
      </c>
      <c r="D178" s="265" t="s">
        <v>303</v>
      </c>
      <c r="E178" s="266" t="s">
        <v>4547</v>
      </c>
      <c r="F178" s="267" t="s">
        <v>4548</v>
      </c>
      <c r="G178" s="268" t="s">
        <v>775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555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772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4548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16.5" customHeight="1">
      <c r="A180" s="42"/>
      <c r="B180" s="43"/>
      <c r="C180" s="265" t="s">
        <v>567</v>
      </c>
      <c r="D180" s="265" t="s">
        <v>303</v>
      </c>
      <c r="E180" s="266" t="s">
        <v>4549</v>
      </c>
      <c r="F180" s="267" t="s">
        <v>4550</v>
      </c>
      <c r="G180" s="268" t="s">
        <v>775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555</v>
      </c>
      <c r="AT180" s="219" t="s">
        <v>303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788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4550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 ht="24.15" customHeight="1">
      <c r="A182" s="42"/>
      <c r="B182" s="43"/>
      <c r="C182" s="208" t="s">
        <v>605</v>
      </c>
      <c r="D182" s="208" t="s">
        <v>164</v>
      </c>
      <c r="E182" s="209" t="s">
        <v>4551</v>
      </c>
      <c r="F182" s="210" t="s">
        <v>4552</v>
      </c>
      <c r="G182" s="211" t="s">
        <v>775</v>
      </c>
      <c r="H182" s="212">
        <v>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805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4553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4554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2" customFormat="1" ht="24.15" customHeight="1">
      <c r="A185" s="42"/>
      <c r="B185" s="43"/>
      <c r="C185" s="265" t="s">
        <v>612</v>
      </c>
      <c r="D185" s="265" t="s">
        <v>303</v>
      </c>
      <c r="E185" s="266" t="s">
        <v>4555</v>
      </c>
      <c r="F185" s="267" t="s">
        <v>4556</v>
      </c>
      <c r="G185" s="268" t="s">
        <v>775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555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379</v>
      </c>
      <c r="BM185" s="219" t="s">
        <v>817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4556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 ht="16.5" customHeight="1">
      <c r="A187" s="42"/>
      <c r="B187" s="43"/>
      <c r="C187" s="265" t="s">
        <v>618</v>
      </c>
      <c r="D187" s="265" t="s">
        <v>303</v>
      </c>
      <c r="E187" s="266" t="s">
        <v>4549</v>
      </c>
      <c r="F187" s="267" t="s">
        <v>4550</v>
      </c>
      <c r="G187" s="268" t="s">
        <v>775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555</v>
      </c>
      <c r="AT187" s="219" t="s">
        <v>303</v>
      </c>
      <c r="AU187" s="219" t="s">
        <v>88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832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4550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88</v>
      </c>
    </row>
    <row r="189" s="2" customFormat="1" ht="24.15" customHeight="1">
      <c r="A189" s="42"/>
      <c r="B189" s="43"/>
      <c r="C189" s="208" t="s">
        <v>655</v>
      </c>
      <c r="D189" s="208" t="s">
        <v>164</v>
      </c>
      <c r="E189" s="209" t="s">
        <v>4557</v>
      </c>
      <c r="F189" s="210" t="s">
        <v>4558</v>
      </c>
      <c r="G189" s="211" t="s">
        <v>775</v>
      </c>
      <c r="H189" s="212">
        <v>8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852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4559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4560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65" t="s">
        <v>667</v>
      </c>
      <c r="D192" s="265" t="s">
        <v>303</v>
      </c>
      <c r="E192" s="266" t="s">
        <v>4561</v>
      </c>
      <c r="F192" s="267" t="s">
        <v>4562</v>
      </c>
      <c r="G192" s="268" t="s">
        <v>775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555</v>
      </c>
      <c r="AT192" s="219" t="s">
        <v>303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863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4562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 ht="16.5" customHeight="1">
      <c r="A194" s="42"/>
      <c r="B194" s="43"/>
      <c r="C194" s="265" t="s">
        <v>672</v>
      </c>
      <c r="D194" s="265" t="s">
        <v>303</v>
      </c>
      <c r="E194" s="266" t="s">
        <v>4549</v>
      </c>
      <c r="F194" s="267" t="s">
        <v>4550</v>
      </c>
      <c r="G194" s="268" t="s">
        <v>775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555</v>
      </c>
      <c r="AT194" s="219" t="s">
        <v>303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379</v>
      </c>
      <c r="BM194" s="219" t="s">
        <v>876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4550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 ht="24.15" customHeight="1">
      <c r="A196" s="42"/>
      <c r="B196" s="43"/>
      <c r="C196" s="208" t="s">
        <v>674</v>
      </c>
      <c r="D196" s="208" t="s">
        <v>164</v>
      </c>
      <c r="E196" s="209" t="s">
        <v>4563</v>
      </c>
      <c r="F196" s="210" t="s">
        <v>4564</v>
      </c>
      <c r="G196" s="211" t="s">
        <v>775</v>
      </c>
      <c r="H196" s="212">
        <v>3</v>
      </c>
      <c r="I196" s="213"/>
      <c r="J196" s="214">
        <f>ROUND(I196*H196,2)</f>
        <v>0</v>
      </c>
      <c r="K196" s="210" t="s">
        <v>168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897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4565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>
      <c r="A198" s="42"/>
      <c r="B198" s="43"/>
      <c r="C198" s="44"/>
      <c r="D198" s="226" t="s">
        <v>172</v>
      </c>
      <c r="E198" s="44"/>
      <c r="F198" s="227" t="s">
        <v>4566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172</v>
      </c>
      <c r="AU198" s="20" t="s">
        <v>88</v>
      </c>
    </row>
    <row r="199" s="2" customFormat="1" ht="24.15" customHeight="1">
      <c r="A199" s="42"/>
      <c r="B199" s="43"/>
      <c r="C199" s="265" t="s">
        <v>677</v>
      </c>
      <c r="D199" s="265" t="s">
        <v>303</v>
      </c>
      <c r="E199" s="266" t="s">
        <v>4567</v>
      </c>
      <c r="F199" s="267" t="s">
        <v>4568</v>
      </c>
      <c r="G199" s="268" t="s">
        <v>775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555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908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4568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16.5" customHeight="1">
      <c r="A201" s="42"/>
      <c r="B201" s="43"/>
      <c r="C201" s="265" t="s">
        <v>685</v>
      </c>
      <c r="D201" s="265" t="s">
        <v>303</v>
      </c>
      <c r="E201" s="266" t="s">
        <v>4549</v>
      </c>
      <c r="F201" s="267" t="s">
        <v>4550</v>
      </c>
      <c r="G201" s="268" t="s">
        <v>775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555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918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4550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690</v>
      </c>
      <c r="D203" s="208" t="s">
        <v>164</v>
      </c>
      <c r="E203" s="209" t="s">
        <v>4569</v>
      </c>
      <c r="F203" s="210" t="s">
        <v>4570</v>
      </c>
      <c r="G203" s="211" t="s">
        <v>775</v>
      </c>
      <c r="H203" s="212">
        <v>2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934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4571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4572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37.8" customHeight="1">
      <c r="A206" s="42"/>
      <c r="B206" s="43"/>
      <c r="C206" s="265" t="s">
        <v>697</v>
      </c>
      <c r="D206" s="265" t="s">
        <v>303</v>
      </c>
      <c r="E206" s="266" t="s">
        <v>4573</v>
      </c>
      <c r="F206" s="267" t="s">
        <v>4574</v>
      </c>
      <c r="G206" s="268" t="s">
        <v>775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941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4574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16.5" customHeight="1">
      <c r="A208" s="42"/>
      <c r="B208" s="43"/>
      <c r="C208" s="265" t="s">
        <v>705</v>
      </c>
      <c r="D208" s="265" t="s">
        <v>303</v>
      </c>
      <c r="E208" s="266" t="s">
        <v>4575</v>
      </c>
      <c r="F208" s="267" t="s">
        <v>4576</v>
      </c>
      <c r="G208" s="268" t="s">
        <v>775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555</v>
      </c>
      <c r="AT208" s="219" t="s">
        <v>303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950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4576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 ht="21.75" customHeight="1">
      <c r="A210" s="42"/>
      <c r="B210" s="43"/>
      <c r="C210" s="208" t="s">
        <v>710</v>
      </c>
      <c r="D210" s="208" t="s">
        <v>164</v>
      </c>
      <c r="E210" s="209" t="s">
        <v>4577</v>
      </c>
      <c r="F210" s="210" t="s">
        <v>4578</v>
      </c>
      <c r="G210" s="211" t="s">
        <v>775</v>
      </c>
      <c r="H210" s="212">
        <v>6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962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4579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4580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2" customFormat="1" ht="16.5" customHeight="1">
      <c r="A213" s="42"/>
      <c r="B213" s="43"/>
      <c r="C213" s="265" t="s">
        <v>716</v>
      </c>
      <c r="D213" s="265" t="s">
        <v>303</v>
      </c>
      <c r="E213" s="266" t="s">
        <v>4581</v>
      </c>
      <c r="F213" s="267" t="s">
        <v>4582</v>
      </c>
      <c r="G213" s="268" t="s">
        <v>775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555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973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4582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7.8" customHeight="1">
      <c r="A215" s="42"/>
      <c r="B215" s="43"/>
      <c r="C215" s="208" t="s">
        <v>722</v>
      </c>
      <c r="D215" s="208" t="s">
        <v>164</v>
      </c>
      <c r="E215" s="209" t="s">
        <v>4583</v>
      </c>
      <c r="F215" s="210" t="s">
        <v>4584</v>
      </c>
      <c r="G215" s="211" t="s">
        <v>775</v>
      </c>
      <c r="H215" s="212">
        <v>9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985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4585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4586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1.75" customHeight="1">
      <c r="A218" s="42"/>
      <c r="B218" s="43"/>
      <c r="C218" s="265" t="s">
        <v>728</v>
      </c>
      <c r="D218" s="265" t="s">
        <v>303</v>
      </c>
      <c r="E218" s="266" t="s">
        <v>4587</v>
      </c>
      <c r="F218" s="267" t="s">
        <v>4588</v>
      </c>
      <c r="G218" s="268" t="s">
        <v>775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555</v>
      </c>
      <c r="AT218" s="219" t="s">
        <v>303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996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4588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 ht="37.8" customHeight="1">
      <c r="A220" s="42"/>
      <c r="B220" s="43"/>
      <c r="C220" s="208" t="s">
        <v>735</v>
      </c>
      <c r="D220" s="208" t="s">
        <v>164</v>
      </c>
      <c r="E220" s="209" t="s">
        <v>4589</v>
      </c>
      <c r="F220" s="210" t="s">
        <v>4590</v>
      </c>
      <c r="G220" s="211" t="s">
        <v>775</v>
      </c>
      <c r="H220" s="212">
        <v>2</v>
      </c>
      <c r="I220" s="213"/>
      <c r="J220" s="214">
        <f>ROUND(I220*H220,2)</f>
        <v>0</v>
      </c>
      <c r="K220" s="210" t="s">
        <v>168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1007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4591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>
      <c r="A222" s="42"/>
      <c r="B222" s="43"/>
      <c r="C222" s="44"/>
      <c r="D222" s="226" t="s">
        <v>172</v>
      </c>
      <c r="E222" s="44"/>
      <c r="F222" s="227" t="s">
        <v>4592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172</v>
      </c>
      <c r="AU222" s="20" t="s">
        <v>88</v>
      </c>
    </row>
    <row r="223" s="2" customFormat="1" ht="21.75" customHeight="1">
      <c r="A223" s="42"/>
      <c r="B223" s="43"/>
      <c r="C223" s="265" t="s">
        <v>741</v>
      </c>
      <c r="D223" s="265" t="s">
        <v>303</v>
      </c>
      <c r="E223" s="266" t="s">
        <v>4593</v>
      </c>
      <c r="F223" s="267" t="s">
        <v>4594</v>
      </c>
      <c r="G223" s="268" t="s">
        <v>775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555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1025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4594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37.8" customHeight="1">
      <c r="A225" s="42"/>
      <c r="B225" s="43"/>
      <c r="C225" s="208" t="s">
        <v>747</v>
      </c>
      <c r="D225" s="208" t="s">
        <v>164</v>
      </c>
      <c r="E225" s="209" t="s">
        <v>4595</v>
      </c>
      <c r="F225" s="210" t="s">
        <v>4596</v>
      </c>
      <c r="G225" s="211" t="s">
        <v>775</v>
      </c>
      <c r="H225" s="212">
        <v>6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1032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4597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4598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 ht="21.75" customHeight="1">
      <c r="A228" s="42"/>
      <c r="B228" s="43"/>
      <c r="C228" s="265" t="s">
        <v>754</v>
      </c>
      <c r="D228" s="265" t="s">
        <v>303</v>
      </c>
      <c r="E228" s="266" t="s">
        <v>4599</v>
      </c>
      <c r="F228" s="267" t="s">
        <v>4600</v>
      </c>
      <c r="G228" s="268" t="s">
        <v>775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555</v>
      </c>
      <c r="AT228" s="219" t="s">
        <v>303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379</v>
      </c>
      <c r="BM228" s="219" t="s">
        <v>1043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4600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 ht="37.8" customHeight="1">
      <c r="A230" s="42"/>
      <c r="B230" s="43"/>
      <c r="C230" s="208" t="s">
        <v>760</v>
      </c>
      <c r="D230" s="208" t="s">
        <v>164</v>
      </c>
      <c r="E230" s="209" t="s">
        <v>4601</v>
      </c>
      <c r="F230" s="210" t="s">
        <v>4602</v>
      </c>
      <c r="G230" s="211" t="s">
        <v>775</v>
      </c>
      <c r="H230" s="212">
        <v>6</v>
      </c>
      <c r="I230" s="213"/>
      <c r="J230" s="214">
        <f>ROUND(I230*H230,2)</f>
        <v>0</v>
      </c>
      <c r="K230" s="210" t="s">
        <v>168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379</v>
      </c>
      <c r="AT230" s="219" t="s">
        <v>164</v>
      </c>
      <c r="AU230" s="219" t="s">
        <v>88</v>
      </c>
      <c r="AY230" s="20" t="s">
        <v>161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379</v>
      </c>
      <c r="BM230" s="219" t="s">
        <v>1050</v>
      </c>
    </row>
    <row r="231" s="2" customFormat="1">
      <c r="A231" s="42"/>
      <c r="B231" s="43"/>
      <c r="C231" s="44"/>
      <c r="D231" s="221" t="s">
        <v>171</v>
      </c>
      <c r="E231" s="44"/>
      <c r="F231" s="222" t="s">
        <v>4603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171</v>
      </c>
      <c r="AU231" s="20" t="s">
        <v>88</v>
      </c>
    </row>
    <row r="232" s="2" customFormat="1">
      <c r="A232" s="42"/>
      <c r="B232" s="43"/>
      <c r="C232" s="44"/>
      <c r="D232" s="226" t="s">
        <v>172</v>
      </c>
      <c r="E232" s="44"/>
      <c r="F232" s="227" t="s">
        <v>4604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172</v>
      </c>
      <c r="AU232" s="20" t="s">
        <v>88</v>
      </c>
    </row>
    <row r="233" s="2" customFormat="1" ht="16.5" customHeight="1">
      <c r="A233" s="42"/>
      <c r="B233" s="43"/>
      <c r="C233" s="265" t="s">
        <v>766</v>
      </c>
      <c r="D233" s="265" t="s">
        <v>303</v>
      </c>
      <c r="E233" s="266" t="s">
        <v>4605</v>
      </c>
      <c r="F233" s="267" t="s">
        <v>4606</v>
      </c>
      <c r="G233" s="268" t="s">
        <v>775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555</v>
      </c>
      <c r="AT233" s="219" t="s">
        <v>303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1060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4606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4607</v>
      </c>
      <c r="F235" s="206" t="s">
        <v>4608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161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772</v>
      </c>
      <c r="D236" s="208" t="s">
        <v>164</v>
      </c>
      <c r="E236" s="209" t="s">
        <v>4609</v>
      </c>
      <c r="F236" s="210" t="s">
        <v>4610</v>
      </c>
      <c r="G236" s="211" t="s">
        <v>775</v>
      </c>
      <c r="H236" s="212">
        <v>64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379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379</v>
      </c>
      <c r="BM236" s="219" t="s">
        <v>1080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4611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4612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2" customFormat="1" ht="24.15" customHeight="1">
      <c r="A239" s="42"/>
      <c r="B239" s="43"/>
      <c r="C239" s="265" t="s">
        <v>784</v>
      </c>
      <c r="D239" s="265" t="s">
        <v>303</v>
      </c>
      <c r="E239" s="266" t="s">
        <v>4613</v>
      </c>
      <c r="F239" s="267" t="s">
        <v>4614</v>
      </c>
      <c r="G239" s="268" t="s">
        <v>775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555</v>
      </c>
      <c r="AT239" s="219" t="s">
        <v>303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1093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4614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 ht="24.15" customHeight="1">
      <c r="A241" s="42"/>
      <c r="B241" s="43"/>
      <c r="C241" s="208" t="s">
        <v>788</v>
      </c>
      <c r="D241" s="208" t="s">
        <v>164</v>
      </c>
      <c r="E241" s="209" t="s">
        <v>4615</v>
      </c>
      <c r="F241" s="210" t="s">
        <v>4616</v>
      </c>
      <c r="G241" s="211" t="s">
        <v>2676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1104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4616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65" t="s">
        <v>796</v>
      </c>
      <c r="D243" s="265" t="s">
        <v>303</v>
      </c>
      <c r="E243" s="266" t="s">
        <v>4617</v>
      </c>
      <c r="F243" s="267" t="s">
        <v>4618</v>
      </c>
      <c r="G243" s="268" t="s">
        <v>775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1115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4618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4.15" customHeight="1">
      <c r="A245" s="42"/>
      <c r="B245" s="43"/>
      <c r="C245" s="265" t="s">
        <v>805</v>
      </c>
      <c r="D245" s="265" t="s">
        <v>303</v>
      </c>
      <c r="E245" s="266" t="s">
        <v>4619</v>
      </c>
      <c r="F245" s="267" t="s">
        <v>4620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555</v>
      </c>
      <c r="AT245" s="219" t="s">
        <v>303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1128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4620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65" t="s">
        <v>811</v>
      </c>
      <c r="D247" s="265" t="s">
        <v>303</v>
      </c>
      <c r="E247" s="266" t="s">
        <v>4549</v>
      </c>
      <c r="F247" s="267" t="s">
        <v>4550</v>
      </c>
      <c r="G247" s="268" t="s">
        <v>775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555</v>
      </c>
      <c r="AT247" s="219" t="s">
        <v>303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1143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4550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16.5" customHeight="1">
      <c r="A249" s="42"/>
      <c r="B249" s="43"/>
      <c r="C249" s="265" t="s">
        <v>817</v>
      </c>
      <c r="D249" s="265" t="s">
        <v>303</v>
      </c>
      <c r="E249" s="266" t="s">
        <v>4621</v>
      </c>
      <c r="F249" s="267" t="s">
        <v>4622</v>
      </c>
      <c r="G249" s="268" t="s">
        <v>775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555</v>
      </c>
      <c r="AT249" s="219" t="s">
        <v>303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1156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4622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65" t="s">
        <v>824</v>
      </c>
      <c r="D251" s="265" t="s">
        <v>303</v>
      </c>
      <c r="E251" s="266" t="s">
        <v>4623</v>
      </c>
      <c r="F251" s="267" t="s">
        <v>4624</v>
      </c>
      <c r="G251" s="268" t="s">
        <v>775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555</v>
      </c>
      <c r="AT251" s="219" t="s">
        <v>303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379</v>
      </c>
      <c r="BM251" s="219" t="s">
        <v>1169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4624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65" t="s">
        <v>832</v>
      </c>
      <c r="D253" s="265" t="s">
        <v>303</v>
      </c>
      <c r="E253" s="266" t="s">
        <v>4625</v>
      </c>
      <c r="F253" s="267" t="s">
        <v>4626</v>
      </c>
      <c r="G253" s="268" t="s">
        <v>775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555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1180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4626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33" customHeight="1">
      <c r="A255" s="42"/>
      <c r="B255" s="43"/>
      <c r="C255" s="208" t="s">
        <v>842</v>
      </c>
      <c r="D255" s="208" t="s">
        <v>164</v>
      </c>
      <c r="E255" s="209" t="s">
        <v>4627</v>
      </c>
      <c r="F255" s="210" t="s">
        <v>4628</v>
      </c>
      <c r="G255" s="211" t="s">
        <v>775</v>
      </c>
      <c r="H255" s="212">
        <v>10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1194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4629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4630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65" t="s">
        <v>852</v>
      </c>
      <c r="D258" s="265" t="s">
        <v>303</v>
      </c>
      <c r="E258" s="266" t="s">
        <v>4631</v>
      </c>
      <c r="F258" s="267" t="s">
        <v>4632</v>
      </c>
      <c r="G258" s="268" t="s">
        <v>775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555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1210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4632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37.8" customHeight="1">
      <c r="A260" s="42"/>
      <c r="B260" s="43"/>
      <c r="C260" s="208" t="s">
        <v>857</v>
      </c>
      <c r="D260" s="208" t="s">
        <v>164</v>
      </c>
      <c r="E260" s="209" t="s">
        <v>4633</v>
      </c>
      <c r="F260" s="210" t="s">
        <v>4634</v>
      </c>
      <c r="G260" s="211" t="s">
        <v>775</v>
      </c>
      <c r="H260" s="212">
        <v>14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1224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4635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4636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24.15" customHeight="1">
      <c r="A263" s="42"/>
      <c r="B263" s="43"/>
      <c r="C263" s="265" t="s">
        <v>863</v>
      </c>
      <c r="D263" s="265" t="s">
        <v>303</v>
      </c>
      <c r="E263" s="266" t="s">
        <v>4637</v>
      </c>
      <c r="F263" s="267" t="s">
        <v>4638</v>
      </c>
      <c r="G263" s="268" t="s">
        <v>775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555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1239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4638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24.15" customHeight="1">
      <c r="A265" s="42"/>
      <c r="B265" s="43"/>
      <c r="C265" s="208" t="s">
        <v>868</v>
      </c>
      <c r="D265" s="208" t="s">
        <v>164</v>
      </c>
      <c r="E265" s="209" t="s">
        <v>4639</v>
      </c>
      <c r="F265" s="210" t="s">
        <v>4640</v>
      </c>
      <c r="G265" s="211" t="s">
        <v>2676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1254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4641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 ht="24.15" customHeight="1">
      <c r="A267" s="42"/>
      <c r="B267" s="43"/>
      <c r="C267" s="265" t="s">
        <v>876</v>
      </c>
      <c r="D267" s="265" t="s">
        <v>303</v>
      </c>
      <c r="E267" s="266" t="s">
        <v>4642</v>
      </c>
      <c r="F267" s="267" t="s">
        <v>4643</v>
      </c>
      <c r="G267" s="268" t="s">
        <v>775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555</v>
      </c>
      <c r="AT267" s="219" t="s">
        <v>303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1267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4643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 ht="16.5" customHeight="1">
      <c r="A269" s="42"/>
      <c r="B269" s="43"/>
      <c r="C269" s="208" t="s">
        <v>892</v>
      </c>
      <c r="D269" s="208" t="s">
        <v>164</v>
      </c>
      <c r="E269" s="209" t="s">
        <v>4644</v>
      </c>
      <c r="F269" s="210" t="s">
        <v>4645</v>
      </c>
      <c r="G269" s="211" t="s">
        <v>775</v>
      </c>
      <c r="H269" s="212">
        <v>1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1282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4646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4647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4648</v>
      </c>
      <c r="F272" s="206" t="s">
        <v>4649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161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897</v>
      </c>
      <c r="D273" s="208" t="s">
        <v>164</v>
      </c>
      <c r="E273" s="209" t="s">
        <v>4650</v>
      </c>
      <c r="F273" s="210" t="s">
        <v>4651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1496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1295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4652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4653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24.15" customHeight="1">
      <c r="A276" s="42"/>
      <c r="B276" s="43"/>
      <c r="C276" s="265" t="s">
        <v>903</v>
      </c>
      <c r="D276" s="265" t="s">
        <v>303</v>
      </c>
      <c r="E276" s="266" t="s">
        <v>4654</v>
      </c>
      <c r="F276" s="267" t="s">
        <v>4655</v>
      </c>
      <c r="G276" s="268" t="s">
        <v>775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555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1312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4655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37.8" customHeight="1">
      <c r="A278" s="42"/>
      <c r="B278" s="43"/>
      <c r="C278" s="208" t="s">
        <v>908</v>
      </c>
      <c r="D278" s="208" t="s">
        <v>164</v>
      </c>
      <c r="E278" s="209" t="s">
        <v>4656</v>
      </c>
      <c r="F278" s="210" t="s">
        <v>4657</v>
      </c>
      <c r="G278" s="211" t="s">
        <v>775</v>
      </c>
      <c r="H278" s="212">
        <v>74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1324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4658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4659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65" t="s">
        <v>914</v>
      </c>
      <c r="D281" s="265" t="s">
        <v>303</v>
      </c>
      <c r="E281" s="266" t="s">
        <v>4660</v>
      </c>
      <c r="F281" s="267" t="s">
        <v>4661</v>
      </c>
      <c r="G281" s="268" t="s">
        <v>775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555</v>
      </c>
      <c r="AT281" s="219" t="s">
        <v>303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1336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4661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 ht="24.15" customHeight="1">
      <c r="A283" s="42"/>
      <c r="B283" s="43"/>
      <c r="C283" s="265" t="s">
        <v>918</v>
      </c>
      <c r="D283" s="265" t="s">
        <v>303</v>
      </c>
      <c r="E283" s="266" t="s">
        <v>4662</v>
      </c>
      <c r="F283" s="267" t="s">
        <v>4663</v>
      </c>
      <c r="G283" s="268" t="s">
        <v>775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555</v>
      </c>
      <c r="AT283" s="219" t="s">
        <v>303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1347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4663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 ht="24.15" customHeight="1">
      <c r="A285" s="42"/>
      <c r="B285" s="43"/>
      <c r="C285" s="265" t="s">
        <v>929</v>
      </c>
      <c r="D285" s="265" t="s">
        <v>303</v>
      </c>
      <c r="E285" s="266" t="s">
        <v>4664</v>
      </c>
      <c r="F285" s="267" t="s">
        <v>4665</v>
      </c>
      <c r="G285" s="268" t="s">
        <v>775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555</v>
      </c>
      <c r="AT285" s="219" t="s">
        <v>303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379</v>
      </c>
      <c r="BM285" s="219" t="s">
        <v>1361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4665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 ht="33" customHeight="1">
      <c r="A287" s="42"/>
      <c r="B287" s="43"/>
      <c r="C287" s="208" t="s">
        <v>934</v>
      </c>
      <c r="D287" s="208" t="s">
        <v>164</v>
      </c>
      <c r="E287" s="209" t="s">
        <v>4666</v>
      </c>
      <c r="F287" s="210" t="s">
        <v>4667</v>
      </c>
      <c r="G287" s="211" t="s">
        <v>775</v>
      </c>
      <c r="H287" s="212">
        <v>28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1399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4668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4669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936</v>
      </c>
      <c r="D290" s="265" t="s">
        <v>303</v>
      </c>
      <c r="E290" s="266" t="s">
        <v>4670</v>
      </c>
      <c r="F290" s="267" t="s">
        <v>4671</v>
      </c>
      <c r="G290" s="268" t="s">
        <v>775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555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1423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4671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 ht="24.15" customHeight="1">
      <c r="A292" s="42"/>
      <c r="B292" s="43"/>
      <c r="C292" s="265" t="s">
        <v>941</v>
      </c>
      <c r="D292" s="265" t="s">
        <v>303</v>
      </c>
      <c r="E292" s="266" t="s">
        <v>4672</v>
      </c>
      <c r="F292" s="267" t="s">
        <v>4673</v>
      </c>
      <c r="G292" s="268" t="s">
        <v>775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555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1444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4673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62.7" customHeight="1">
      <c r="A294" s="42"/>
      <c r="B294" s="43"/>
      <c r="C294" s="265" t="s">
        <v>947</v>
      </c>
      <c r="D294" s="265" t="s">
        <v>303</v>
      </c>
      <c r="E294" s="266" t="s">
        <v>4674</v>
      </c>
      <c r="F294" s="267" t="s">
        <v>4675</v>
      </c>
      <c r="G294" s="268" t="s">
        <v>775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555</v>
      </c>
      <c r="AT294" s="219" t="s">
        <v>303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1493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4675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 ht="16.5" customHeight="1">
      <c r="A296" s="42"/>
      <c r="B296" s="43"/>
      <c r="C296" s="265" t="s">
        <v>950</v>
      </c>
      <c r="D296" s="265" t="s">
        <v>303</v>
      </c>
      <c r="E296" s="266" t="s">
        <v>4676</v>
      </c>
      <c r="F296" s="267" t="s">
        <v>4677</v>
      </c>
      <c r="G296" s="268" t="s">
        <v>775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555</v>
      </c>
      <c r="AT296" s="219" t="s">
        <v>303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1534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4677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4678</v>
      </c>
      <c r="F298" s="206" t="s">
        <v>4679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161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956</v>
      </c>
      <c r="D299" s="208" t="s">
        <v>164</v>
      </c>
      <c r="E299" s="209" t="s">
        <v>4680</v>
      </c>
      <c r="F299" s="210" t="s">
        <v>4681</v>
      </c>
      <c r="G299" s="211" t="s">
        <v>320</v>
      </c>
      <c r="H299" s="212">
        <v>35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1553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4682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4683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962</v>
      </c>
      <c r="D302" s="265" t="s">
        <v>303</v>
      </c>
      <c r="E302" s="266" t="s">
        <v>4684</v>
      </c>
      <c r="F302" s="267" t="s">
        <v>4685</v>
      </c>
      <c r="G302" s="268" t="s">
        <v>320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555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1565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4685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16.5" customHeight="1">
      <c r="A304" s="42"/>
      <c r="B304" s="43"/>
      <c r="C304" s="265" t="s">
        <v>968</v>
      </c>
      <c r="D304" s="265" t="s">
        <v>303</v>
      </c>
      <c r="E304" s="266" t="s">
        <v>4686</v>
      </c>
      <c r="F304" s="267" t="s">
        <v>4687</v>
      </c>
      <c r="G304" s="268" t="s">
        <v>775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555</v>
      </c>
      <c r="AT304" s="219" t="s">
        <v>303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1574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4687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 ht="16.5" customHeight="1">
      <c r="A306" s="42"/>
      <c r="B306" s="43"/>
      <c r="C306" s="208" t="s">
        <v>973</v>
      </c>
      <c r="D306" s="208" t="s">
        <v>164</v>
      </c>
      <c r="E306" s="209" t="s">
        <v>4688</v>
      </c>
      <c r="F306" s="210" t="s">
        <v>4689</v>
      </c>
      <c r="G306" s="211" t="s">
        <v>320</v>
      </c>
      <c r="H306" s="212">
        <v>10</v>
      </c>
      <c r="I306" s="213"/>
      <c r="J306" s="214">
        <f>ROUND(I306*H306,2)</f>
        <v>0</v>
      </c>
      <c r="K306" s="210" t="s">
        <v>168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88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1593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4690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88</v>
      </c>
    </row>
    <row r="308" s="2" customFormat="1">
      <c r="A308" s="42"/>
      <c r="B308" s="43"/>
      <c r="C308" s="44"/>
      <c r="D308" s="226" t="s">
        <v>172</v>
      </c>
      <c r="E308" s="44"/>
      <c r="F308" s="227" t="s">
        <v>4691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172</v>
      </c>
      <c r="AU308" s="20" t="s">
        <v>88</v>
      </c>
    </row>
    <row r="309" s="2" customFormat="1" ht="16.5" customHeight="1">
      <c r="A309" s="42"/>
      <c r="B309" s="43"/>
      <c r="C309" s="265" t="s">
        <v>979</v>
      </c>
      <c r="D309" s="265" t="s">
        <v>303</v>
      </c>
      <c r="E309" s="266" t="s">
        <v>4692</v>
      </c>
      <c r="F309" s="267" t="s">
        <v>4693</v>
      </c>
      <c r="G309" s="268" t="s">
        <v>320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555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1606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4693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65" t="s">
        <v>985</v>
      </c>
      <c r="D311" s="265" t="s">
        <v>303</v>
      </c>
      <c r="E311" s="266" t="s">
        <v>4694</v>
      </c>
      <c r="F311" s="267" t="s">
        <v>4695</v>
      </c>
      <c r="G311" s="268" t="s">
        <v>775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555</v>
      </c>
      <c r="AT311" s="219" t="s">
        <v>303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1622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4695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 ht="16.5" customHeight="1">
      <c r="A313" s="42"/>
      <c r="B313" s="43"/>
      <c r="C313" s="208" t="s">
        <v>991</v>
      </c>
      <c r="D313" s="208" t="s">
        <v>164</v>
      </c>
      <c r="E313" s="209" t="s">
        <v>4696</v>
      </c>
      <c r="F313" s="210" t="s">
        <v>4697</v>
      </c>
      <c r="G313" s="211" t="s">
        <v>2676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1631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4697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 ht="16.5" customHeight="1">
      <c r="A315" s="42"/>
      <c r="B315" s="43"/>
      <c r="C315" s="265" t="s">
        <v>996</v>
      </c>
      <c r="D315" s="265" t="s">
        <v>303</v>
      </c>
      <c r="E315" s="266" t="s">
        <v>4698</v>
      </c>
      <c r="F315" s="267" t="s">
        <v>4699</v>
      </c>
      <c r="G315" s="268" t="s">
        <v>775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555</v>
      </c>
      <c r="AT315" s="219" t="s">
        <v>303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379</v>
      </c>
      <c r="BM315" s="219" t="s">
        <v>1642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4699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 ht="24.15" customHeight="1">
      <c r="A317" s="42"/>
      <c r="B317" s="43"/>
      <c r="C317" s="208" t="s">
        <v>1003</v>
      </c>
      <c r="D317" s="208" t="s">
        <v>164</v>
      </c>
      <c r="E317" s="209" t="s">
        <v>4700</v>
      </c>
      <c r="F317" s="210" t="s">
        <v>4701</v>
      </c>
      <c r="G317" s="211" t="s">
        <v>2085</v>
      </c>
      <c r="H317" s="212">
        <v>10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1657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4702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4703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 ht="16.5" customHeight="1">
      <c r="A320" s="42"/>
      <c r="B320" s="43"/>
      <c r="C320" s="265" t="s">
        <v>1007</v>
      </c>
      <c r="D320" s="265" t="s">
        <v>303</v>
      </c>
      <c r="E320" s="266" t="s">
        <v>4704</v>
      </c>
      <c r="F320" s="267" t="s">
        <v>4705</v>
      </c>
      <c r="G320" s="268" t="s">
        <v>2085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555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1670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4705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21.75" customHeight="1">
      <c r="A322" s="42"/>
      <c r="B322" s="43"/>
      <c r="C322" s="208" t="s">
        <v>1015</v>
      </c>
      <c r="D322" s="208" t="s">
        <v>164</v>
      </c>
      <c r="E322" s="209" t="s">
        <v>4706</v>
      </c>
      <c r="F322" s="210" t="s">
        <v>4707</v>
      </c>
      <c r="G322" s="211" t="s">
        <v>775</v>
      </c>
      <c r="H322" s="212">
        <v>174</v>
      </c>
      <c r="I322" s="213"/>
      <c r="J322" s="214">
        <f>ROUND(I322*H322,2)</f>
        <v>0</v>
      </c>
      <c r="K322" s="210" t="s">
        <v>168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1694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4708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6" t="s">
        <v>172</v>
      </c>
      <c r="E324" s="44"/>
      <c r="F324" s="227" t="s">
        <v>4709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172</v>
      </c>
      <c r="AU324" s="20" t="s">
        <v>88</v>
      </c>
    </row>
    <row r="325" s="2" customFormat="1" ht="21.75" customHeight="1">
      <c r="A325" s="42"/>
      <c r="B325" s="43"/>
      <c r="C325" s="265" t="s">
        <v>1025</v>
      </c>
      <c r="D325" s="265" t="s">
        <v>303</v>
      </c>
      <c r="E325" s="266" t="s">
        <v>4710</v>
      </c>
      <c r="F325" s="267" t="s">
        <v>4711</v>
      </c>
      <c r="G325" s="268" t="s">
        <v>775</v>
      </c>
      <c r="H325" s="269">
        <v>174</v>
      </c>
      <c r="I325" s="270"/>
      <c r="J325" s="271">
        <f>ROUND(I325*H325,2)</f>
        <v>0</v>
      </c>
      <c r="K325" s="267" t="s">
        <v>168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555</v>
      </c>
      <c r="AT325" s="219" t="s">
        <v>303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1717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4711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16.5" customHeight="1">
      <c r="A327" s="42"/>
      <c r="B327" s="43"/>
      <c r="C327" s="208" t="s">
        <v>1030</v>
      </c>
      <c r="D327" s="208" t="s">
        <v>164</v>
      </c>
      <c r="E327" s="209" t="s">
        <v>4712</v>
      </c>
      <c r="F327" s="210" t="s">
        <v>4713</v>
      </c>
      <c r="G327" s="211" t="s">
        <v>775</v>
      </c>
      <c r="H327" s="212">
        <v>90</v>
      </c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1728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4714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4715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65" t="s">
        <v>1032</v>
      </c>
      <c r="D330" s="265" t="s">
        <v>303</v>
      </c>
      <c r="E330" s="266" t="s">
        <v>4716</v>
      </c>
      <c r="F330" s="267" t="s">
        <v>4717</v>
      </c>
      <c r="G330" s="268" t="s">
        <v>775</v>
      </c>
      <c r="H330" s="269">
        <v>90</v>
      </c>
      <c r="I330" s="270"/>
      <c r="J330" s="271">
        <f>ROUND(I330*H330,2)</f>
        <v>0</v>
      </c>
      <c r="K330" s="267" t="s">
        <v>168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555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1751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4717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08" t="s">
        <v>1037</v>
      </c>
      <c r="D332" s="208" t="s">
        <v>164</v>
      </c>
      <c r="E332" s="209" t="s">
        <v>4718</v>
      </c>
      <c r="F332" s="210" t="s">
        <v>4719</v>
      </c>
      <c r="G332" s="211" t="s">
        <v>775</v>
      </c>
      <c r="H332" s="212">
        <v>31</v>
      </c>
      <c r="I332" s="213"/>
      <c r="J332" s="214">
        <f>ROUND(I332*H332,2)</f>
        <v>0</v>
      </c>
      <c r="K332" s="210" t="s">
        <v>168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1759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4720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>
      <c r="A334" s="42"/>
      <c r="B334" s="43"/>
      <c r="C334" s="44"/>
      <c r="D334" s="226" t="s">
        <v>172</v>
      </c>
      <c r="E334" s="44"/>
      <c r="F334" s="227" t="s">
        <v>4721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172</v>
      </c>
      <c r="AU334" s="20" t="s">
        <v>88</v>
      </c>
    </row>
    <row r="335" s="2" customFormat="1" ht="24.15" customHeight="1">
      <c r="A335" s="42"/>
      <c r="B335" s="43"/>
      <c r="C335" s="265" t="s">
        <v>1043</v>
      </c>
      <c r="D335" s="265" t="s">
        <v>303</v>
      </c>
      <c r="E335" s="266" t="s">
        <v>4722</v>
      </c>
      <c r="F335" s="267" t="s">
        <v>4723</v>
      </c>
      <c r="G335" s="268" t="s">
        <v>775</v>
      </c>
      <c r="H335" s="269">
        <v>31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555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1783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4723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2" customFormat="1" ht="16.5" customHeight="1">
      <c r="A337" s="42"/>
      <c r="B337" s="43"/>
      <c r="C337" s="208" t="s">
        <v>1048</v>
      </c>
      <c r="D337" s="208" t="s">
        <v>164</v>
      </c>
      <c r="E337" s="209" t="s">
        <v>4447</v>
      </c>
      <c r="F337" s="210" t="s">
        <v>4448</v>
      </c>
      <c r="G337" s="211" t="s">
        <v>775</v>
      </c>
      <c r="H337" s="212">
        <v>9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1789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4449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4450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 ht="16.5" customHeight="1">
      <c r="A340" s="42"/>
      <c r="B340" s="43"/>
      <c r="C340" s="265" t="s">
        <v>1050</v>
      </c>
      <c r="D340" s="265" t="s">
        <v>303</v>
      </c>
      <c r="E340" s="266" t="s">
        <v>4724</v>
      </c>
      <c r="F340" s="267" t="s">
        <v>4725</v>
      </c>
      <c r="G340" s="268" t="s">
        <v>775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555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1804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4725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24.15" customHeight="1">
      <c r="A342" s="42"/>
      <c r="B342" s="43"/>
      <c r="C342" s="208" t="s">
        <v>1054</v>
      </c>
      <c r="D342" s="208" t="s">
        <v>164</v>
      </c>
      <c r="E342" s="209" t="s">
        <v>4726</v>
      </c>
      <c r="F342" s="210" t="s">
        <v>4727</v>
      </c>
      <c r="G342" s="211" t="s">
        <v>320</v>
      </c>
      <c r="H342" s="212">
        <v>16</v>
      </c>
      <c r="I342" s="213"/>
      <c r="J342" s="214">
        <f>ROUND(I342*H342,2)</f>
        <v>0</v>
      </c>
      <c r="K342" s="210" t="s">
        <v>168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1818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4728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>
      <c r="A344" s="42"/>
      <c r="B344" s="43"/>
      <c r="C344" s="44"/>
      <c r="D344" s="226" t="s">
        <v>172</v>
      </c>
      <c r="E344" s="44"/>
      <c r="F344" s="227" t="s">
        <v>4729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172</v>
      </c>
      <c r="AU344" s="20" t="s">
        <v>88</v>
      </c>
    </row>
    <row r="345" s="2" customFormat="1" ht="21.75" customHeight="1">
      <c r="A345" s="42"/>
      <c r="B345" s="43"/>
      <c r="C345" s="265" t="s">
        <v>1060</v>
      </c>
      <c r="D345" s="265" t="s">
        <v>303</v>
      </c>
      <c r="E345" s="266" t="s">
        <v>4730</v>
      </c>
      <c r="F345" s="267" t="s">
        <v>4731</v>
      </c>
      <c r="G345" s="268" t="s">
        <v>320</v>
      </c>
      <c r="H345" s="269">
        <v>16</v>
      </c>
      <c r="I345" s="270"/>
      <c r="J345" s="271">
        <f>ROUND(I345*H345,2)</f>
        <v>0</v>
      </c>
      <c r="K345" s="267" t="s">
        <v>1496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555</v>
      </c>
      <c r="AT345" s="219" t="s">
        <v>303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1826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4731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 ht="16.5" customHeight="1">
      <c r="A347" s="42"/>
      <c r="B347" s="43"/>
      <c r="C347" s="208" t="s">
        <v>1065</v>
      </c>
      <c r="D347" s="208" t="s">
        <v>164</v>
      </c>
      <c r="E347" s="209" t="s">
        <v>4732</v>
      </c>
      <c r="F347" s="210" t="s">
        <v>4733</v>
      </c>
      <c r="G347" s="211" t="s">
        <v>2676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379</v>
      </c>
      <c r="AT347" s="219" t="s">
        <v>164</v>
      </c>
      <c r="AU347" s="219" t="s">
        <v>88</v>
      </c>
      <c r="AY347" s="20" t="s">
        <v>161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379</v>
      </c>
      <c r="BM347" s="219" t="s">
        <v>1840</v>
      </c>
    </row>
    <row r="348" s="2" customFormat="1">
      <c r="A348" s="42"/>
      <c r="B348" s="43"/>
      <c r="C348" s="44"/>
      <c r="D348" s="221" t="s">
        <v>171</v>
      </c>
      <c r="E348" s="44"/>
      <c r="F348" s="222" t="s">
        <v>4733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171</v>
      </c>
      <c r="AU348" s="20" t="s">
        <v>88</v>
      </c>
    </row>
    <row r="349" s="2" customFormat="1" ht="16.5" customHeight="1">
      <c r="A349" s="42"/>
      <c r="B349" s="43"/>
      <c r="C349" s="265" t="s">
        <v>1080</v>
      </c>
      <c r="D349" s="265" t="s">
        <v>303</v>
      </c>
      <c r="E349" s="266" t="s">
        <v>4734</v>
      </c>
      <c r="F349" s="267" t="s">
        <v>4735</v>
      </c>
      <c r="G349" s="268" t="s">
        <v>775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555</v>
      </c>
      <c r="AT349" s="219" t="s">
        <v>303</v>
      </c>
      <c r="AU349" s="219" t="s">
        <v>88</v>
      </c>
      <c r="AY349" s="20" t="s">
        <v>161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379</v>
      </c>
      <c r="BM349" s="219" t="s">
        <v>1846</v>
      </c>
    </row>
    <row r="350" s="2" customFormat="1">
      <c r="A350" s="42"/>
      <c r="B350" s="43"/>
      <c r="C350" s="44"/>
      <c r="D350" s="221" t="s">
        <v>171</v>
      </c>
      <c r="E350" s="44"/>
      <c r="F350" s="222" t="s">
        <v>4735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171</v>
      </c>
      <c r="AU350" s="20" t="s">
        <v>88</v>
      </c>
    </row>
    <row r="351" s="2" customFormat="1" ht="16.5" customHeight="1">
      <c r="A351" s="42"/>
      <c r="B351" s="43"/>
      <c r="C351" s="208" t="s">
        <v>1085</v>
      </c>
      <c r="D351" s="208" t="s">
        <v>164</v>
      </c>
      <c r="E351" s="209" t="s">
        <v>4736</v>
      </c>
      <c r="F351" s="210" t="s">
        <v>4737</v>
      </c>
      <c r="G351" s="211" t="s">
        <v>775</v>
      </c>
      <c r="H351" s="212">
        <v>10</v>
      </c>
      <c r="I351" s="213"/>
      <c r="J351" s="214">
        <f>ROUND(I351*H351,2)</f>
        <v>0</v>
      </c>
      <c r="K351" s="210" t="s">
        <v>168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88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1860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4738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88</v>
      </c>
    </row>
    <row r="353" s="2" customFormat="1">
      <c r="A353" s="42"/>
      <c r="B353" s="43"/>
      <c r="C353" s="44"/>
      <c r="D353" s="226" t="s">
        <v>172</v>
      </c>
      <c r="E353" s="44"/>
      <c r="F353" s="227" t="s">
        <v>4739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172</v>
      </c>
      <c r="AU353" s="20" t="s">
        <v>88</v>
      </c>
    </row>
    <row r="354" s="2" customFormat="1" ht="16.5" customHeight="1">
      <c r="A354" s="42"/>
      <c r="B354" s="43"/>
      <c r="C354" s="265" t="s">
        <v>1093</v>
      </c>
      <c r="D354" s="265" t="s">
        <v>303</v>
      </c>
      <c r="E354" s="266" t="s">
        <v>4740</v>
      </c>
      <c r="F354" s="267" t="s">
        <v>4741</v>
      </c>
      <c r="G354" s="268" t="s">
        <v>775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555</v>
      </c>
      <c r="AT354" s="219" t="s">
        <v>303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1872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4741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 ht="33" customHeight="1">
      <c r="A356" s="42"/>
      <c r="B356" s="43"/>
      <c r="C356" s="208" t="s">
        <v>1098</v>
      </c>
      <c r="D356" s="208" t="s">
        <v>164</v>
      </c>
      <c r="E356" s="209" t="s">
        <v>4742</v>
      </c>
      <c r="F356" s="210" t="s">
        <v>4743</v>
      </c>
      <c r="G356" s="211" t="s">
        <v>775</v>
      </c>
      <c r="H356" s="212">
        <v>430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1882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4744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4745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 ht="24.15" customHeight="1">
      <c r="A359" s="42"/>
      <c r="B359" s="43"/>
      <c r="C359" s="265" t="s">
        <v>1104</v>
      </c>
      <c r="D359" s="265" t="s">
        <v>303</v>
      </c>
      <c r="E359" s="266" t="s">
        <v>4746</v>
      </c>
      <c r="F359" s="267" t="s">
        <v>4747</v>
      </c>
      <c r="G359" s="268" t="s">
        <v>4748</v>
      </c>
      <c r="H359" s="269">
        <v>4.2999999999999998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555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1894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4747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14" customFormat="1">
      <c r="A361" s="14"/>
      <c r="B361" s="243"/>
      <c r="C361" s="244"/>
      <c r="D361" s="221" t="s">
        <v>247</v>
      </c>
      <c r="E361" s="244"/>
      <c r="F361" s="246" t="s">
        <v>4749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247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161</v>
      </c>
    </row>
    <row r="362" s="2" customFormat="1" ht="16.5" customHeight="1">
      <c r="A362" s="42"/>
      <c r="B362" s="43"/>
      <c r="C362" s="208" t="s">
        <v>1109</v>
      </c>
      <c r="D362" s="208" t="s">
        <v>164</v>
      </c>
      <c r="E362" s="209" t="s">
        <v>4750</v>
      </c>
      <c r="F362" s="210" t="s">
        <v>4751</v>
      </c>
      <c r="G362" s="211" t="s">
        <v>2676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1903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4751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 ht="16.5" customHeight="1">
      <c r="A364" s="42"/>
      <c r="B364" s="43"/>
      <c r="C364" s="265" t="s">
        <v>1115</v>
      </c>
      <c r="D364" s="265" t="s">
        <v>303</v>
      </c>
      <c r="E364" s="266" t="s">
        <v>4752</v>
      </c>
      <c r="F364" s="267" t="s">
        <v>4753</v>
      </c>
      <c r="G364" s="268" t="s">
        <v>775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555</v>
      </c>
      <c r="AT364" s="219" t="s">
        <v>303</v>
      </c>
      <c r="AU364" s="219" t="s">
        <v>88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1908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4753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4754</v>
      </c>
      <c r="F366" s="206" t="s">
        <v>4755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161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1121</v>
      </c>
      <c r="D367" s="208" t="s">
        <v>164</v>
      </c>
      <c r="E367" s="209" t="s">
        <v>4756</v>
      </c>
      <c r="F367" s="210" t="s">
        <v>4757</v>
      </c>
      <c r="G367" s="211" t="s">
        <v>2676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379</v>
      </c>
      <c r="BM367" s="219" t="s">
        <v>1918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4758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65" t="s">
        <v>1128</v>
      </c>
      <c r="D369" s="265" t="s">
        <v>303</v>
      </c>
      <c r="E369" s="266" t="s">
        <v>4759</v>
      </c>
      <c r="F369" s="267" t="s">
        <v>4760</v>
      </c>
      <c r="G369" s="268" t="s">
        <v>775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555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1928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4760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 ht="16.5" customHeight="1">
      <c r="A371" s="42"/>
      <c r="B371" s="43"/>
      <c r="C371" s="208" t="s">
        <v>1136</v>
      </c>
      <c r="D371" s="208" t="s">
        <v>164</v>
      </c>
      <c r="E371" s="209" t="s">
        <v>4761</v>
      </c>
      <c r="F371" s="210" t="s">
        <v>4762</v>
      </c>
      <c r="G371" s="211" t="s">
        <v>2676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379</v>
      </c>
      <c r="AT371" s="219" t="s">
        <v>164</v>
      </c>
      <c r="AU371" s="219" t="s">
        <v>88</v>
      </c>
      <c r="AY371" s="20" t="s">
        <v>161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379</v>
      </c>
      <c r="BM371" s="219" t="s">
        <v>1936</v>
      </c>
    </row>
    <row r="372" s="2" customFormat="1">
      <c r="A372" s="42"/>
      <c r="B372" s="43"/>
      <c r="C372" s="44"/>
      <c r="D372" s="221" t="s">
        <v>171</v>
      </c>
      <c r="E372" s="44"/>
      <c r="F372" s="222" t="s">
        <v>4762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171</v>
      </c>
      <c r="AU372" s="20" t="s">
        <v>88</v>
      </c>
    </row>
    <row r="373" s="2" customFormat="1" ht="16.5" customHeight="1">
      <c r="A373" s="42"/>
      <c r="B373" s="43"/>
      <c r="C373" s="265" t="s">
        <v>1143</v>
      </c>
      <c r="D373" s="265" t="s">
        <v>303</v>
      </c>
      <c r="E373" s="266" t="s">
        <v>4763</v>
      </c>
      <c r="F373" s="267" t="s">
        <v>4764</v>
      </c>
      <c r="G373" s="268" t="s">
        <v>775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555</v>
      </c>
      <c r="AT373" s="219" t="s">
        <v>303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1952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4764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4765</v>
      </c>
      <c r="F375" s="206" t="s">
        <v>4766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161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1149</v>
      </c>
      <c r="D376" s="208" t="s">
        <v>164</v>
      </c>
      <c r="E376" s="209" t="s">
        <v>4767</v>
      </c>
      <c r="F376" s="210" t="s">
        <v>4768</v>
      </c>
      <c r="G376" s="211" t="s">
        <v>320</v>
      </c>
      <c r="H376" s="212">
        <v>210</v>
      </c>
      <c r="I376" s="213"/>
      <c r="J376" s="214">
        <f>ROUND(I376*H376,2)</f>
        <v>0</v>
      </c>
      <c r="K376" s="210" t="s">
        <v>168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379</v>
      </c>
      <c r="AT376" s="219" t="s">
        <v>164</v>
      </c>
      <c r="AU376" s="219" t="s">
        <v>88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379</v>
      </c>
      <c r="BM376" s="219" t="s">
        <v>1964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4769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88</v>
      </c>
    </row>
    <row r="378" s="2" customFormat="1">
      <c r="A378" s="42"/>
      <c r="B378" s="43"/>
      <c r="C378" s="44"/>
      <c r="D378" s="226" t="s">
        <v>172</v>
      </c>
      <c r="E378" s="44"/>
      <c r="F378" s="227" t="s">
        <v>4770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172</v>
      </c>
      <c r="AU378" s="20" t="s">
        <v>88</v>
      </c>
    </row>
    <row r="379" s="2" customFormat="1" ht="16.5" customHeight="1">
      <c r="A379" s="42"/>
      <c r="B379" s="43"/>
      <c r="C379" s="265" t="s">
        <v>1156</v>
      </c>
      <c r="D379" s="265" t="s">
        <v>303</v>
      </c>
      <c r="E379" s="266" t="s">
        <v>4771</v>
      </c>
      <c r="F379" s="267" t="s">
        <v>4772</v>
      </c>
      <c r="G379" s="268" t="s">
        <v>320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555</v>
      </c>
      <c r="AT379" s="219" t="s">
        <v>303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379</v>
      </c>
      <c r="BM379" s="219" t="s">
        <v>1978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4772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24.15" customHeight="1">
      <c r="A381" s="42"/>
      <c r="B381" s="43"/>
      <c r="C381" s="208" t="s">
        <v>1163</v>
      </c>
      <c r="D381" s="208" t="s">
        <v>164</v>
      </c>
      <c r="E381" s="209" t="s">
        <v>4773</v>
      </c>
      <c r="F381" s="210" t="s">
        <v>4774</v>
      </c>
      <c r="G381" s="211" t="s">
        <v>320</v>
      </c>
      <c r="H381" s="212">
        <v>88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1988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4775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4776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 ht="16.5" customHeight="1">
      <c r="A384" s="42"/>
      <c r="B384" s="43"/>
      <c r="C384" s="265" t="s">
        <v>1169</v>
      </c>
      <c r="D384" s="265" t="s">
        <v>303</v>
      </c>
      <c r="E384" s="266" t="s">
        <v>4777</v>
      </c>
      <c r="F384" s="267" t="s">
        <v>4778</v>
      </c>
      <c r="G384" s="268" t="s">
        <v>320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555</v>
      </c>
      <c r="AT384" s="219" t="s">
        <v>303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379</v>
      </c>
      <c r="BM384" s="219" t="s">
        <v>2001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4778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 ht="24.15" customHeight="1">
      <c r="A386" s="42"/>
      <c r="B386" s="43"/>
      <c r="C386" s="208" t="s">
        <v>1175</v>
      </c>
      <c r="D386" s="208" t="s">
        <v>164</v>
      </c>
      <c r="E386" s="209" t="s">
        <v>4779</v>
      </c>
      <c r="F386" s="210" t="s">
        <v>4780</v>
      </c>
      <c r="G386" s="211" t="s">
        <v>320</v>
      </c>
      <c r="H386" s="212">
        <v>230</v>
      </c>
      <c r="I386" s="213"/>
      <c r="J386" s="214">
        <f>ROUND(I386*H386,2)</f>
        <v>0</v>
      </c>
      <c r="K386" s="210" t="s">
        <v>168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379</v>
      </c>
      <c r="AT386" s="219" t="s">
        <v>164</v>
      </c>
      <c r="AU386" s="219" t="s">
        <v>88</v>
      </c>
      <c r="AY386" s="20" t="s">
        <v>161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379</v>
      </c>
      <c r="BM386" s="219" t="s">
        <v>2014</v>
      </c>
    </row>
    <row r="387" s="2" customFormat="1">
      <c r="A387" s="42"/>
      <c r="B387" s="43"/>
      <c r="C387" s="44"/>
      <c r="D387" s="221" t="s">
        <v>171</v>
      </c>
      <c r="E387" s="44"/>
      <c r="F387" s="222" t="s">
        <v>4781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171</v>
      </c>
      <c r="AU387" s="20" t="s">
        <v>88</v>
      </c>
    </row>
    <row r="388" s="2" customFormat="1">
      <c r="A388" s="42"/>
      <c r="B388" s="43"/>
      <c r="C388" s="44"/>
      <c r="D388" s="226" t="s">
        <v>172</v>
      </c>
      <c r="E388" s="44"/>
      <c r="F388" s="227" t="s">
        <v>4782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172</v>
      </c>
      <c r="AU388" s="20" t="s">
        <v>88</v>
      </c>
    </row>
    <row r="389" s="2" customFormat="1" ht="16.5" customHeight="1">
      <c r="A389" s="42"/>
      <c r="B389" s="43"/>
      <c r="C389" s="265" t="s">
        <v>1180</v>
      </c>
      <c r="D389" s="265" t="s">
        <v>303</v>
      </c>
      <c r="E389" s="266" t="s">
        <v>4783</v>
      </c>
      <c r="F389" s="267" t="s">
        <v>4784</v>
      </c>
      <c r="G389" s="268" t="s">
        <v>320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555</v>
      </c>
      <c r="AT389" s="219" t="s">
        <v>303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379</v>
      </c>
      <c r="BM389" s="219" t="s">
        <v>2028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4784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 ht="24.15" customHeight="1">
      <c r="A391" s="42"/>
      <c r="B391" s="43"/>
      <c r="C391" s="265" t="s">
        <v>1188</v>
      </c>
      <c r="D391" s="265" t="s">
        <v>303</v>
      </c>
      <c r="E391" s="266" t="s">
        <v>4785</v>
      </c>
      <c r="F391" s="267" t="s">
        <v>4786</v>
      </c>
      <c r="G391" s="268" t="s">
        <v>320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555</v>
      </c>
      <c r="AT391" s="219" t="s">
        <v>303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2036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4786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 ht="16.5" customHeight="1">
      <c r="A393" s="42"/>
      <c r="B393" s="43"/>
      <c r="C393" s="265" t="s">
        <v>1194</v>
      </c>
      <c r="D393" s="265" t="s">
        <v>303</v>
      </c>
      <c r="E393" s="266" t="s">
        <v>4787</v>
      </c>
      <c r="F393" s="267" t="s">
        <v>4788</v>
      </c>
      <c r="G393" s="268" t="s">
        <v>775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555</v>
      </c>
      <c r="AT393" s="219" t="s">
        <v>303</v>
      </c>
      <c r="AU393" s="219" t="s">
        <v>88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379</v>
      </c>
      <c r="BM393" s="219" t="s">
        <v>2046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4788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88</v>
      </c>
    </row>
    <row r="395" s="2" customFormat="1" ht="24.15" customHeight="1">
      <c r="A395" s="42"/>
      <c r="B395" s="43"/>
      <c r="C395" s="208" t="s">
        <v>1200</v>
      </c>
      <c r="D395" s="208" t="s">
        <v>164</v>
      </c>
      <c r="E395" s="209" t="s">
        <v>4789</v>
      </c>
      <c r="F395" s="210" t="s">
        <v>4790</v>
      </c>
      <c r="G395" s="211" t="s">
        <v>2676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2057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4791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 ht="24.15" customHeight="1">
      <c r="A397" s="42"/>
      <c r="B397" s="43"/>
      <c r="C397" s="265" t="s">
        <v>1210</v>
      </c>
      <c r="D397" s="265" t="s">
        <v>303</v>
      </c>
      <c r="E397" s="266" t="s">
        <v>4792</v>
      </c>
      <c r="F397" s="267" t="s">
        <v>4793</v>
      </c>
      <c r="G397" s="268" t="s">
        <v>320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555</v>
      </c>
      <c r="AT397" s="219" t="s">
        <v>303</v>
      </c>
      <c r="AU397" s="219" t="s">
        <v>88</v>
      </c>
      <c r="AY397" s="20" t="s">
        <v>161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379</v>
      </c>
      <c r="BM397" s="219" t="s">
        <v>2070</v>
      </c>
    </row>
    <row r="398" s="2" customFormat="1">
      <c r="A398" s="42"/>
      <c r="B398" s="43"/>
      <c r="C398" s="44"/>
      <c r="D398" s="221" t="s">
        <v>171</v>
      </c>
      <c r="E398" s="44"/>
      <c r="F398" s="222" t="s">
        <v>4793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171</v>
      </c>
      <c r="AU398" s="20" t="s">
        <v>88</v>
      </c>
    </row>
    <row r="399" s="2" customFormat="1" ht="16.5" customHeight="1">
      <c r="A399" s="42"/>
      <c r="B399" s="43"/>
      <c r="C399" s="208" t="s">
        <v>1219</v>
      </c>
      <c r="D399" s="208" t="s">
        <v>164</v>
      </c>
      <c r="E399" s="209" t="s">
        <v>4736</v>
      </c>
      <c r="F399" s="210" t="s">
        <v>4737</v>
      </c>
      <c r="G399" s="211" t="s">
        <v>775</v>
      </c>
      <c r="H399" s="212">
        <v>98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379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379</v>
      </c>
      <c r="BM399" s="219" t="s">
        <v>2082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4738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4739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2" customFormat="1" ht="16.5" customHeight="1">
      <c r="A402" s="42"/>
      <c r="B402" s="43"/>
      <c r="C402" s="265" t="s">
        <v>1224</v>
      </c>
      <c r="D402" s="265" t="s">
        <v>303</v>
      </c>
      <c r="E402" s="266" t="s">
        <v>4794</v>
      </c>
      <c r="F402" s="267" t="s">
        <v>4795</v>
      </c>
      <c r="G402" s="268" t="s">
        <v>775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555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379</v>
      </c>
      <c r="BM402" s="219" t="s">
        <v>2097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4795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2" customFormat="1" ht="16.5" customHeight="1">
      <c r="A404" s="42"/>
      <c r="B404" s="43"/>
      <c r="C404" s="208" t="s">
        <v>1234</v>
      </c>
      <c r="D404" s="208" t="s">
        <v>164</v>
      </c>
      <c r="E404" s="209" t="s">
        <v>4796</v>
      </c>
      <c r="F404" s="210" t="s">
        <v>4797</v>
      </c>
      <c r="G404" s="211" t="s">
        <v>2676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2108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4798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 ht="16.5" customHeight="1">
      <c r="A406" s="42"/>
      <c r="B406" s="43"/>
      <c r="C406" s="265" t="s">
        <v>1239</v>
      </c>
      <c r="D406" s="265" t="s">
        <v>303</v>
      </c>
      <c r="E406" s="266" t="s">
        <v>4799</v>
      </c>
      <c r="F406" s="267" t="s">
        <v>4800</v>
      </c>
      <c r="G406" s="268" t="s">
        <v>775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555</v>
      </c>
      <c r="AT406" s="219" t="s">
        <v>303</v>
      </c>
      <c r="AU406" s="219" t="s">
        <v>88</v>
      </c>
      <c r="AY406" s="20" t="s">
        <v>161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379</v>
      </c>
      <c r="BM406" s="219" t="s">
        <v>2119</v>
      </c>
    </row>
    <row r="407" s="2" customFormat="1">
      <c r="A407" s="42"/>
      <c r="B407" s="43"/>
      <c r="C407" s="44"/>
      <c r="D407" s="221" t="s">
        <v>171</v>
      </c>
      <c r="E407" s="44"/>
      <c r="F407" s="222" t="s">
        <v>4800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171</v>
      </c>
      <c r="AU407" s="20" t="s">
        <v>88</v>
      </c>
    </row>
    <row r="408" s="2" customFormat="1" ht="21.75" customHeight="1">
      <c r="A408" s="42"/>
      <c r="B408" s="43"/>
      <c r="C408" s="208" t="s">
        <v>1249</v>
      </c>
      <c r="D408" s="208" t="s">
        <v>164</v>
      </c>
      <c r="E408" s="209" t="s">
        <v>4801</v>
      </c>
      <c r="F408" s="210" t="s">
        <v>4802</v>
      </c>
      <c r="G408" s="211" t="s">
        <v>775</v>
      </c>
      <c r="H408" s="212">
        <v>28</v>
      </c>
      <c r="I408" s="213"/>
      <c r="J408" s="214">
        <f>ROUND(I408*H408,2)</f>
        <v>0</v>
      </c>
      <c r="K408" s="210" t="s">
        <v>168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379</v>
      </c>
      <c r="AT408" s="219" t="s">
        <v>164</v>
      </c>
      <c r="AU408" s="219" t="s">
        <v>88</v>
      </c>
      <c r="AY408" s="20" t="s">
        <v>161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379</v>
      </c>
      <c r="BM408" s="219" t="s">
        <v>2132</v>
      </c>
    </row>
    <row r="409" s="2" customFormat="1">
      <c r="A409" s="42"/>
      <c r="B409" s="43"/>
      <c r="C409" s="44"/>
      <c r="D409" s="221" t="s">
        <v>171</v>
      </c>
      <c r="E409" s="44"/>
      <c r="F409" s="222" t="s">
        <v>4803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171</v>
      </c>
      <c r="AU409" s="20" t="s">
        <v>88</v>
      </c>
    </row>
    <row r="410" s="2" customFormat="1">
      <c r="A410" s="42"/>
      <c r="B410" s="43"/>
      <c r="C410" s="44"/>
      <c r="D410" s="226" t="s">
        <v>172</v>
      </c>
      <c r="E410" s="44"/>
      <c r="F410" s="227" t="s">
        <v>4804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172</v>
      </c>
      <c r="AU410" s="20" t="s">
        <v>88</v>
      </c>
    </row>
    <row r="411" s="2" customFormat="1" ht="16.5" customHeight="1">
      <c r="A411" s="42"/>
      <c r="B411" s="43"/>
      <c r="C411" s="265" t="s">
        <v>1254</v>
      </c>
      <c r="D411" s="265" t="s">
        <v>303</v>
      </c>
      <c r="E411" s="266" t="s">
        <v>4805</v>
      </c>
      <c r="F411" s="267" t="s">
        <v>4806</v>
      </c>
      <c r="G411" s="268" t="s">
        <v>775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555</v>
      </c>
      <c r="AT411" s="219" t="s">
        <v>303</v>
      </c>
      <c r="AU411" s="219" t="s">
        <v>88</v>
      </c>
      <c r="AY411" s="20" t="s">
        <v>161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379</v>
      </c>
      <c r="BM411" s="219" t="s">
        <v>2144</v>
      </c>
    </row>
    <row r="412" s="2" customFormat="1">
      <c r="A412" s="42"/>
      <c r="B412" s="43"/>
      <c r="C412" s="44"/>
      <c r="D412" s="221" t="s">
        <v>171</v>
      </c>
      <c r="E412" s="44"/>
      <c r="F412" s="222" t="s">
        <v>4806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171</v>
      </c>
      <c r="AU412" s="20" t="s">
        <v>88</v>
      </c>
    </row>
    <row r="413" s="2" customFormat="1" ht="21.75" customHeight="1">
      <c r="A413" s="42"/>
      <c r="B413" s="43"/>
      <c r="C413" s="208" t="s">
        <v>1262</v>
      </c>
      <c r="D413" s="208" t="s">
        <v>164</v>
      </c>
      <c r="E413" s="209" t="s">
        <v>4807</v>
      </c>
      <c r="F413" s="210" t="s">
        <v>4808</v>
      </c>
      <c r="G413" s="211" t="s">
        <v>775</v>
      </c>
      <c r="H413" s="212">
        <v>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2152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4809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4810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 ht="16.5" customHeight="1">
      <c r="A416" s="42"/>
      <c r="B416" s="43"/>
      <c r="C416" s="265" t="s">
        <v>1267</v>
      </c>
      <c r="D416" s="265" t="s">
        <v>303</v>
      </c>
      <c r="E416" s="266" t="s">
        <v>4811</v>
      </c>
      <c r="F416" s="267" t="s">
        <v>4812</v>
      </c>
      <c r="G416" s="268" t="s">
        <v>775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555</v>
      </c>
      <c r="AT416" s="219" t="s">
        <v>303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379</v>
      </c>
      <c r="BM416" s="219" t="s">
        <v>2166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4812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 ht="16.5" customHeight="1">
      <c r="A418" s="42"/>
      <c r="B418" s="43"/>
      <c r="C418" s="208" t="s">
        <v>1279</v>
      </c>
      <c r="D418" s="208" t="s">
        <v>164</v>
      </c>
      <c r="E418" s="209" t="s">
        <v>4813</v>
      </c>
      <c r="F418" s="210" t="s">
        <v>4814</v>
      </c>
      <c r="G418" s="211" t="s">
        <v>2676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2176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4814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 ht="16.5" customHeight="1">
      <c r="A420" s="42"/>
      <c r="B420" s="43"/>
      <c r="C420" s="265" t="s">
        <v>1282</v>
      </c>
      <c r="D420" s="265" t="s">
        <v>303</v>
      </c>
      <c r="E420" s="266" t="s">
        <v>4815</v>
      </c>
      <c r="F420" s="267" t="s">
        <v>4816</v>
      </c>
      <c r="G420" s="268" t="s">
        <v>2085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555</v>
      </c>
      <c r="AT420" s="219" t="s">
        <v>303</v>
      </c>
      <c r="AU420" s="219" t="s">
        <v>88</v>
      </c>
      <c r="AY420" s="20" t="s">
        <v>161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379</v>
      </c>
      <c r="BM420" s="219" t="s">
        <v>2188</v>
      </c>
    </row>
    <row r="421" s="2" customFormat="1">
      <c r="A421" s="42"/>
      <c r="B421" s="43"/>
      <c r="C421" s="44"/>
      <c r="D421" s="221" t="s">
        <v>171</v>
      </c>
      <c r="E421" s="44"/>
      <c r="F421" s="222" t="s">
        <v>4816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171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4817</v>
      </c>
      <c r="F422" s="206" t="s">
        <v>4818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161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1290</v>
      </c>
      <c r="D423" s="208" t="s">
        <v>164</v>
      </c>
      <c r="E423" s="209" t="s">
        <v>4819</v>
      </c>
      <c r="F423" s="210" t="s">
        <v>4751</v>
      </c>
      <c r="G423" s="211" t="s">
        <v>2676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379</v>
      </c>
      <c r="AT423" s="219" t="s">
        <v>164</v>
      </c>
      <c r="AU423" s="219" t="s">
        <v>88</v>
      </c>
      <c r="AY423" s="20" t="s">
        <v>161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379</v>
      </c>
      <c r="BM423" s="219" t="s">
        <v>2201</v>
      </c>
    </row>
    <row r="424" s="2" customFormat="1">
      <c r="A424" s="42"/>
      <c r="B424" s="43"/>
      <c r="C424" s="44"/>
      <c r="D424" s="221" t="s">
        <v>171</v>
      </c>
      <c r="E424" s="44"/>
      <c r="F424" s="222" t="s">
        <v>4751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171</v>
      </c>
      <c r="AU424" s="20" t="s">
        <v>88</v>
      </c>
    </row>
    <row r="425" s="2" customFormat="1" ht="37.8" customHeight="1">
      <c r="A425" s="42"/>
      <c r="B425" s="43"/>
      <c r="C425" s="208" t="s">
        <v>1295</v>
      </c>
      <c r="D425" s="208" t="s">
        <v>164</v>
      </c>
      <c r="E425" s="209" t="s">
        <v>4583</v>
      </c>
      <c r="F425" s="210" t="s">
        <v>4584</v>
      </c>
      <c r="G425" s="211" t="s">
        <v>775</v>
      </c>
      <c r="H425" s="212">
        <v>1</v>
      </c>
      <c r="I425" s="213"/>
      <c r="J425" s="214">
        <f>ROUND(I425*H425,2)</f>
        <v>0</v>
      </c>
      <c r="K425" s="210" t="s">
        <v>168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379</v>
      </c>
      <c r="AT425" s="219" t="s">
        <v>164</v>
      </c>
      <c r="AU425" s="219" t="s">
        <v>88</v>
      </c>
      <c r="AY425" s="20" t="s">
        <v>161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379</v>
      </c>
      <c r="BM425" s="219" t="s">
        <v>2215</v>
      </c>
    </row>
    <row r="426" s="2" customFormat="1">
      <c r="A426" s="42"/>
      <c r="B426" s="43"/>
      <c r="C426" s="44"/>
      <c r="D426" s="221" t="s">
        <v>171</v>
      </c>
      <c r="E426" s="44"/>
      <c r="F426" s="222" t="s">
        <v>4585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171</v>
      </c>
      <c r="AU426" s="20" t="s">
        <v>88</v>
      </c>
    </row>
    <row r="427" s="2" customFormat="1">
      <c r="A427" s="42"/>
      <c r="B427" s="43"/>
      <c r="C427" s="44"/>
      <c r="D427" s="226" t="s">
        <v>172</v>
      </c>
      <c r="E427" s="44"/>
      <c r="F427" s="227" t="s">
        <v>4586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172</v>
      </c>
      <c r="AU427" s="20" t="s">
        <v>88</v>
      </c>
    </row>
    <row r="428" s="2" customFormat="1" ht="21.75" customHeight="1">
      <c r="A428" s="42"/>
      <c r="B428" s="43"/>
      <c r="C428" s="265" t="s">
        <v>1309</v>
      </c>
      <c r="D428" s="265" t="s">
        <v>303</v>
      </c>
      <c r="E428" s="266" t="s">
        <v>4587</v>
      </c>
      <c r="F428" s="267" t="s">
        <v>4588</v>
      </c>
      <c r="G428" s="268" t="s">
        <v>775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555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379</v>
      </c>
      <c r="BM428" s="219" t="s">
        <v>2227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4588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1312</v>
      </c>
      <c r="D430" s="208" t="s">
        <v>164</v>
      </c>
      <c r="E430" s="209" t="s">
        <v>4627</v>
      </c>
      <c r="F430" s="210" t="s">
        <v>4628</v>
      </c>
      <c r="G430" s="211" t="s">
        <v>775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2250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4629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4630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1.75" customHeight="1">
      <c r="A433" s="42"/>
      <c r="B433" s="43"/>
      <c r="C433" s="265" t="s">
        <v>1318</v>
      </c>
      <c r="D433" s="265" t="s">
        <v>303</v>
      </c>
      <c r="E433" s="266" t="s">
        <v>4820</v>
      </c>
      <c r="F433" s="267" t="s">
        <v>4821</v>
      </c>
      <c r="G433" s="268" t="s">
        <v>775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555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2262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4821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 ht="16.5" customHeight="1">
      <c r="A435" s="42"/>
      <c r="B435" s="43"/>
      <c r="C435" s="208" t="s">
        <v>1324</v>
      </c>
      <c r="D435" s="208" t="s">
        <v>164</v>
      </c>
      <c r="E435" s="209" t="s">
        <v>4822</v>
      </c>
      <c r="F435" s="210" t="s">
        <v>4823</v>
      </c>
      <c r="G435" s="211" t="s">
        <v>2676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379</v>
      </c>
      <c r="AT435" s="219" t="s">
        <v>164</v>
      </c>
      <c r="AU435" s="219" t="s">
        <v>88</v>
      </c>
      <c r="AY435" s="20" t="s">
        <v>161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379</v>
      </c>
      <c r="BM435" s="219" t="s">
        <v>2277</v>
      </c>
    </row>
    <row r="436" s="2" customFormat="1">
      <c r="A436" s="42"/>
      <c r="B436" s="43"/>
      <c r="C436" s="44"/>
      <c r="D436" s="221" t="s">
        <v>171</v>
      </c>
      <c r="E436" s="44"/>
      <c r="F436" s="222" t="s">
        <v>4823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171</v>
      </c>
      <c r="AU436" s="20" t="s">
        <v>88</v>
      </c>
    </row>
    <row r="437" s="2" customFormat="1" ht="16.5" customHeight="1">
      <c r="A437" s="42"/>
      <c r="B437" s="43"/>
      <c r="C437" s="265" t="s">
        <v>1329</v>
      </c>
      <c r="D437" s="265" t="s">
        <v>303</v>
      </c>
      <c r="E437" s="266" t="s">
        <v>4734</v>
      </c>
      <c r="F437" s="267" t="s">
        <v>4735</v>
      </c>
      <c r="G437" s="268" t="s">
        <v>775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555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379</v>
      </c>
      <c r="BM437" s="219" t="s">
        <v>2287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4735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33" customHeight="1">
      <c r="A439" s="42"/>
      <c r="B439" s="43"/>
      <c r="C439" s="208" t="s">
        <v>1336</v>
      </c>
      <c r="D439" s="208" t="s">
        <v>164</v>
      </c>
      <c r="E439" s="209" t="s">
        <v>4666</v>
      </c>
      <c r="F439" s="210" t="s">
        <v>4667</v>
      </c>
      <c r="G439" s="211" t="s">
        <v>775</v>
      </c>
      <c r="H439" s="212">
        <v>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379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379</v>
      </c>
      <c r="BM439" s="219" t="s">
        <v>2300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4668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4669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2" customFormat="1" ht="16.5" customHeight="1">
      <c r="A442" s="42"/>
      <c r="B442" s="43"/>
      <c r="C442" s="265" t="s">
        <v>1342</v>
      </c>
      <c r="D442" s="265" t="s">
        <v>303</v>
      </c>
      <c r="E442" s="266" t="s">
        <v>4824</v>
      </c>
      <c r="F442" s="267" t="s">
        <v>4825</v>
      </c>
      <c r="G442" s="268" t="s">
        <v>775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555</v>
      </c>
      <c r="AT442" s="219" t="s">
        <v>303</v>
      </c>
      <c r="AU442" s="219" t="s">
        <v>88</v>
      </c>
      <c r="AY442" s="20" t="s">
        <v>161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379</v>
      </c>
      <c r="BM442" s="219" t="s">
        <v>2309</v>
      </c>
    </row>
    <row r="443" s="2" customFormat="1">
      <c r="A443" s="42"/>
      <c r="B443" s="43"/>
      <c r="C443" s="44"/>
      <c r="D443" s="221" t="s">
        <v>171</v>
      </c>
      <c r="E443" s="44"/>
      <c r="F443" s="222" t="s">
        <v>4825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171</v>
      </c>
      <c r="AU443" s="20" t="s">
        <v>88</v>
      </c>
    </row>
    <row r="444" s="2" customFormat="1" ht="16.5" customHeight="1">
      <c r="A444" s="42"/>
      <c r="B444" s="43"/>
      <c r="C444" s="265" t="s">
        <v>1347</v>
      </c>
      <c r="D444" s="265" t="s">
        <v>303</v>
      </c>
      <c r="E444" s="266" t="s">
        <v>4826</v>
      </c>
      <c r="F444" s="267" t="s">
        <v>4677</v>
      </c>
      <c r="G444" s="268" t="s">
        <v>775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555</v>
      </c>
      <c r="AT444" s="219" t="s">
        <v>303</v>
      </c>
      <c r="AU444" s="219" t="s">
        <v>88</v>
      </c>
      <c r="AY444" s="20" t="s">
        <v>161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379</v>
      </c>
      <c r="BM444" s="219" t="s">
        <v>2318</v>
      </c>
    </row>
    <row r="445" s="2" customFormat="1">
      <c r="A445" s="42"/>
      <c r="B445" s="43"/>
      <c r="C445" s="44"/>
      <c r="D445" s="221" t="s">
        <v>171</v>
      </c>
      <c r="E445" s="44"/>
      <c r="F445" s="222" t="s">
        <v>4677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171</v>
      </c>
      <c r="AU445" s="20" t="s">
        <v>88</v>
      </c>
    </row>
    <row r="446" s="2" customFormat="1" ht="24.15" customHeight="1">
      <c r="A446" s="42"/>
      <c r="B446" s="43"/>
      <c r="C446" s="208" t="s">
        <v>1353</v>
      </c>
      <c r="D446" s="208" t="s">
        <v>164</v>
      </c>
      <c r="E446" s="209" t="s">
        <v>4502</v>
      </c>
      <c r="F446" s="210" t="s">
        <v>4503</v>
      </c>
      <c r="G446" s="211" t="s">
        <v>320</v>
      </c>
      <c r="H446" s="212">
        <v>30</v>
      </c>
      <c r="I446" s="213"/>
      <c r="J446" s="214">
        <f>ROUND(I446*H446,2)</f>
        <v>0</v>
      </c>
      <c r="K446" s="210" t="s">
        <v>168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379</v>
      </c>
      <c r="AT446" s="219" t="s">
        <v>164</v>
      </c>
      <c r="AU446" s="219" t="s">
        <v>88</v>
      </c>
      <c r="AY446" s="20" t="s">
        <v>161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379</v>
      </c>
      <c r="BM446" s="219" t="s">
        <v>2330</v>
      </c>
    </row>
    <row r="447" s="2" customFormat="1">
      <c r="A447" s="42"/>
      <c r="B447" s="43"/>
      <c r="C447" s="44"/>
      <c r="D447" s="221" t="s">
        <v>171</v>
      </c>
      <c r="E447" s="44"/>
      <c r="F447" s="222" t="s">
        <v>4504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171</v>
      </c>
      <c r="AU447" s="20" t="s">
        <v>88</v>
      </c>
    </row>
    <row r="448" s="2" customFormat="1">
      <c r="A448" s="42"/>
      <c r="B448" s="43"/>
      <c r="C448" s="44"/>
      <c r="D448" s="226" t="s">
        <v>172</v>
      </c>
      <c r="E448" s="44"/>
      <c r="F448" s="227" t="s">
        <v>4505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172</v>
      </c>
      <c r="AU448" s="20" t="s">
        <v>88</v>
      </c>
    </row>
    <row r="449" s="2" customFormat="1" ht="37.8" customHeight="1">
      <c r="A449" s="42"/>
      <c r="B449" s="43"/>
      <c r="C449" s="265" t="s">
        <v>1361</v>
      </c>
      <c r="D449" s="265" t="s">
        <v>303</v>
      </c>
      <c r="E449" s="266" t="s">
        <v>4506</v>
      </c>
      <c r="F449" s="267" t="s">
        <v>4507</v>
      </c>
      <c r="G449" s="268" t="s">
        <v>320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555</v>
      </c>
      <c r="AT449" s="219" t="s">
        <v>303</v>
      </c>
      <c r="AU449" s="219" t="s">
        <v>88</v>
      </c>
      <c r="AY449" s="20" t="s">
        <v>161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379</v>
      </c>
      <c r="BM449" s="219" t="s">
        <v>2343</v>
      </c>
    </row>
    <row r="450" s="2" customFormat="1">
      <c r="A450" s="42"/>
      <c r="B450" s="43"/>
      <c r="C450" s="44"/>
      <c r="D450" s="221" t="s">
        <v>171</v>
      </c>
      <c r="E450" s="44"/>
      <c r="F450" s="222" t="s">
        <v>4507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171</v>
      </c>
      <c r="AU450" s="20" t="s">
        <v>88</v>
      </c>
    </row>
    <row r="451" s="2" customFormat="1" ht="37.8" customHeight="1">
      <c r="A451" s="42"/>
      <c r="B451" s="43"/>
      <c r="C451" s="265" t="s">
        <v>1384</v>
      </c>
      <c r="D451" s="265" t="s">
        <v>303</v>
      </c>
      <c r="E451" s="266" t="s">
        <v>4508</v>
      </c>
      <c r="F451" s="267" t="s">
        <v>4509</v>
      </c>
      <c r="G451" s="268" t="s">
        <v>320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555</v>
      </c>
      <c r="AT451" s="219" t="s">
        <v>303</v>
      </c>
      <c r="AU451" s="219" t="s">
        <v>88</v>
      </c>
      <c r="AY451" s="20" t="s">
        <v>161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379</v>
      </c>
      <c r="BM451" s="219" t="s">
        <v>2357</v>
      </c>
    </row>
    <row r="452" s="2" customFormat="1">
      <c r="A452" s="42"/>
      <c r="B452" s="43"/>
      <c r="C452" s="44"/>
      <c r="D452" s="221" t="s">
        <v>171</v>
      </c>
      <c r="E452" s="44"/>
      <c r="F452" s="222" t="s">
        <v>4509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171</v>
      </c>
      <c r="AU452" s="20" t="s">
        <v>88</v>
      </c>
    </row>
    <row r="453" s="2" customFormat="1" ht="37.8" customHeight="1">
      <c r="A453" s="42"/>
      <c r="B453" s="43"/>
      <c r="C453" s="208" t="s">
        <v>1399</v>
      </c>
      <c r="D453" s="208" t="s">
        <v>164</v>
      </c>
      <c r="E453" s="209" t="s">
        <v>4827</v>
      </c>
      <c r="F453" s="210" t="s">
        <v>4529</v>
      </c>
      <c r="G453" s="211" t="s">
        <v>2676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379</v>
      </c>
      <c r="AT453" s="219" t="s">
        <v>164</v>
      </c>
      <c r="AU453" s="219" t="s">
        <v>88</v>
      </c>
      <c r="AY453" s="20" t="s">
        <v>161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379</v>
      </c>
      <c r="BM453" s="219" t="s">
        <v>2370</v>
      </c>
    </row>
    <row r="454" s="2" customFormat="1">
      <c r="A454" s="42"/>
      <c r="B454" s="43"/>
      <c r="C454" s="44"/>
      <c r="D454" s="221" t="s">
        <v>171</v>
      </c>
      <c r="E454" s="44"/>
      <c r="F454" s="222" t="s">
        <v>4529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171</v>
      </c>
      <c r="AU454" s="20" t="s">
        <v>88</v>
      </c>
    </row>
    <row r="455" s="2" customFormat="1" ht="24.15" customHeight="1">
      <c r="A455" s="42"/>
      <c r="B455" s="43"/>
      <c r="C455" s="208" t="s">
        <v>1413</v>
      </c>
      <c r="D455" s="208" t="s">
        <v>164</v>
      </c>
      <c r="E455" s="209" t="s">
        <v>4828</v>
      </c>
      <c r="F455" s="210" t="s">
        <v>4829</v>
      </c>
      <c r="G455" s="211" t="s">
        <v>320</v>
      </c>
      <c r="H455" s="212">
        <v>10</v>
      </c>
      <c r="I455" s="213"/>
      <c r="J455" s="214">
        <f>ROUND(I455*H455,2)</f>
        <v>0</v>
      </c>
      <c r="K455" s="210" t="s">
        <v>168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379</v>
      </c>
      <c r="AT455" s="219" t="s">
        <v>164</v>
      </c>
      <c r="AU455" s="219" t="s">
        <v>88</v>
      </c>
      <c r="AY455" s="20" t="s">
        <v>161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379</v>
      </c>
      <c r="BM455" s="219" t="s">
        <v>2382</v>
      </c>
    </row>
    <row r="456" s="2" customFormat="1">
      <c r="A456" s="42"/>
      <c r="B456" s="43"/>
      <c r="C456" s="44"/>
      <c r="D456" s="221" t="s">
        <v>171</v>
      </c>
      <c r="E456" s="44"/>
      <c r="F456" s="222" t="s">
        <v>4830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171</v>
      </c>
      <c r="AU456" s="20" t="s">
        <v>88</v>
      </c>
    </row>
    <row r="457" s="2" customFormat="1">
      <c r="A457" s="42"/>
      <c r="B457" s="43"/>
      <c r="C457" s="44"/>
      <c r="D457" s="226" t="s">
        <v>172</v>
      </c>
      <c r="E457" s="44"/>
      <c r="F457" s="227" t="s">
        <v>4831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172</v>
      </c>
      <c r="AU457" s="20" t="s">
        <v>88</v>
      </c>
    </row>
    <row r="458" s="2" customFormat="1" ht="16.5" customHeight="1">
      <c r="A458" s="42"/>
      <c r="B458" s="43"/>
      <c r="C458" s="265" t="s">
        <v>1423</v>
      </c>
      <c r="D458" s="265" t="s">
        <v>303</v>
      </c>
      <c r="E458" s="266" t="s">
        <v>4832</v>
      </c>
      <c r="F458" s="267" t="s">
        <v>4833</v>
      </c>
      <c r="G458" s="268" t="s">
        <v>320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555</v>
      </c>
      <c r="AT458" s="219" t="s">
        <v>303</v>
      </c>
      <c r="AU458" s="219" t="s">
        <v>88</v>
      </c>
      <c r="AY458" s="20" t="s">
        <v>161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379</v>
      </c>
      <c r="BM458" s="219" t="s">
        <v>2393</v>
      </c>
    </row>
    <row r="459" s="2" customFormat="1">
      <c r="A459" s="42"/>
      <c r="B459" s="43"/>
      <c r="C459" s="44"/>
      <c r="D459" s="221" t="s">
        <v>171</v>
      </c>
      <c r="E459" s="44"/>
      <c r="F459" s="222" t="s">
        <v>4833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171</v>
      </c>
      <c r="AU459" s="20" t="s">
        <v>88</v>
      </c>
    </row>
    <row r="460" s="2" customFormat="1" ht="33" customHeight="1">
      <c r="A460" s="42"/>
      <c r="B460" s="43"/>
      <c r="C460" s="208" t="s">
        <v>1428</v>
      </c>
      <c r="D460" s="208" t="s">
        <v>164</v>
      </c>
      <c r="E460" s="209" t="s">
        <v>4742</v>
      </c>
      <c r="F460" s="210" t="s">
        <v>4743</v>
      </c>
      <c r="G460" s="211" t="s">
        <v>775</v>
      </c>
      <c r="H460" s="212">
        <v>430</v>
      </c>
      <c r="I460" s="213"/>
      <c r="J460" s="214">
        <f>ROUND(I460*H460,2)</f>
        <v>0</v>
      </c>
      <c r="K460" s="210" t="s">
        <v>168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379</v>
      </c>
      <c r="AT460" s="219" t="s">
        <v>164</v>
      </c>
      <c r="AU460" s="219" t="s">
        <v>88</v>
      </c>
      <c r="AY460" s="20" t="s">
        <v>161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379</v>
      </c>
      <c r="BM460" s="219" t="s">
        <v>2407</v>
      </c>
    </row>
    <row r="461" s="2" customFormat="1">
      <c r="A461" s="42"/>
      <c r="B461" s="43"/>
      <c r="C461" s="44"/>
      <c r="D461" s="221" t="s">
        <v>171</v>
      </c>
      <c r="E461" s="44"/>
      <c r="F461" s="222" t="s">
        <v>4744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171</v>
      </c>
      <c r="AU461" s="20" t="s">
        <v>88</v>
      </c>
    </row>
    <row r="462" s="2" customFormat="1">
      <c r="A462" s="42"/>
      <c r="B462" s="43"/>
      <c r="C462" s="44"/>
      <c r="D462" s="226" t="s">
        <v>172</v>
      </c>
      <c r="E462" s="44"/>
      <c r="F462" s="227" t="s">
        <v>4745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172</v>
      </c>
      <c r="AU462" s="20" t="s">
        <v>88</v>
      </c>
    </row>
    <row r="463" s="2" customFormat="1" ht="24.15" customHeight="1">
      <c r="A463" s="42"/>
      <c r="B463" s="43"/>
      <c r="C463" s="265" t="s">
        <v>1444</v>
      </c>
      <c r="D463" s="265" t="s">
        <v>303</v>
      </c>
      <c r="E463" s="266" t="s">
        <v>4746</v>
      </c>
      <c r="F463" s="267" t="s">
        <v>4747</v>
      </c>
      <c r="G463" s="268" t="s">
        <v>4748</v>
      </c>
      <c r="H463" s="269">
        <v>0.20000000000000001</v>
      </c>
      <c r="I463" s="270"/>
      <c r="J463" s="271">
        <f>ROUND(I463*H463,2)</f>
        <v>0</v>
      </c>
      <c r="K463" s="267" t="s">
        <v>168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555</v>
      </c>
      <c r="AT463" s="219" t="s">
        <v>303</v>
      </c>
      <c r="AU463" s="219" t="s">
        <v>88</v>
      </c>
      <c r="AY463" s="20" t="s">
        <v>161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379</v>
      </c>
      <c r="BM463" s="219" t="s">
        <v>2432</v>
      </c>
    </row>
    <row r="464" s="2" customFormat="1">
      <c r="A464" s="42"/>
      <c r="B464" s="43"/>
      <c r="C464" s="44"/>
      <c r="D464" s="221" t="s">
        <v>171</v>
      </c>
      <c r="E464" s="44"/>
      <c r="F464" s="222" t="s">
        <v>4747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171</v>
      </c>
      <c r="AU464" s="20" t="s">
        <v>88</v>
      </c>
    </row>
    <row r="465" s="14" customFormat="1">
      <c r="A465" s="14"/>
      <c r="B465" s="243"/>
      <c r="C465" s="244"/>
      <c r="D465" s="221" t="s">
        <v>247</v>
      </c>
      <c r="E465" s="244"/>
      <c r="F465" s="246" t="s">
        <v>4834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161</v>
      </c>
    </row>
    <row r="466" s="2" customFormat="1" ht="16.5" customHeight="1">
      <c r="A466" s="42"/>
      <c r="B466" s="43"/>
      <c r="C466" s="208" t="s">
        <v>1463</v>
      </c>
      <c r="D466" s="208" t="s">
        <v>164</v>
      </c>
      <c r="E466" s="209" t="s">
        <v>4835</v>
      </c>
      <c r="F466" s="210" t="s">
        <v>4836</v>
      </c>
      <c r="G466" s="211" t="s">
        <v>775</v>
      </c>
      <c r="H466" s="212">
        <v>1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379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379</v>
      </c>
      <c r="BM466" s="219" t="s">
        <v>2445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4837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4838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16.5" customHeight="1">
      <c r="A469" s="42"/>
      <c r="B469" s="43"/>
      <c r="C469" s="265" t="s">
        <v>1493</v>
      </c>
      <c r="D469" s="265" t="s">
        <v>303</v>
      </c>
      <c r="E469" s="266" t="s">
        <v>4839</v>
      </c>
      <c r="F469" s="267" t="s">
        <v>4840</v>
      </c>
      <c r="G469" s="268" t="s">
        <v>775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555</v>
      </c>
      <c r="AT469" s="219" t="s">
        <v>303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379</v>
      </c>
      <c r="BM469" s="219" t="s">
        <v>2457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4840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4841</v>
      </c>
      <c r="F471" s="206" t="s">
        <v>4842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1526</v>
      </c>
      <c r="D472" s="208" t="s">
        <v>164</v>
      </c>
      <c r="E472" s="209" t="s">
        <v>4454</v>
      </c>
      <c r="F472" s="210" t="s">
        <v>4455</v>
      </c>
      <c r="G472" s="211" t="s">
        <v>775</v>
      </c>
      <c r="H472" s="212">
        <v>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379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379</v>
      </c>
      <c r="BM472" s="219" t="s">
        <v>2470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4456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4457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49.05" customHeight="1">
      <c r="A475" s="42"/>
      <c r="B475" s="43"/>
      <c r="C475" s="265" t="s">
        <v>1534</v>
      </c>
      <c r="D475" s="265" t="s">
        <v>303</v>
      </c>
      <c r="E475" s="266" t="s">
        <v>4843</v>
      </c>
      <c r="F475" s="267" t="s">
        <v>4844</v>
      </c>
      <c r="G475" s="268" t="s">
        <v>775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555</v>
      </c>
      <c r="AT475" s="219" t="s">
        <v>303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379</v>
      </c>
      <c r="BM475" s="219" t="s">
        <v>2488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4844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 ht="24.15" customHeight="1">
      <c r="A477" s="42"/>
      <c r="B477" s="43"/>
      <c r="C477" s="208" t="s">
        <v>1546</v>
      </c>
      <c r="D477" s="208" t="s">
        <v>164</v>
      </c>
      <c r="E477" s="209" t="s">
        <v>4543</v>
      </c>
      <c r="F477" s="210" t="s">
        <v>4544</v>
      </c>
      <c r="G477" s="211" t="s">
        <v>775</v>
      </c>
      <c r="H477" s="212">
        <v>1</v>
      </c>
      <c r="I477" s="213"/>
      <c r="J477" s="214">
        <f>ROUND(I477*H477,2)</f>
        <v>0</v>
      </c>
      <c r="K477" s="210" t="s">
        <v>168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379</v>
      </c>
      <c r="AT477" s="219" t="s">
        <v>164</v>
      </c>
      <c r="AU477" s="219" t="s">
        <v>88</v>
      </c>
      <c r="AY477" s="20" t="s">
        <v>161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379</v>
      </c>
      <c r="BM477" s="219" t="s">
        <v>2502</v>
      </c>
    </row>
    <row r="478" s="2" customFormat="1">
      <c r="A478" s="42"/>
      <c r="B478" s="43"/>
      <c r="C478" s="44"/>
      <c r="D478" s="221" t="s">
        <v>171</v>
      </c>
      <c r="E478" s="44"/>
      <c r="F478" s="222" t="s">
        <v>4545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171</v>
      </c>
      <c r="AU478" s="20" t="s">
        <v>88</v>
      </c>
    </row>
    <row r="479" s="2" customFormat="1">
      <c r="A479" s="42"/>
      <c r="B479" s="43"/>
      <c r="C479" s="44"/>
      <c r="D479" s="226" t="s">
        <v>172</v>
      </c>
      <c r="E479" s="44"/>
      <c r="F479" s="227" t="s">
        <v>4546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172</v>
      </c>
      <c r="AU479" s="20" t="s">
        <v>88</v>
      </c>
    </row>
    <row r="480" s="2" customFormat="1" ht="21.75" customHeight="1">
      <c r="A480" s="42"/>
      <c r="B480" s="43"/>
      <c r="C480" s="265" t="s">
        <v>1553</v>
      </c>
      <c r="D480" s="265" t="s">
        <v>303</v>
      </c>
      <c r="E480" s="266" t="s">
        <v>4587</v>
      </c>
      <c r="F480" s="267" t="s">
        <v>4588</v>
      </c>
      <c r="G480" s="268" t="s">
        <v>775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555</v>
      </c>
      <c r="AT480" s="219" t="s">
        <v>303</v>
      </c>
      <c r="AU480" s="219" t="s">
        <v>88</v>
      </c>
      <c r="AY480" s="20" t="s">
        <v>161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379</v>
      </c>
      <c r="BM480" s="219" t="s">
        <v>2576</v>
      </c>
    </row>
    <row r="481" s="2" customFormat="1">
      <c r="A481" s="42"/>
      <c r="B481" s="43"/>
      <c r="C481" s="44"/>
      <c r="D481" s="221" t="s">
        <v>171</v>
      </c>
      <c r="E481" s="44"/>
      <c r="F481" s="222" t="s">
        <v>4588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171</v>
      </c>
      <c r="AU481" s="20" t="s">
        <v>88</v>
      </c>
    </row>
    <row r="482" s="2" customFormat="1" ht="33" customHeight="1">
      <c r="A482" s="42"/>
      <c r="B482" s="43"/>
      <c r="C482" s="208" t="s">
        <v>1558</v>
      </c>
      <c r="D482" s="208" t="s">
        <v>164</v>
      </c>
      <c r="E482" s="209" t="s">
        <v>4609</v>
      </c>
      <c r="F482" s="210" t="s">
        <v>4610</v>
      </c>
      <c r="G482" s="211" t="s">
        <v>775</v>
      </c>
      <c r="H482" s="212">
        <v>1</v>
      </c>
      <c r="I482" s="213"/>
      <c r="J482" s="214">
        <f>ROUND(I482*H482,2)</f>
        <v>0</v>
      </c>
      <c r="K482" s="210" t="s">
        <v>168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379</v>
      </c>
      <c r="AT482" s="219" t="s">
        <v>164</v>
      </c>
      <c r="AU482" s="219" t="s">
        <v>88</v>
      </c>
      <c r="AY482" s="20" t="s">
        <v>161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379</v>
      </c>
      <c r="BM482" s="219" t="s">
        <v>2589</v>
      </c>
    </row>
    <row r="483" s="2" customFormat="1">
      <c r="A483" s="42"/>
      <c r="B483" s="43"/>
      <c r="C483" s="44"/>
      <c r="D483" s="221" t="s">
        <v>171</v>
      </c>
      <c r="E483" s="44"/>
      <c r="F483" s="222" t="s">
        <v>4611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171</v>
      </c>
      <c r="AU483" s="20" t="s">
        <v>88</v>
      </c>
    </row>
    <row r="484" s="2" customFormat="1">
      <c r="A484" s="42"/>
      <c r="B484" s="43"/>
      <c r="C484" s="44"/>
      <c r="D484" s="226" t="s">
        <v>172</v>
      </c>
      <c r="E484" s="44"/>
      <c r="F484" s="227" t="s">
        <v>4612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172</v>
      </c>
      <c r="AU484" s="20" t="s">
        <v>88</v>
      </c>
    </row>
    <row r="485" s="2" customFormat="1" ht="21.75" customHeight="1">
      <c r="A485" s="42"/>
      <c r="B485" s="43"/>
      <c r="C485" s="265" t="s">
        <v>1565</v>
      </c>
      <c r="D485" s="265" t="s">
        <v>303</v>
      </c>
      <c r="E485" s="266" t="s">
        <v>4820</v>
      </c>
      <c r="F485" s="267" t="s">
        <v>4821</v>
      </c>
      <c r="G485" s="268" t="s">
        <v>775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555</v>
      </c>
      <c r="AT485" s="219" t="s">
        <v>303</v>
      </c>
      <c r="AU485" s="219" t="s">
        <v>88</v>
      </c>
      <c r="AY485" s="20" t="s">
        <v>161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379</v>
      </c>
      <c r="BM485" s="219" t="s">
        <v>2606</v>
      </c>
    </row>
    <row r="486" s="2" customFormat="1">
      <c r="A486" s="42"/>
      <c r="B486" s="43"/>
      <c r="C486" s="44"/>
      <c r="D486" s="221" t="s">
        <v>171</v>
      </c>
      <c r="E486" s="44"/>
      <c r="F486" s="222" t="s">
        <v>4821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171</v>
      </c>
      <c r="AU486" s="20" t="s">
        <v>88</v>
      </c>
    </row>
    <row r="487" s="2" customFormat="1" ht="16.5" customHeight="1">
      <c r="A487" s="42"/>
      <c r="B487" s="43"/>
      <c r="C487" s="208" t="s">
        <v>1570</v>
      </c>
      <c r="D487" s="208" t="s">
        <v>164</v>
      </c>
      <c r="E487" s="209" t="s">
        <v>4845</v>
      </c>
      <c r="F487" s="210" t="s">
        <v>4846</v>
      </c>
      <c r="G487" s="211" t="s">
        <v>2676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379</v>
      </c>
      <c r="AT487" s="219" t="s">
        <v>164</v>
      </c>
      <c r="AU487" s="219" t="s">
        <v>88</v>
      </c>
      <c r="AY487" s="20" t="s">
        <v>161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379</v>
      </c>
      <c r="BM487" s="219" t="s">
        <v>2619</v>
      </c>
    </row>
    <row r="488" s="2" customFormat="1">
      <c r="A488" s="42"/>
      <c r="B488" s="43"/>
      <c r="C488" s="44"/>
      <c r="D488" s="221" t="s">
        <v>171</v>
      </c>
      <c r="E488" s="44"/>
      <c r="F488" s="222" t="s">
        <v>4846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171</v>
      </c>
      <c r="AU488" s="20" t="s">
        <v>88</v>
      </c>
    </row>
    <row r="489" s="2" customFormat="1" ht="16.5" customHeight="1">
      <c r="A489" s="42"/>
      <c r="B489" s="43"/>
      <c r="C489" s="265" t="s">
        <v>1574</v>
      </c>
      <c r="D489" s="265" t="s">
        <v>303</v>
      </c>
      <c r="E489" s="266" t="s">
        <v>4734</v>
      </c>
      <c r="F489" s="267" t="s">
        <v>4735</v>
      </c>
      <c r="G489" s="268" t="s">
        <v>775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555</v>
      </c>
      <c r="AT489" s="219" t="s">
        <v>303</v>
      </c>
      <c r="AU489" s="219" t="s">
        <v>88</v>
      </c>
      <c r="AY489" s="20" t="s">
        <v>161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379</v>
      </c>
      <c r="BM489" s="219" t="s">
        <v>2631</v>
      </c>
    </row>
    <row r="490" s="2" customFormat="1">
      <c r="A490" s="42"/>
      <c r="B490" s="43"/>
      <c r="C490" s="44"/>
      <c r="D490" s="221" t="s">
        <v>171</v>
      </c>
      <c r="E490" s="44"/>
      <c r="F490" s="222" t="s">
        <v>4735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171</v>
      </c>
      <c r="AU490" s="20" t="s">
        <v>88</v>
      </c>
    </row>
    <row r="491" s="2" customFormat="1" ht="16.5" customHeight="1">
      <c r="A491" s="42"/>
      <c r="B491" s="43"/>
      <c r="C491" s="208" t="s">
        <v>1585</v>
      </c>
      <c r="D491" s="208" t="s">
        <v>164</v>
      </c>
      <c r="E491" s="209" t="s">
        <v>4736</v>
      </c>
      <c r="F491" s="210" t="s">
        <v>4737</v>
      </c>
      <c r="G491" s="211" t="s">
        <v>775</v>
      </c>
      <c r="H491" s="212">
        <v>1</v>
      </c>
      <c r="I491" s="213"/>
      <c r="J491" s="214">
        <f>ROUND(I491*H491,2)</f>
        <v>0</v>
      </c>
      <c r="K491" s="210" t="s">
        <v>168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379</v>
      </c>
      <c r="AT491" s="219" t="s">
        <v>164</v>
      </c>
      <c r="AU491" s="219" t="s">
        <v>88</v>
      </c>
      <c r="AY491" s="20" t="s">
        <v>161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379</v>
      </c>
      <c r="BM491" s="219" t="s">
        <v>2642</v>
      </c>
    </row>
    <row r="492" s="2" customFormat="1">
      <c r="A492" s="42"/>
      <c r="B492" s="43"/>
      <c r="C492" s="44"/>
      <c r="D492" s="221" t="s">
        <v>171</v>
      </c>
      <c r="E492" s="44"/>
      <c r="F492" s="222" t="s">
        <v>4738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171</v>
      </c>
      <c r="AU492" s="20" t="s">
        <v>88</v>
      </c>
    </row>
    <row r="493" s="2" customFormat="1">
      <c r="A493" s="42"/>
      <c r="B493" s="43"/>
      <c r="C493" s="44"/>
      <c r="D493" s="226" t="s">
        <v>172</v>
      </c>
      <c r="E493" s="44"/>
      <c r="F493" s="227" t="s">
        <v>4739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172</v>
      </c>
      <c r="AU493" s="20" t="s">
        <v>88</v>
      </c>
    </row>
    <row r="494" s="2" customFormat="1" ht="16.5" customHeight="1">
      <c r="A494" s="42"/>
      <c r="B494" s="43"/>
      <c r="C494" s="265" t="s">
        <v>1593</v>
      </c>
      <c r="D494" s="265" t="s">
        <v>303</v>
      </c>
      <c r="E494" s="266" t="s">
        <v>4724</v>
      </c>
      <c r="F494" s="267" t="s">
        <v>4725</v>
      </c>
      <c r="G494" s="268" t="s">
        <v>775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555</v>
      </c>
      <c r="AT494" s="219" t="s">
        <v>303</v>
      </c>
      <c r="AU494" s="219" t="s">
        <v>88</v>
      </c>
      <c r="AY494" s="20" t="s">
        <v>161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379</v>
      </c>
      <c r="BM494" s="219" t="s">
        <v>2650</v>
      </c>
    </row>
    <row r="495" s="2" customFormat="1">
      <c r="A495" s="42"/>
      <c r="B495" s="43"/>
      <c r="C495" s="44"/>
      <c r="D495" s="221" t="s">
        <v>171</v>
      </c>
      <c r="E495" s="44"/>
      <c r="F495" s="222" t="s">
        <v>4725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171</v>
      </c>
      <c r="AU495" s="20" t="s">
        <v>88</v>
      </c>
    </row>
    <row r="496" s="2" customFormat="1" ht="33" customHeight="1">
      <c r="A496" s="42"/>
      <c r="B496" s="43"/>
      <c r="C496" s="208" t="s">
        <v>1600</v>
      </c>
      <c r="D496" s="208" t="s">
        <v>164</v>
      </c>
      <c r="E496" s="209" t="s">
        <v>4666</v>
      </c>
      <c r="F496" s="210" t="s">
        <v>4667</v>
      </c>
      <c r="G496" s="211" t="s">
        <v>775</v>
      </c>
      <c r="H496" s="212">
        <v>3</v>
      </c>
      <c r="I496" s="213"/>
      <c r="J496" s="214">
        <f>ROUND(I496*H496,2)</f>
        <v>0</v>
      </c>
      <c r="K496" s="210" t="s">
        <v>168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379</v>
      </c>
      <c r="AT496" s="219" t="s">
        <v>164</v>
      </c>
      <c r="AU496" s="219" t="s">
        <v>88</v>
      </c>
      <c r="AY496" s="20" t="s">
        <v>161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379</v>
      </c>
      <c r="BM496" s="219" t="s">
        <v>2665</v>
      </c>
    </row>
    <row r="497" s="2" customFormat="1">
      <c r="A497" s="42"/>
      <c r="B497" s="43"/>
      <c r="C497" s="44"/>
      <c r="D497" s="221" t="s">
        <v>171</v>
      </c>
      <c r="E497" s="44"/>
      <c r="F497" s="222" t="s">
        <v>4668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171</v>
      </c>
      <c r="AU497" s="20" t="s">
        <v>88</v>
      </c>
    </row>
    <row r="498" s="2" customFormat="1">
      <c r="A498" s="42"/>
      <c r="B498" s="43"/>
      <c r="C498" s="44"/>
      <c r="D498" s="226" t="s">
        <v>172</v>
      </c>
      <c r="E498" s="44"/>
      <c r="F498" s="227" t="s">
        <v>4669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172</v>
      </c>
      <c r="AU498" s="20" t="s">
        <v>88</v>
      </c>
    </row>
    <row r="499" s="2" customFormat="1" ht="16.5" customHeight="1">
      <c r="A499" s="42"/>
      <c r="B499" s="43"/>
      <c r="C499" s="265" t="s">
        <v>1606</v>
      </c>
      <c r="D499" s="265" t="s">
        <v>303</v>
      </c>
      <c r="E499" s="266" t="s">
        <v>4824</v>
      </c>
      <c r="F499" s="267" t="s">
        <v>4825</v>
      </c>
      <c r="G499" s="268" t="s">
        <v>775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555</v>
      </c>
      <c r="AT499" s="219" t="s">
        <v>303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379</v>
      </c>
      <c r="BM499" s="219" t="s">
        <v>2684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4825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 ht="16.5" customHeight="1">
      <c r="A501" s="42"/>
      <c r="B501" s="43"/>
      <c r="C501" s="265" t="s">
        <v>1615</v>
      </c>
      <c r="D501" s="265" t="s">
        <v>303</v>
      </c>
      <c r="E501" s="266" t="s">
        <v>4847</v>
      </c>
      <c r="F501" s="267" t="s">
        <v>4677</v>
      </c>
      <c r="G501" s="268" t="s">
        <v>775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555</v>
      </c>
      <c r="AT501" s="219" t="s">
        <v>303</v>
      </c>
      <c r="AU501" s="219" t="s">
        <v>88</v>
      </c>
      <c r="AY501" s="20" t="s">
        <v>161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379</v>
      </c>
      <c r="BM501" s="219" t="s">
        <v>4848</v>
      </c>
    </row>
    <row r="502" s="2" customFormat="1">
      <c r="A502" s="42"/>
      <c r="B502" s="43"/>
      <c r="C502" s="44"/>
      <c r="D502" s="221" t="s">
        <v>171</v>
      </c>
      <c r="E502" s="44"/>
      <c r="F502" s="222" t="s">
        <v>4677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171</v>
      </c>
      <c r="AU502" s="20" t="s">
        <v>88</v>
      </c>
    </row>
    <row r="503" s="2" customFormat="1" ht="24.15" customHeight="1">
      <c r="A503" s="42"/>
      <c r="B503" s="43"/>
      <c r="C503" s="208" t="s">
        <v>1622</v>
      </c>
      <c r="D503" s="208" t="s">
        <v>164</v>
      </c>
      <c r="E503" s="209" t="s">
        <v>4502</v>
      </c>
      <c r="F503" s="210" t="s">
        <v>4503</v>
      </c>
      <c r="G503" s="211" t="s">
        <v>320</v>
      </c>
      <c r="H503" s="212">
        <v>22</v>
      </c>
      <c r="I503" s="213"/>
      <c r="J503" s="214">
        <f>ROUND(I503*H503,2)</f>
        <v>0</v>
      </c>
      <c r="K503" s="210" t="s">
        <v>168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379</v>
      </c>
      <c r="AT503" s="219" t="s">
        <v>164</v>
      </c>
      <c r="AU503" s="219" t="s">
        <v>88</v>
      </c>
      <c r="AY503" s="20" t="s">
        <v>161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379</v>
      </c>
      <c r="BM503" s="219" t="s">
        <v>4849</v>
      </c>
    </row>
    <row r="504" s="2" customFormat="1">
      <c r="A504" s="42"/>
      <c r="B504" s="43"/>
      <c r="C504" s="44"/>
      <c r="D504" s="221" t="s">
        <v>171</v>
      </c>
      <c r="E504" s="44"/>
      <c r="F504" s="222" t="s">
        <v>4504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171</v>
      </c>
      <c r="AU504" s="20" t="s">
        <v>88</v>
      </c>
    </row>
    <row r="505" s="2" customFormat="1">
      <c r="A505" s="42"/>
      <c r="B505" s="43"/>
      <c r="C505" s="44"/>
      <c r="D505" s="226" t="s">
        <v>172</v>
      </c>
      <c r="E505" s="44"/>
      <c r="F505" s="227" t="s">
        <v>4505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172</v>
      </c>
      <c r="AU505" s="20" t="s">
        <v>88</v>
      </c>
    </row>
    <row r="506" s="2" customFormat="1" ht="37.8" customHeight="1">
      <c r="A506" s="42"/>
      <c r="B506" s="43"/>
      <c r="C506" s="265" t="s">
        <v>1627</v>
      </c>
      <c r="D506" s="265" t="s">
        <v>303</v>
      </c>
      <c r="E506" s="266" t="s">
        <v>4506</v>
      </c>
      <c r="F506" s="267" t="s">
        <v>4507</v>
      </c>
      <c r="G506" s="268" t="s">
        <v>320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555</v>
      </c>
      <c r="AT506" s="219" t="s">
        <v>303</v>
      </c>
      <c r="AU506" s="219" t="s">
        <v>88</v>
      </c>
      <c r="AY506" s="20" t="s">
        <v>161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379</v>
      </c>
      <c r="BM506" s="219" t="s">
        <v>4850</v>
      </c>
    </row>
    <row r="507" s="2" customFormat="1">
      <c r="A507" s="42"/>
      <c r="B507" s="43"/>
      <c r="C507" s="44"/>
      <c r="D507" s="221" t="s">
        <v>171</v>
      </c>
      <c r="E507" s="44"/>
      <c r="F507" s="222" t="s">
        <v>4507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171</v>
      </c>
      <c r="AU507" s="20" t="s">
        <v>88</v>
      </c>
    </row>
    <row r="508" s="2" customFormat="1" ht="37.8" customHeight="1">
      <c r="A508" s="42"/>
      <c r="B508" s="43"/>
      <c r="C508" s="265" t="s">
        <v>1631</v>
      </c>
      <c r="D508" s="265" t="s">
        <v>303</v>
      </c>
      <c r="E508" s="266" t="s">
        <v>4508</v>
      </c>
      <c r="F508" s="267" t="s">
        <v>4509</v>
      </c>
      <c r="G508" s="268" t="s">
        <v>320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555</v>
      </c>
      <c r="AT508" s="219" t="s">
        <v>303</v>
      </c>
      <c r="AU508" s="219" t="s">
        <v>88</v>
      </c>
      <c r="AY508" s="20" t="s">
        <v>161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379</v>
      </c>
      <c r="BM508" s="219" t="s">
        <v>4851</v>
      </c>
    </row>
    <row r="509" s="2" customFormat="1">
      <c r="A509" s="42"/>
      <c r="B509" s="43"/>
      <c r="C509" s="44"/>
      <c r="D509" s="221" t="s">
        <v>171</v>
      </c>
      <c r="E509" s="44"/>
      <c r="F509" s="222" t="s">
        <v>4509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171</v>
      </c>
      <c r="AU509" s="20" t="s">
        <v>88</v>
      </c>
    </row>
    <row r="510" s="2" customFormat="1" ht="37.8" customHeight="1">
      <c r="A510" s="42"/>
      <c r="B510" s="43"/>
      <c r="C510" s="208" t="s">
        <v>1637</v>
      </c>
      <c r="D510" s="208" t="s">
        <v>164</v>
      </c>
      <c r="E510" s="209" t="s">
        <v>4852</v>
      </c>
      <c r="F510" s="210" t="s">
        <v>4529</v>
      </c>
      <c r="G510" s="211" t="s">
        <v>2676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379</v>
      </c>
      <c r="AT510" s="219" t="s">
        <v>164</v>
      </c>
      <c r="AU510" s="219" t="s">
        <v>88</v>
      </c>
      <c r="AY510" s="20" t="s">
        <v>161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379</v>
      </c>
      <c r="BM510" s="219" t="s">
        <v>4853</v>
      </c>
    </row>
    <row r="511" s="2" customFormat="1">
      <c r="A511" s="42"/>
      <c r="B511" s="43"/>
      <c r="C511" s="44"/>
      <c r="D511" s="221" t="s">
        <v>171</v>
      </c>
      <c r="E511" s="44"/>
      <c r="F511" s="222" t="s">
        <v>4529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171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4854</v>
      </c>
      <c r="F512" s="206" t="s">
        <v>4855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SUM(P513:P557)</f>
        <v>0</v>
      </c>
      <c r="Q512" s="200"/>
      <c r="R512" s="201">
        <f>SUM(R513:R557)</f>
        <v>0</v>
      </c>
      <c r="S512" s="200"/>
      <c r="T512" s="202">
        <f>SUM(T513:T557)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161</v>
      </c>
      <c r="BK512" s="205">
        <f>SUM(BK513:BK557)</f>
        <v>0</v>
      </c>
    </row>
    <row r="513" s="2" customFormat="1" ht="37.8" customHeight="1">
      <c r="A513" s="42"/>
      <c r="B513" s="43"/>
      <c r="C513" s="208" t="s">
        <v>1642</v>
      </c>
      <c r="D513" s="208" t="s">
        <v>164</v>
      </c>
      <c r="E513" s="209" t="s">
        <v>4856</v>
      </c>
      <c r="F513" s="210" t="s">
        <v>4857</v>
      </c>
      <c r="G513" s="211" t="s">
        <v>775</v>
      </c>
      <c r="H513" s="212">
        <v>1</v>
      </c>
      <c r="I513" s="213"/>
      <c r="J513" s="214">
        <f>ROUND(I513*H513,2)</f>
        <v>0</v>
      </c>
      <c r="K513" s="210" t="s">
        <v>168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188</v>
      </c>
      <c r="AT513" s="219" t="s">
        <v>164</v>
      </c>
      <c r="AU513" s="219" t="s">
        <v>88</v>
      </c>
      <c r="AY513" s="20" t="s">
        <v>161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188</v>
      </c>
      <c r="BM513" s="219" t="s">
        <v>4858</v>
      </c>
    </row>
    <row r="514" s="2" customFormat="1">
      <c r="A514" s="42"/>
      <c r="B514" s="43"/>
      <c r="C514" s="44"/>
      <c r="D514" s="221" t="s">
        <v>171</v>
      </c>
      <c r="E514" s="44"/>
      <c r="F514" s="222" t="s">
        <v>4859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171</v>
      </c>
      <c r="AU514" s="20" t="s">
        <v>88</v>
      </c>
    </row>
    <row r="515" s="2" customFormat="1">
      <c r="A515" s="42"/>
      <c r="B515" s="43"/>
      <c r="C515" s="44"/>
      <c r="D515" s="226" t="s">
        <v>172</v>
      </c>
      <c r="E515" s="44"/>
      <c r="F515" s="227" t="s">
        <v>4860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172</v>
      </c>
      <c r="AU515" s="20" t="s">
        <v>88</v>
      </c>
    </row>
    <row r="516" s="2" customFormat="1" ht="24.15" customHeight="1">
      <c r="A516" s="42"/>
      <c r="B516" s="43"/>
      <c r="C516" s="265" t="s">
        <v>1653</v>
      </c>
      <c r="D516" s="265" t="s">
        <v>303</v>
      </c>
      <c r="E516" s="266" t="s">
        <v>4861</v>
      </c>
      <c r="F516" s="267" t="s">
        <v>4862</v>
      </c>
      <c r="G516" s="268" t="s">
        <v>775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294</v>
      </c>
      <c r="AT516" s="219" t="s">
        <v>303</v>
      </c>
      <c r="AU516" s="219" t="s">
        <v>88</v>
      </c>
      <c r="AY516" s="20" t="s">
        <v>161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188</v>
      </c>
      <c r="BM516" s="219" t="s">
        <v>4863</v>
      </c>
    </row>
    <row r="517" s="2" customFormat="1">
      <c r="A517" s="42"/>
      <c r="B517" s="43"/>
      <c r="C517" s="44"/>
      <c r="D517" s="221" t="s">
        <v>171</v>
      </c>
      <c r="E517" s="44"/>
      <c r="F517" s="222" t="s">
        <v>4862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171</v>
      </c>
      <c r="AU517" s="20" t="s">
        <v>88</v>
      </c>
    </row>
    <row r="518" s="2" customFormat="1" ht="24.15" customHeight="1">
      <c r="A518" s="42"/>
      <c r="B518" s="43"/>
      <c r="C518" s="208" t="s">
        <v>1670</v>
      </c>
      <c r="D518" s="208" t="s">
        <v>164</v>
      </c>
      <c r="E518" s="209" t="s">
        <v>4864</v>
      </c>
      <c r="F518" s="210" t="s">
        <v>4865</v>
      </c>
      <c r="G518" s="211" t="s">
        <v>775</v>
      </c>
      <c r="H518" s="212">
        <v>46</v>
      </c>
      <c r="I518" s="213"/>
      <c r="J518" s="214">
        <f>ROUND(I518*H518,2)</f>
        <v>0</v>
      </c>
      <c r="K518" s="210" t="s">
        <v>168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188</v>
      </c>
      <c r="AT518" s="219" t="s">
        <v>164</v>
      </c>
      <c r="AU518" s="219" t="s">
        <v>88</v>
      </c>
      <c r="AY518" s="20" t="s">
        <v>161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188</v>
      </c>
      <c r="BM518" s="219" t="s">
        <v>4866</v>
      </c>
    </row>
    <row r="519" s="2" customFormat="1">
      <c r="A519" s="42"/>
      <c r="B519" s="43"/>
      <c r="C519" s="44"/>
      <c r="D519" s="221" t="s">
        <v>171</v>
      </c>
      <c r="E519" s="44"/>
      <c r="F519" s="222" t="s">
        <v>4867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171</v>
      </c>
      <c r="AU519" s="20" t="s">
        <v>88</v>
      </c>
    </row>
    <row r="520" s="2" customFormat="1">
      <c r="A520" s="42"/>
      <c r="B520" s="43"/>
      <c r="C520" s="44"/>
      <c r="D520" s="226" t="s">
        <v>172</v>
      </c>
      <c r="E520" s="44"/>
      <c r="F520" s="227" t="s">
        <v>4868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172</v>
      </c>
      <c r="AU520" s="20" t="s">
        <v>88</v>
      </c>
    </row>
    <row r="521" s="2" customFormat="1" ht="44.25" customHeight="1">
      <c r="A521" s="42"/>
      <c r="B521" s="43"/>
      <c r="C521" s="265" t="s">
        <v>1690</v>
      </c>
      <c r="D521" s="265" t="s">
        <v>303</v>
      </c>
      <c r="E521" s="266" t="s">
        <v>4869</v>
      </c>
      <c r="F521" s="267" t="s">
        <v>4870</v>
      </c>
      <c r="G521" s="268" t="s">
        <v>775</v>
      </c>
      <c r="H521" s="269">
        <v>46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294</v>
      </c>
      <c r="AT521" s="219" t="s">
        <v>303</v>
      </c>
      <c r="AU521" s="219" t="s">
        <v>88</v>
      </c>
      <c r="AY521" s="20" t="s">
        <v>161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188</v>
      </c>
      <c r="BM521" s="219" t="s">
        <v>4871</v>
      </c>
    </row>
    <row r="522" s="2" customFormat="1">
      <c r="A522" s="42"/>
      <c r="B522" s="43"/>
      <c r="C522" s="44"/>
      <c r="D522" s="221" t="s">
        <v>171</v>
      </c>
      <c r="E522" s="44"/>
      <c r="F522" s="222" t="s">
        <v>4870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171</v>
      </c>
      <c r="AU522" s="20" t="s">
        <v>88</v>
      </c>
    </row>
    <row r="523" s="2" customFormat="1" ht="24.15" customHeight="1">
      <c r="A523" s="42"/>
      <c r="B523" s="43"/>
      <c r="C523" s="208" t="s">
        <v>1694</v>
      </c>
      <c r="D523" s="208" t="s">
        <v>164</v>
      </c>
      <c r="E523" s="209" t="s">
        <v>4872</v>
      </c>
      <c r="F523" s="210" t="s">
        <v>4873</v>
      </c>
      <c r="G523" s="211" t="s">
        <v>775</v>
      </c>
      <c r="H523" s="212">
        <v>46</v>
      </c>
      <c r="I523" s="213"/>
      <c r="J523" s="214">
        <f>ROUND(I523*H523,2)</f>
        <v>0</v>
      </c>
      <c r="K523" s="210" t="s">
        <v>168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188</v>
      </c>
      <c r="AT523" s="219" t="s">
        <v>164</v>
      </c>
      <c r="AU523" s="219" t="s">
        <v>88</v>
      </c>
      <c r="AY523" s="20" t="s">
        <v>161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188</v>
      </c>
      <c r="BM523" s="219" t="s">
        <v>4874</v>
      </c>
    </row>
    <row r="524" s="2" customFormat="1">
      <c r="A524" s="42"/>
      <c r="B524" s="43"/>
      <c r="C524" s="44"/>
      <c r="D524" s="221" t="s">
        <v>171</v>
      </c>
      <c r="E524" s="44"/>
      <c r="F524" s="222" t="s">
        <v>4875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171</v>
      </c>
      <c r="AU524" s="20" t="s">
        <v>88</v>
      </c>
    </row>
    <row r="525" s="2" customFormat="1">
      <c r="A525" s="42"/>
      <c r="B525" s="43"/>
      <c r="C525" s="44"/>
      <c r="D525" s="226" t="s">
        <v>172</v>
      </c>
      <c r="E525" s="44"/>
      <c r="F525" s="227" t="s">
        <v>4876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172</v>
      </c>
      <c r="AU525" s="20" t="s">
        <v>88</v>
      </c>
    </row>
    <row r="526" s="2" customFormat="1" ht="49.05" customHeight="1">
      <c r="A526" s="42"/>
      <c r="B526" s="43"/>
      <c r="C526" s="265" t="s">
        <v>1713</v>
      </c>
      <c r="D526" s="265" t="s">
        <v>303</v>
      </c>
      <c r="E526" s="266" t="s">
        <v>4877</v>
      </c>
      <c r="F526" s="267" t="s">
        <v>4878</v>
      </c>
      <c r="G526" s="268" t="s">
        <v>775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294</v>
      </c>
      <c r="AT526" s="219" t="s">
        <v>303</v>
      </c>
      <c r="AU526" s="219" t="s">
        <v>88</v>
      </c>
      <c r="AY526" s="20" t="s">
        <v>161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188</v>
      </c>
      <c r="BM526" s="219" t="s">
        <v>4879</v>
      </c>
    </row>
    <row r="527" s="2" customFormat="1">
      <c r="A527" s="42"/>
      <c r="B527" s="43"/>
      <c r="C527" s="44"/>
      <c r="D527" s="221" t="s">
        <v>171</v>
      </c>
      <c r="E527" s="44"/>
      <c r="F527" s="222" t="s">
        <v>4878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171</v>
      </c>
      <c r="AU527" s="20" t="s">
        <v>88</v>
      </c>
    </row>
    <row r="528" s="2" customFormat="1" ht="16.5" customHeight="1">
      <c r="A528" s="42"/>
      <c r="B528" s="43"/>
      <c r="C528" s="208" t="s">
        <v>1717</v>
      </c>
      <c r="D528" s="208" t="s">
        <v>164</v>
      </c>
      <c r="E528" s="209" t="s">
        <v>4880</v>
      </c>
      <c r="F528" s="210" t="s">
        <v>4881</v>
      </c>
      <c r="G528" s="211" t="s">
        <v>2676</v>
      </c>
      <c r="H528" s="212">
        <v>18</v>
      </c>
      <c r="I528" s="213"/>
      <c r="J528" s="214">
        <f>ROUND(I528*H528,2)</f>
        <v>0</v>
      </c>
      <c r="K528" s="210" t="s">
        <v>32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188</v>
      </c>
      <c r="AT528" s="219" t="s">
        <v>164</v>
      </c>
      <c r="AU528" s="219" t="s">
        <v>88</v>
      </c>
      <c r="AY528" s="20" t="s">
        <v>161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188</v>
      </c>
      <c r="BM528" s="219" t="s">
        <v>4882</v>
      </c>
    </row>
    <row r="529" s="2" customFormat="1">
      <c r="A529" s="42"/>
      <c r="B529" s="43"/>
      <c r="C529" s="44"/>
      <c r="D529" s="221" t="s">
        <v>171</v>
      </c>
      <c r="E529" s="44"/>
      <c r="F529" s="222" t="s">
        <v>4881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171</v>
      </c>
      <c r="AU529" s="20" t="s">
        <v>88</v>
      </c>
    </row>
    <row r="530" s="2" customFormat="1" ht="16.5" customHeight="1">
      <c r="A530" s="42"/>
      <c r="B530" s="43"/>
      <c r="C530" s="208" t="s">
        <v>1723</v>
      </c>
      <c r="D530" s="208" t="s">
        <v>164</v>
      </c>
      <c r="E530" s="209" t="s">
        <v>4883</v>
      </c>
      <c r="F530" s="210" t="s">
        <v>4884</v>
      </c>
      <c r="G530" s="211" t="s">
        <v>2676</v>
      </c>
      <c r="H530" s="212">
        <v>2</v>
      </c>
      <c r="I530" s="213"/>
      <c r="J530" s="214">
        <f>ROUND(I530*H530,2)</f>
        <v>0</v>
      </c>
      <c r="K530" s="210" t="s">
        <v>32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4885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4884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 ht="16.5" customHeight="1">
      <c r="A532" s="42"/>
      <c r="B532" s="43"/>
      <c r="C532" s="265" t="s">
        <v>1728</v>
      </c>
      <c r="D532" s="265" t="s">
        <v>303</v>
      </c>
      <c r="E532" s="266" t="s">
        <v>4886</v>
      </c>
      <c r="F532" s="267" t="s">
        <v>4887</v>
      </c>
      <c r="G532" s="268" t="s">
        <v>775</v>
      </c>
      <c r="H532" s="269">
        <v>1</v>
      </c>
      <c r="I532" s="270"/>
      <c r="J532" s="271">
        <f>ROUND(I532*H532,2)</f>
        <v>0</v>
      </c>
      <c r="K532" s="267" t="s">
        <v>32</v>
      </c>
      <c r="L532" s="272"/>
      <c r="M532" s="273" t="s">
        <v>32</v>
      </c>
      <c r="N532" s="274" t="s">
        <v>49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294</v>
      </c>
      <c r="AT532" s="219" t="s">
        <v>303</v>
      </c>
      <c r="AU532" s="219" t="s">
        <v>88</v>
      </c>
      <c r="AY532" s="20" t="s">
        <v>161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86</v>
      </c>
      <c r="BK532" s="220">
        <f>ROUND(I532*H532,2)</f>
        <v>0</v>
      </c>
      <c r="BL532" s="20" t="s">
        <v>188</v>
      </c>
      <c r="BM532" s="219" t="s">
        <v>4888</v>
      </c>
    </row>
    <row r="533" s="2" customFormat="1">
      <c r="A533" s="42"/>
      <c r="B533" s="43"/>
      <c r="C533" s="44"/>
      <c r="D533" s="221" t="s">
        <v>171</v>
      </c>
      <c r="E533" s="44"/>
      <c r="F533" s="222" t="s">
        <v>4887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171</v>
      </c>
      <c r="AU533" s="20" t="s">
        <v>88</v>
      </c>
    </row>
    <row r="534" s="2" customFormat="1" ht="16.5" customHeight="1">
      <c r="A534" s="42"/>
      <c r="B534" s="43"/>
      <c r="C534" s="265" t="s">
        <v>1747</v>
      </c>
      <c r="D534" s="265" t="s">
        <v>303</v>
      </c>
      <c r="E534" s="266" t="s">
        <v>4889</v>
      </c>
      <c r="F534" s="267" t="s">
        <v>4890</v>
      </c>
      <c r="G534" s="268" t="s">
        <v>775</v>
      </c>
      <c r="H534" s="269">
        <v>1</v>
      </c>
      <c r="I534" s="270"/>
      <c r="J534" s="271">
        <f>ROUND(I534*H534,2)</f>
        <v>0</v>
      </c>
      <c r="K534" s="267" t="s">
        <v>32</v>
      </c>
      <c r="L534" s="272"/>
      <c r="M534" s="273" t="s">
        <v>32</v>
      </c>
      <c r="N534" s="274" t="s">
        <v>49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294</v>
      </c>
      <c r="AT534" s="219" t="s">
        <v>303</v>
      </c>
      <c r="AU534" s="219" t="s">
        <v>88</v>
      </c>
      <c r="AY534" s="20" t="s">
        <v>161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86</v>
      </c>
      <c r="BK534" s="220">
        <f>ROUND(I534*H534,2)</f>
        <v>0</v>
      </c>
      <c r="BL534" s="20" t="s">
        <v>188</v>
      </c>
      <c r="BM534" s="219" t="s">
        <v>4891</v>
      </c>
    </row>
    <row r="535" s="2" customFormat="1">
      <c r="A535" s="42"/>
      <c r="B535" s="43"/>
      <c r="C535" s="44"/>
      <c r="D535" s="221" t="s">
        <v>171</v>
      </c>
      <c r="E535" s="44"/>
      <c r="F535" s="222" t="s">
        <v>4890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171</v>
      </c>
      <c r="AU535" s="20" t="s">
        <v>88</v>
      </c>
    </row>
    <row r="536" s="2" customFormat="1" ht="24.15" customHeight="1">
      <c r="A536" s="42"/>
      <c r="B536" s="43"/>
      <c r="C536" s="208" t="s">
        <v>1751</v>
      </c>
      <c r="D536" s="208" t="s">
        <v>164</v>
      </c>
      <c r="E536" s="209" t="s">
        <v>4892</v>
      </c>
      <c r="F536" s="210" t="s">
        <v>4893</v>
      </c>
      <c r="G536" s="211" t="s">
        <v>775</v>
      </c>
      <c r="H536" s="212">
        <v>46</v>
      </c>
      <c r="I536" s="213"/>
      <c r="J536" s="214">
        <f>ROUND(I536*H536,2)</f>
        <v>0</v>
      </c>
      <c r="K536" s="210" t="s">
        <v>168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188</v>
      </c>
      <c r="AT536" s="219" t="s">
        <v>164</v>
      </c>
      <c r="AU536" s="219" t="s">
        <v>88</v>
      </c>
      <c r="AY536" s="20" t="s">
        <v>161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188</v>
      </c>
      <c r="BM536" s="219" t="s">
        <v>4894</v>
      </c>
    </row>
    <row r="537" s="2" customFormat="1">
      <c r="A537" s="42"/>
      <c r="B537" s="43"/>
      <c r="C537" s="44"/>
      <c r="D537" s="221" t="s">
        <v>171</v>
      </c>
      <c r="E537" s="44"/>
      <c r="F537" s="222" t="s">
        <v>4895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171</v>
      </c>
      <c r="AU537" s="20" t="s">
        <v>88</v>
      </c>
    </row>
    <row r="538" s="2" customFormat="1">
      <c r="A538" s="42"/>
      <c r="B538" s="43"/>
      <c r="C538" s="44"/>
      <c r="D538" s="226" t="s">
        <v>172</v>
      </c>
      <c r="E538" s="44"/>
      <c r="F538" s="227" t="s">
        <v>4896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172</v>
      </c>
      <c r="AU538" s="20" t="s">
        <v>88</v>
      </c>
    </row>
    <row r="539" s="2" customFormat="1" ht="16.5" customHeight="1">
      <c r="A539" s="42"/>
      <c r="B539" s="43"/>
      <c r="C539" s="265" t="s">
        <v>1755</v>
      </c>
      <c r="D539" s="265" t="s">
        <v>303</v>
      </c>
      <c r="E539" s="266" t="s">
        <v>4897</v>
      </c>
      <c r="F539" s="267" t="s">
        <v>4898</v>
      </c>
      <c r="G539" s="268" t="s">
        <v>775</v>
      </c>
      <c r="H539" s="269">
        <v>46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294</v>
      </c>
      <c r="AT539" s="219" t="s">
        <v>303</v>
      </c>
      <c r="AU539" s="219" t="s">
        <v>88</v>
      </c>
      <c r="AY539" s="20" t="s">
        <v>161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188</v>
      </c>
      <c r="BM539" s="219" t="s">
        <v>4899</v>
      </c>
    </row>
    <row r="540" s="2" customFormat="1">
      <c r="A540" s="42"/>
      <c r="B540" s="43"/>
      <c r="C540" s="44"/>
      <c r="D540" s="221" t="s">
        <v>171</v>
      </c>
      <c r="E540" s="44"/>
      <c r="F540" s="222" t="s">
        <v>4898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171</v>
      </c>
      <c r="AU540" s="20" t="s">
        <v>88</v>
      </c>
    </row>
    <row r="541" s="2" customFormat="1" ht="24.15" customHeight="1">
      <c r="A541" s="42"/>
      <c r="B541" s="43"/>
      <c r="C541" s="208" t="s">
        <v>1759</v>
      </c>
      <c r="D541" s="208" t="s">
        <v>164</v>
      </c>
      <c r="E541" s="209" t="s">
        <v>4900</v>
      </c>
      <c r="F541" s="210" t="s">
        <v>4901</v>
      </c>
      <c r="G541" s="211" t="s">
        <v>775</v>
      </c>
      <c r="H541" s="212">
        <v>1</v>
      </c>
      <c r="I541" s="213"/>
      <c r="J541" s="214">
        <f>ROUND(I541*H541,2)</f>
        <v>0</v>
      </c>
      <c r="K541" s="210" t="s">
        <v>168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188</v>
      </c>
      <c r="AT541" s="219" t="s">
        <v>164</v>
      </c>
      <c r="AU541" s="219" t="s">
        <v>88</v>
      </c>
      <c r="AY541" s="20" t="s">
        <v>161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188</v>
      </c>
      <c r="BM541" s="219" t="s">
        <v>4902</v>
      </c>
    </row>
    <row r="542" s="2" customFormat="1">
      <c r="A542" s="42"/>
      <c r="B542" s="43"/>
      <c r="C542" s="44"/>
      <c r="D542" s="221" t="s">
        <v>171</v>
      </c>
      <c r="E542" s="44"/>
      <c r="F542" s="222" t="s">
        <v>4903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171</v>
      </c>
      <c r="AU542" s="20" t="s">
        <v>88</v>
      </c>
    </row>
    <row r="543" s="2" customFormat="1">
      <c r="A543" s="42"/>
      <c r="B543" s="43"/>
      <c r="C543" s="44"/>
      <c r="D543" s="226" t="s">
        <v>172</v>
      </c>
      <c r="E543" s="44"/>
      <c r="F543" s="227" t="s">
        <v>4904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172</v>
      </c>
      <c r="AU543" s="20" t="s">
        <v>88</v>
      </c>
    </row>
    <row r="544" s="2" customFormat="1" ht="16.5" customHeight="1">
      <c r="A544" s="42"/>
      <c r="B544" s="43"/>
      <c r="C544" s="265" t="s">
        <v>1763</v>
      </c>
      <c r="D544" s="265" t="s">
        <v>303</v>
      </c>
      <c r="E544" s="266" t="s">
        <v>4905</v>
      </c>
      <c r="F544" s="267" t="s">
        <v>4906</v>
      </c>
      <c r="G544" s="268" t="s">
        <v>775</v>
      </c>
      <c r="H544" s="269">
        <v>1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294</v>
      </c>
      <c r="AT544" s="219" t="s">
        <v>303</v>
      </c>
      <c r="AU544" s="219" t="s">
        <v>88</v>
      </c>
      <c r="AY544" s="20" t="s">
        <v>161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188</v>
      </c>
      <c r="BM544" s="219" t="s">
        <v>4907</v>
      </c>
    </row>
    <row r="545" s="2" customFormat="1">
      <c r="A545" s="42"/>
      <c r="B545" s="43"/>
      <c r="C545" s="44"/>
      <c r="D545" s="221" t="s">
        <v>171</v>
      </c>
      <c r="E545" s="44"/>
      <c r="F545" s="222" t="s">
        <v>4906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171</v>
      </c>
      <c r="AU545" s="20" t="s">
        <v>88</v>
      </c>
    </row>
    <row r="546" s="2" customFormat="1" ht="24.15" customHeight="1">
      <c r="A546" s="42"/>
      <c r="B546" s="43"/>
      <c r="C546" s="208" t="s">
        <v>1783</v>
      </c>
      <c r="D546" s="208" t="s">
        <v>164</v>
      </c>
      <c r="E546" s="209" t="s">
        <v>4908</v>
      </c>
      <c r="F546" s="210" t="s">
        <v>4909</v>
      </c>
      <c r="G546" s="211" t="s">
        <v>320</v>
      </c>
      <c r="H546" s="212">
        <v>250</v>
      </c>
      <c r="I546" s="213"/>
      <c r="J546" s="214">
        <f>ROUND(I546*H546,2)</f>
        <v>0</v>
      </c>
      <c r="K546" s="210" t="s">
        <v>168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188</v>
      </c>
      <c r="AT546" s="219" t="s">
        <v>164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188</v>
      </c>
      <c r="BM546" s="219" t="s">
        <v>4910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4911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>
      <c r="A548" s="42"/>
      <c r="B548" s="43"/>
      <c r="C548" s="44"/>
      <c r="D548" s="226" t="s">
        <v>172</v>
      </c>
      <c r="E548" s="44"/>
      <c r="F548" s="227" t="s">
        <v>4912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172</v>
      </c>
      <c r="AU548" s="20" t="s">
        <v>88</v>
      </c>
    </row>
    <row r="549" s="2" customFormat="1" ht="16.5" customHeight="1">
      <c r="A549" s="42"/>
      <c r="B549" s="43"/>
      <c r="C549" s="265" t="s">
        <v>1787</v>
      </c>
      <c r="D549" s="265" t="s">
        <v>303</v>
      </c>
      <c r="E549" s="266" t="s">
        <v>4913</v>
      </c>
      <c r="F549" s="267" t="s">
        <v>4914</v>
      </c>
      <c r="G549" s="268" t="s">
        <v>320</v>
      </c>
      <c r="H549" s="269">
        <v>250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294</v>
      </c>
      <c r="AT549" s="219" t="s">
        <v>303</v>
      </c>
      <c r="AU549" s="219" t="s">
        <v>88</v>
      </c>
      <c r="AY549" s="20" t="s">
        <v>161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188</v>
      </c>
      <c r="BM549" s="219" t="s">
        <v>4915</v>
      </c>
    </row>
    <row r="550" s="2" customFormat="1">
      <c r="A550" s="42"/>
      <c r="B550" s="43"/>
      <c r="C550" s="44"/>
      <c r="D550" s="221" t="s">
        <v>171</v>
      </c>
      <c r="E550" s="44"/>
      <c r="F550" s="222" t="s">
        <v>4914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171</v>
      </c>
      <c r="AU550" s="20" t="s">
        <v>88</v>
      </c>
    </row>
    <row r="551" s="2" customFormat="1" ht="33" customHeight="1">
      <c r="A551" s="42"/>
      <c r="B551" s="43"/>
      <c r="C551" s="208" t="s">
        <v>1789</v>
      </c>
      <c r="D551" s="208" t="s">
        <v>164</v>
      </c>
      <c r="E551" s="209" t="s">
        <v>4916</v>
      </c>
      <c r="F551" s="210" t="s">
        <v>4917</v>
      </c>
      <c r="G551" s="211" t="s">
        <v>2676</v>
      </c>
      <c r="H551" s="212">
        <v>21</v>
      </c>
      <c r="I551" s="213"/>
      <c r="J551" s="214">
        <f>ROUND(I551*H551,2)</f>
        <v>0</v>
      </c>
      <c r="K551" s="210" t="s">
        <v>32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188</v>
      </c>
      <c r="AT551" s="219" t="s">
        <v>164</v>
      </c>
      <c r="AU551" s="219" t="s">
        <v>88</v>
      </c>
      <c r="AY551" s="20" t="s">
        <v>161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188</v>
      </c>
      <c r="BM551" s="219" t="s">
        <v>4918</v>
      </c>
    </row>
    <row r="552" s="2" customFormat="1">
      <c r="A552" s="42"/>
      <c r="B552" s="43"/>
      <c r="C552" s="44"/>
      <c r="D552" s="221" t="s">
        <v>171</v>
      </c>
      <c r="E552" s="44"/>
      <c r="F552" s="222" t="s">
        <v>4917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171</v>
      </c>
      <c r="AU552" s="20" t="s">
        <v>88</v>
      </c>
    </row>
    <row r="553" s="2" customFormat="1" ht="24.15" customHeight="1">
      <c r="A553" s="42"/>
      <c r="B553" s="43"/>
      <c r="C553" s="265" t="s">
        <v>1800</v>
      </c>
      <c r="D553" s="265" t="s">
        <v>303</v>
      </c>
      <c r="E553" s="266" t="s">
        <v>4919</v>
      </c>
      <c r="F553" s="267" t="s">
        <v>4920</v>
      </c>
      <c r="G553" s="268" t="s">
        <v>775</v>
      </c>
      <c r="H553" s="269">
        <v>1</v>
      </c>
      <c r="I553" s="270"/>
      <c r="J553" s="271">
        <f>ROUND(I553*H553,2)</f>
        <v>0</v>
      </c>
      <c r="K553" s="267" t="s">
        <v>32</v>
      </c>
      <c r="L553" s="272"/>
      <c r="M553" s="273" t="s">
        <v>32</v>
      </c>
      <c r="N553" s="274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294</v>
      </c>
      <c r="AT553" s="219" t="s">
        <v>303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188</v>
      </c>
      <c r="BM553" s="219" t="s">
        <v>4921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4920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 ht="24.15" customHeight="1">
      <c r="A555" s="42"/>
      <c r="B555" s="43"/>
      <c r="C555" s="208" t="s">
        <v>1804</v>
      </c>
      <c r="D555" s="208" t="s">
        <v>164</v>
      </c>
      <c r="E555" s="209" t="s">
        <v>4922</v>
      </c>
      <c r="F555" s="210" t="s">
        <v>4923</v>
      </c>
      <c r="G555" s="211" t="s">
        <v>775</v>
      </c>
      <c r="H555" s="212">
        <v>1</v>
      </c>
      <c r="I555" s="213"/>
      <c r="J555" s="214">
        <f>ROUND(I555*H555,2)</f>
        <v>0</v>
      </c>
      <c r="K555" s="210" t="s">
        <v>168</v>
      </c>
      <c r="L555" s="48"/>
      <c r="M555" s="215" t="s">
        <v>32</v>
      </c>
      <c r="N555" s="216" t="s">
        <v>49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188</v>
      </c>
      <c r="AT555" s="219" t="s">
        <v>164</v>
      </c>
      <c r="AU555" s="219" t="s">
        <v>88</v>
      </c>
      <c r="AY555" s="20" t="s">
        <v>161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86</v>
      </c>
      <c r="BK555" s="220">
        <f>ROUND(I555*H555,2)</f>
        <v>0</v>
      </c>
      <c r="BL555" s="20" t="s">
        <v>188</v>
      </c>
      <c r="BM555" s="219" t="s">
        <v>4924</v>
      </c>
    </row>
    <row r="556" s="2" customFormat="1">
      <c r="A556" s="42"/>
      <c r="B556" s="43"/>
      <c r="C556" s="44"/>
      <c r="D556" s="221" t="s">
        <v>171</v>
      </c>
      <c r="E556" s="44"/>
      <c r="F556" s="222" t="s">
        <v>4925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171</v>
      </c>
      <c r="AU556" s="20" t="s">
        <v>88</v>
      </c>
    </row>
    <row r="557" s="2" customFormat="1">
      <c r="A557" s="42"/>
      <c r="B557" s="43"/>
      <c r="C557" s="44"/>
      <c r="D557" s="226" t="s">
        <v>172</v>
      </c>
      <c r="E557" s="44"/>
      <c r="F557" s="227" t="s">
        <v>4926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172</v>
      </c>
      <c r="AU557" s="20" t="s">
        <v>88</v>
      </c>
    </row>
    <row r="558" s="12" customFormat="1" ht="25.92" customHeight="1">
      <c r="A558" s="12"/>
      <c r="B558" s="192"/>
      <c r="C558" s="193"/>
      <c r="D558" s="194" t="s">
        <v>77</v>
      </c>
      <c r="E558" s="195" t="s">
        <v>2671</v>
      </c>
      <c r="F558" s="195" t="s">
        <v>2672</v>
      </c>
      <c r="G558" s="193"/>
      <c r="H558" s="193"/>
      <c r="I558" s="196"/>
      <c r="J558" s="197">
        <f>BK558</f>
        <v>0</v>
      </c>
      <c r="K558" s="193"/>
      <c r="L558" s="198"/>
      <c r="M558" s="199"/>
      <c r="N558" s="200"/>
      <c r="O558" s="200"/>
      <c r="P558" s="201">
        <f>SUM(P559:P577)</f>
        <v>0</v>
      </c>
      <c r="Q558" s="200"/>
      <c r="R558" s="201">
        <f>SUM(R559:R577)</f>
        <v>0</v>
      </c>
      <c r="S558" s="200"/>
      <c r="T558" s="202">
        <f>SUM(T559:T577)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188</v>
      </c>
      <c r="AT558" s="204" t="s">
        <v>77</v>
      </c>
      <c r="AU558" s="204" t="s">
        <v>78</v>
      </c>
      <c r="AY558" s="203" t="s">
        <v>161</v>
      </c>
      <c r="BK558" s="205">
        <f>SUM(BK559:BK577)</f>
        <v>0</v>
      </c>
    </row>
    <row r="559" s="2" customFormat="1" ht="66.75" customHeight="1">
      <c r="A559" s="42"/>
      <c r="B559" s="43"/>
      <c r="C559" s="265" t="s">
        <v>1806</v>
      </c>
      <c r="D559" s="265" t="s">
        <v>303</v>
      </c>
      <c r="E559" s="266" t="s">
        <v>4927</v>
      </c>
      <c r="F559" s="267" t="s">
        <v>4928</v>
      </c>
      <c r="G559" s="268" t="s">
        <v>32</v>
      </c>
      <c r="H559" s="269">
        <v>1</v>
      </c>
      <c r="I559" s="270"/>
      <c r="J559" s="271">
        <f>ROUND(I559*H559,2)</f>
        <v>0</v>
      </c>
      <c r="K559" s="267" t="s">
        <v>32</v>
      </c>
      <c r="L559" s="272"/>
      <c r="M559" s="273" t="s">
        <v>32</v>
      </c>
      <c r="N559" s="274" t="s">
        <v>49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2677</v>
      </c>
      <c r="AT559" s="219" t="s">
        <v>303</v>
      </c>
      <c r="AU559" s="219" t="s">
        <v>86</v>
      </c>
      <c r="AY559" s="20" t="s">
        <v>161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86</v>
      </c>
      <c r="BK559" s="220">
        <f>ROUND(I559*H559,2)</f>
        <v>0</v>
      </c>
      <c r="BL559" s="20" t="s">
        <v>2677</v>
      </c>
      <c r="BM559" s="219" t="s">
        <v>4929</v>
      </c>
    </row>
    <row r="560" s="2" customFormat="1">
      <c r="A560" s="42"/>
      <c r="B560" s="43"/>
      <c r="C560" s="44"/>
      <c r="D560" s="221" t="s">
        <v>171</v>
      </c>
      <c r="E560" s="44"/>
      <c r="F560" s="222" t="s">
        <v>4930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171</v>
      </c>
      <c r="AU560" s="20" t="s">
        <v>86</v>
      </c>
    </row>
    <row r="561" s="2" customFormat="1" ht="16.5" customHeight="1">
      <c r="A561" s="42"/>
      <c r="B561" s="43"/>
      <c r="C561" s="208" t="s">
        <v>1818</v>
      </c>
      <c r="D561" s="208" t="s">
        <v>164</v>
      </c>
      <c r="E561" s="209" t="s">
        <v>4931</v>
      </c>
      <c r="F561" s="210" t="s">
        <v>4932</v>
      </c>
      <c r="G561" s="211" t="s">
        <v>2676</v>
      </c>
      <c r="H561" s="212">
        <v>12</v>
      </c>
      <c r="I561" s="213"/>
      <c r="J561" s="214">
        <f>ROUND(I561*H561,2)</f>
        <v>0</v>
      </c>
      <c r="K561" s="210" t="s">
        <v>32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2677</v>
      </c>
      <c r="AT561" s="219" t="s">
        <v>164</v>
      </c>
      <c r="AU561" s="219" t="s">
        <v>86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2677</v>
      </c>
      <c r="BM561" s="219" t="s">
        <v>4933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4932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86</v>
      </c>
    </row>
    <row r="563" s="2" customFormat="1" ht="16.5" customHeight="1">
      <c r="A563" s="42"/>
      <c r="B563" s="43"/>
      <c r="C563" s="208" t="s">
        <v>1822</v>
      </c>
      <c r="D563" s="208" t="s">
        <v>164</v>
      </c>
      <c r="E563" s="209" t="s">
        <v>4934</v>
      </c>
      <c r="F563" s="210" t="s">
        <v>4935</v>
      </c>
      <c r="G563" s="211" t="s">
        <v>2676</v>
      </c>
      <c r="H563" s="212">
        <v>16</v>
      </c>
      <c r="I563" s="213"/>
      <c r="J563" s="214">
        <f>ROUND(I563*H563,2)</f>
        <v>0</v>
      </c>
      <c r="K563" s="210" t="s">
        <v>32</v>
      </c>
      <c r="L563" s="48"/>
      <c r="M563" s="215" t="s">
        <v>32</v>
      </c>
      <c r="N563" s="216" t="s">
        <v>49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2677</v>
      </c>
      <c r="AT563" s="219" t="s">
        <v>164</v>
      </c>
      <c r="AU563" s="219" t="s">
        <v>86</v>
      </c>
      <c r="AY563" s="20" t="s">
        <v>161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86</v>
      </c>
      <c r="BK563" s="220">
        <f>ROUND(I563*H563,2)</f>
        <v>0</v>
      </c>
      <c r="BL563" s="20" t="s">
        <v>2677</v>
      </c>
      <c r="BM563" s="219" t="s">
        <v>4936</v>
      </c>
    </row>
    <row r="564" s="2" customFormat="1">
      <c r="A564" s="42"/>
      <c r="B564" s="43"/>
      <c r="C564" s="44"/>
      <c r="D564" s="221" t="s">
        <v>171</v>
      </c>
      <c r="E564" s="44"/>
      <c r="F564" s="222" t="s">
        <v>4935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171</v>
      </c>
      <c r="AU564" s="20" t="s">
        <v>86</v>
      </c>
    </row>
    <row r="565" s="2" customFormat="1" ht="16.5" customHeight="1">
      <c r="A565" s="42"/>
      <c r="B565" s="43"/>
      <c r="C565" s="208" t="s">
        <v>1826</v>
      </c>
      <c r="D565" s="208" t="s">
        <v>164</v>
      </c>
      <c r="E565" s="209" t="s">
        <v>4937</v>
      </c>
      <c r="F565" s="210" t="s">
        <v>4938</v>
      </c>
      <c r="G565" s="211" t="s">
        <v>2676</v>
      </c>
      <c r="H565" s="212">
        <v>4</v>
      </c>
      <c r="I565" s="213"/>
      <c r="J565" s="214">
        <f>ROUND(I565*H565,2)</f>
        <v>0</v>
      </c>
      <c r="K565" s="210" t="s">
        <v>32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2677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2677</v>
      </c>
      <c r="BM565" s="219" t="s">
        <v>4939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4938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 ht="24.15" customHeight="1">
      <c r="A567" s="42"/>
      <c r="B567" s="43"/>
      <c r="C567" s="208" t="s">
        <v>1830</v>
      </c>
      <c r="D567" s="208" t="s">
        <v>164</v>
      </c>
      <c r="E567" s="209" t="s">
        <v>4940</v>
      </c>
      <c r="F567" s="210" t="s">
        <v>4941</v>
      </c>
      <c r="G567" s="211" t="s">
        <v>2676</v>
      </c>
      <c r="H567" s="212">
        <v>42</v>
      </c>
      <c r="I567" s="213"/>
      <c r="J567" s="214">
        <f>ROUND(I567*H567,2)</f>
        <v>0</v>
      </c>
      <c r="K567" s="210" t="s">
        <v>32</v>
      </c>
      <c r="L567" s="48"/>
      <c r="M567" s="215" t="s">
        <v>32</v>
      </c>
      <c r="N567" s="216" t="s">
        <v>49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2677</v>
      </c>
      <c r="AT567" s="219" t="s">
        <v>164</v>
      </c>
      <c r="AU567" s="219" t="s">
        <v>86</v>
      </c>
      <c r="AY567" s="20" t="s">
        <v>161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86</v>
      </c>
      <c r="BK567" s="220">
        <f>ROUND(I567*H567,2)</f>
        <v>0</v>
      </c>
      <c r="BL567" s="20" t="s">
        <v>2677</v>
      </c>
      <c r="BM567" s="219" t="s">
        <v>4942</v>
      </c>
    </row>
    <row r="568" s="2" customFormat="1">
      <c r="A568" s="42"/>
      <c r="B568" s="43"/>
      <c r="C568" s="44"/>
      <c r="D568" s="221" t="s">
        <v>171</v>
      </c>
      <c r="E568" s="44"/>
      <c r="F568" s="222" t="s">
        <v>4941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171</v>
      </c>
      <c r="AU568" s="20" t="s">
        <v>86</v>
      </c>
    </row>
    <row r="569" s="2" customFormat="1" ht="16.5" customHeight="1">
      <c r="A569" s="42"/>
      <c r="B569" s="43"/>
      <c r="C569" s="208" t="s">
        <v>1840</v>
      </c>
      <c r="D569" s="208" t="s">
        <v>164</v>
      </c>
      <c r="E569" s="209" t="s">
        <v>4943</v>
      </c>
      <c r="F569" s="210" t="s">
        <v>4944</v>
      </c>
      <c r="G569" s="211" t="s">
        <v>2676</v>
      </c>
      <c r="H569" s="212">
        <v>6</v>
      </c>
      <c r="I569" s="213"/>
      <c r="J569" s="214">
        <f>ROUND(I569*H569,2)</f>
        <v>0</v>
      </c>
      <c r="K569" s="210" t="s">
        <v>32</v>
      </c>
      <c r="L569" s="48"/>
      <c r="M569" s="215" t="s">
        <v>32</v>
      </c>
      <c r="N569" s="216" t="s">
        <v>49</v>
      </c>
      <c r="O569" s="88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2677</v>
      </c>
      <c r="AT569" s="219" t="s">
        <v>164</v>
      </c>
      <c r="AU569" s="219" t="s">
        <v>86</v>
      </c>
      <c r="AY569" s="20" t="s">
        <v>161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86</v>
      </c>
      <c r="BK569" s="220">
        <f>ROUND(I569*H569,2)</f>
        <v>0</v>
      </c>
      <c r="BL569" s="20" t="s">
        <v>2677</v>
      </c>
      <c r="BM569" s="219" t="s">
        <v>4945</v>
      </c>
    </row>
    <row r="570" s="2" customFormat="1">
      <c r="A570" s="42"/>
      <c r="B570" s="43"/>
      <c r="C570" s="44"/>
      <c r="D570" s="221" t="s">
        <v>171</v>
      </c>
      <c r="E570" s="44"/>
      <c r="F570" s="222" t="s">
        <v>4944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171</v>
      </c>
      <c r="AU570" s="20" t="s">
        <v>86</v>
      </c>
    </row>
    <row r="571" s="2" customFormat="1" ht="16.5" customHeight="1">
      <c r="A571" s="42"/>
      <c r="B571" s="43"/>
      <c r="C571" s="208" t="s">
        <v>1844</v>
      </c>
      <c r="D571" s="208" t="s">
        <v>164</v>
      </c>
      <c r="E571" s="209" t="s">
        <v>4946</v>
      </c>
      <c r="F571" s="210" t="s">
        <v>4947</v>
      </c>
      <c r="G571" s="211" t="s">
        <v>2676</v>
      </c>
      <c r="H571" s="212">
        <v>140</v>
      </c>
      <c r="I571" s="213"/>
      <c r="J571" s="214">
        <f>ROUND(I571*H571,2)</f>
        <v>0</v>
      </c>
      <c r="K571" s="210" t="s">
        <v>32</v>
      </c>
      <c r="L571" s="48"/>
      <c r="M571" s="215" t="s">
        <v>32</v>
      </c>
      <c r="N571" s="216" t="s">
        <v>49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2677</v>
      </c>
      <c r="AT571" s="219" t="s">
        <v>164</v>
      </c>
      <c r="AU571" s="219" t="s">
        <v>86</v>
      </c>
      <c r="AY571" s="20" t="s">
        <v>161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86</v>
      </c>
      <c r="BK571" s="220">
        <f>ROUND(I571*H571,2)</f>
        <v>0</v>
      </c>
      <c r="BL571" s="20" t="s">
        <v>2677</v>
      </c>
      <c r="BM571" s="219" t="s">
        <v>4948</v>
      </c>
    </row>
    <row r="572" s="2" customFormat="1">
      <c r="A572" s="42"/>
      <c r="B572" s="43"/>
      <c r="C572" s="44"/>
      <c r="D572" s="221" t="s">
        <v>171</v>
      </c>
      <c r="E572" s="44"/>
      <c r="F572" s="222" t="s">
        <v>4947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171</v>
      </c>
      <c r="AU572" s="20" t="s">
        <v>86</v>
      </c>
    </row>
    <row r="573" s="2" customFormat="1" ht="16.5" customHeight="1">
      <c r="A573" s="42"/>
      <c r="B573" s="43"/>
      <c r="C573" s="208" t="s">
        <v>1846</v>
      </c>
      <c r="D573" s="208" t="s">
        <v>164</v>
      </c>
      <c r="E573" s="209" t="s">
        <v>4949</v>
      </c>
      <c r="F573" s="210" t="s">
        <v>4950</v>
      </c>
      <c r="G573" s="211" t="s">
        <v>2676</v>
      </c>
      <c r="H573" s="212">
        <v>4</v>
      </c>
      <c r="I573" s="213"/>
      <c r="J573" s="214">
        <f>ROUND(I573*H573,2)</f>
        <v>0</v>
      </c>
      <c r="K573" s="210" t="s">
        <v>32</v>
      </c>
      <c r="L573" s="48"/>
      <c r="M573" s="215" t="s">
        <v>32</v>
      </c>
      <c r="N573" s="216" t="s">
        <v>49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2677</v>
      </c>
      <c r="AT573" s="219" t="s">
        <v>164</v>
      </c>
      <c r="AU573" s="219" t="s">
        <v>86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2677</v>
      </c>
      <c r="BM573" s="219" t="s">
        <v>4951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4950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86</v>
      </c>
    </row>
    <row r="575" s="2" customFormat="1" ht="24.15" customHeight="1">
      <c r="A575" s="42"/>
      <c r="B575" s="43"/>
      <c r="C575" s="208" t="s">
        <v>1854</v>
      </c>
      <c r="D575" s="208" t="s">
        <v>164</v>
      </c>
      <c r="E575" s="209" t="s">
        <v>4952</v>
      </c>
      <c r="F575" s="210" t="s">
        <v>4953</v>
      </c>
      <c r="G575" s="211" t="s">
        <v>775</v>
      </c>
      <c r="H575" s="212">
        <v>1</v>
      </c>
      <c r="I575" s="213"/>
      <c r="J575" s="214">
        <f>ROUND(I575*H575,2)</f>
        <v>0</v>
      </c>
      <c r="K575" s="210" t="s">
        <v>168</v>
      </c>
      <c r="L575" s="48"/>
      <c r="M575" s="215" t="s">
        <v>32</v>
      </c>
      <c r="N575" s="216" t="s">
        <v>49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2677</v>
      </c>
      <c r="AT575" s="219" t="s">
        <v>164</v>
      </c>
      <c r="AU575" s="219" t="s">
        <v>86</v>
      </c>
      <c r="AY575" s="20" t="s">
        <v>161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86</v>
      </c>
      <c r="BK575" s="220">
        <f>ROUND(I575*H575,2)</f>
        <v>0</v>
      </c>
      <c r="BL575" s="20" t="s">
        <v>2677</v>
      </c>
      <c r="BM575" s="219" t="s">
        <v>4954</v>
      </c>
    </row>
    <row r="576" s="2" customFormat="1">
      <c r="A576" s="42"/>
      <c r="B576" s="43"/>
      <c r="C576" s="44"/>
      <c r="D576" s="221" t="s">
        <v>171</v>
      </c>
      <c r="E576" s="44"/>
      <c r="F576" s="222" t="s">
        <v>4955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171</v>
      </c>
      <c r="AU576" s="20" t="s">
        <v>86</v>
      </c>
    </row>
    <row r="577" s="2" customFormat="1">
      <c r="A577" s="42"/>
      <c r="B577" s="43"/>
      <c r="C577" s="44"/>
      <c r="D577" s="226" t="s">
        <v>172</v>
      </c>
      <c r="E577" s="44"/>
      <c r="F577" s="227" t="s">
        <v>4956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172</v>
      </c>
      <c r="AU577" s="20" t="s">
        <v>86</v>
      </c>
    </row>
    <row r="578" s="12" customFormat="1" ht="25.92" customHeight="1">
      <c r="A578" s="12"/>
      <c r="B578" s="192"/>
      <c r="C578" s="193"/>
      <c r="D578" s="194" t="s">
        <v>77</v>
      </c>
      <c r="E578" s="195" t="s">
        <v>83</v>
      </c>
      <c r="F578" s="195" t="s">
        <v>84</v>
      </c>
      <c r="G578" s="193"/>
      <c r="H578" s="193"/>
      <c r="I578" s="196"/>
      <c r="J578" s="197">
        <f>BK578</f>
        <v>0</v>
      </c>
      <c r="K578" s="193"/>
      <c r="L578" s="198"/>
      <c r="M578" s="199"/>
      <c r="N578" s="200"/>
      <c r="O578" s="200"/>
      <c r="P578" s="201">
        <f>P579</f>
        <v>0</v>
      </c>
      <c r="Q578" s="200"/>
      <c r="R578" s="201">
        <f>R579</f>
        <v>0</v>
      </c>
      <c r="S578" s="200"/>
      <c r="T578" s="202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160</v>
      </c>
      <c r="AT578" s="204" t="s">
        <v>77</v>
      </c>
      <c r="AU578" s="204" t="s">
        <v>78</v>
      </c>
      <c r="AY578" s="203" t="s">
        <v>161</v>
      </c>
      <c r="BK578" s="205">
        <f>BK579</f>
        <v>0</v>
      </c>
    </row>
    <row r="579" s="12" customFormat="1" ht="22.8" customHeight="1">
      <c r="A579" s="12"/>
      <c r="B579" s="192"/>
      <c r="C579" s="193"/>
      <c r="D579" s="194" t="s">
        <v>77</v>
      </c>
      <c r="E579" s="206" t="s">
        <v>4957</v>
      </c>
      <c r="F579" s="206" t="s">
        <v>4958</v>
      </c>
      <c r="G579" s="193"/>
      <c r="H579" s="193"/>
      <c r="I579" s="196"/>
      <c r="J579" s="207">
        <f>BK579</f>
        <v>0</v>
      </c>
      <c r="K579" s="193"/>
      <c r="L579" s="198"/>
      <c r="M579" s="199"/>
      <c r="N579" s="200"/>
      <c r="O579" s="200"/>
      <c r="P579" s="201">
        <f>SUM(P580:P582)</f>
        <v>0</v>
      </c>
      <c r="Q579" s="200"/>
      <c r="R579" s="201">
        <f>SUM(R580:R582)</f>
        <v>0</v>
      </c>
      <c r="S579" s="200"/>
      <c r="T579" s="202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3" t="s">
        <v>160</v>
      </c>
      <c r="AT579" s="204" t="s">
        <v>77</v>
      </c>
      <c r="AU579" s="204" t="s">
        <v>86</v>
      </c>
      <c r="AY579" s="203" t="s">
        <v>161</v>
      </c>
      <c r="BK579" s="205">
        <f>SUM(BK580:BK582)</f>
        <v>0</v>
      </c>
    </row>
    <row r="580" s="2" customFormat="1" ht="16.5" customHeight="1">
      <c r="A580" s="42"/>
      <c r="B580" s="43"/>
      <c r="C580" s="208" t="s">
        <v>1860</v>
      </c>
      <c r="D580" s="208" t="s">
        <v>164</v>
      </c>
      <c r="E580" s="209" t="s">
        <v>4959</v>
      </c>
      <c r="F580" s="210" t="s">
        <v>4960</v>
      </c>
      <c r="G580" s="211" t="s">
        <v>2687</v>
      </c>
      <c r="H580" s="212">
        <v>1</v>
      </c>
      <c r="I580" s="213"/>
      <c r="J580" s="214">
        <f>ROUND(I580*H580,2)</f>
        <v>0</v>
      </c>
      <c r="K580" s="210" t="s">
        <v>1496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169</v>
      </c>
      <c r="AT580" s="219" t="s">
        <v>164</v>
      </c>
      <c r="AU580" s="219" t="s">
        <v>88</v>
      </c>
      <c r="AY580" s="20" t="s">
        <v>161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169</v>
      </c>
      <c r="BM580" s="219" t="s">
        <v>4961</v>
      </c>
    </row>
    <row r="581" s="2" customFormat="1">
      <c r="A581" s="42"/>
      <c r="B581" s="43"/>
      <c r="C581" s="44"/>
      <c r="D581" s="221" t="s">
        <v>171</v>
      </c>
      <c r="E581" s="44"/>
      <c r="F581" s="222" t="s">
        <v>4960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171</v>
      </c>
      <c r="AU581" s="20" t="s">
        <v>88</v>
      </c>
    </row>
    <row r="582" s="2" customFormat="1">
      <c r="A582" s="42"/>
      <c r="B582" s="43"/>
      <c r="C582" s="44"/>
      <c r="D582" s="226" t="s">
        <v>172</v>
      </c>
      <c r="E582" s="44"/>
      <c r="F582" s="227" t="s">
        <v>4962</v>
      </c>
      <c r="G582" s="44"/>
      <c r="H582" s="44"/>
      <c r="I582" s="223"/>
      <c r="J582" s="44"/>
      <c r="K582" s="44"/>
      <c r="L582" s="48"/>
      <c r="M582" s="229"/>
      <c r="N582" s="230"/>
      <c r="O582" s="231"/>
      <c r="P582" s="231"/>
      <c r="Q582" s="231"/>
      <c r="R582" s="231"/>
      <c r="S582" s="231"/>
      <c r="T582" s="23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172</v>
      </c>
      <c r="AU582" s="20" t="s">
        <v>88</v>
      </c>
    </row>
    <row r="583" s="2" customFormat="1" ht="6.96" customHeight="1">
      <c r="A583" s="42"/>
      <c r="B583" s="63"/>
      <c r="C583" s="64"/>
      <c r="D583" s="64"/>
      <c r="E583" s="64"/>
      <c r="F583" s="64"/>
      <c r="G583" s="64"/>
      <c r="H583" s="64"/>
      <c r="I583" s="64"/>
      <c r="J583" s="64"/>
      <c r="K583" s="64"/>
      <c r="L583" s="48"/>
      <c r="M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</row>
  </sheetData>
  <sheetProtection sheet="1" autoFilter="0" formatColumns="0" formatRows="0" objects="1" scenarios="1" spinCount="100000" saltValue="RICLIwjKvgSk+vvY0j99KgHbVV1dnpaPJlxykRphWicmLIXMOfkZa4QNmWGz77T/aqBOAf1WlIoJvNUrbSRJqQ==" hashValue="K9ND172VolVZDmySvpuxTtdcR5sfYTWmk7eimCR5KrVPk8CXTXSCQ4Oqysa1NN8MbTxHGlyN7pwPUvWN6APtVA==" algorithmName="SHA-512" password="9C2B"/>
  <autoFilter ref="C94:K58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21214"/>
    <hyperlink ref="F525" r:id="rId60" display="https://podminky.urs.cz/item/CS_URS_2024_02/741711002"/>
    <hyperlink ref="F538" r:id="rId61" display="https://podminky.urs.cz/item/CS_URS_2024_02/741240021"/>
    <hyperlink ref="F543" r:id="rId62" display="https://podminky.urs.cz/item/CS_URS_2024_02/741361025"/>
    <hyperlink ref="F548" r:id="rId63" display="https://podminky.urs.cz/item/CS_URS_2024_02/741120324"/>
    <hyperlink ref="F557" r:id="rId64" display="https://podminky.urs.cz/item/CS_URS_2024_02/741810001"/>
    <hyperlink ref="F577" r:id="rId65" display="https://podminky.urs.cz/item/CS_URS_2024_02/741810003"/>
    <hyperlink ref="F582" r:id="rId6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4963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236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139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4442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14. 8. 2024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838</v>
      </c>
      <c r="F85" s="195" t="s">
        <v>839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1134</v>
      </c>
      <c r="F86" s="206" t="s">
        <v>1135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4964</v>
      </c>
      <c r="F87" s="210" t="s">
        <v>4965</v>
      </c>
      <c r="G87" s="211" t="s">
        <v>775</v>
      </c>
      <c r="H87" s="212">
        <v>2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88</v>
      </c>
    </row>
    <row r="88" s="2" customFormat="1">
      <c r="A88" s="42"/>
      <c r="B88" s="43"/>
      <c r="C88" s="44"/>
      <c r="D88" s="221" t="s">
        <v>171</v>
      </c>
      <c r="E88" s="44"/>
      <c r="F88" s="222" t="s">
        <v>4966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4967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303</v>
      </c>
      <c r="E90" s="266" t="s">
        <v>4968</v>
      </c>
      <c r="F90" s="267" t="s">
        <v>4969</v>
      </c>
      <c r="G90" s="268" t="s">
        <v>775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555</v>
      </c>
      <c r="AT90" s="219" t="s">
        <v>303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188</v>
      </c>
    </row>
    <row r="91" s="2" customFormat="1">
      <c r="A91" s="42"/>
      <c r="B91" s="43"/>
      <c r="C91" s="44"/>
      <c r="D91" s="221" t="s">
        <v>171</v>
      </c>
      <c r="E91" s="44"/>
      <c r="F91" s="222" t="s">
        <v>4969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 ht="24.15" customHeight="1">
      <c r="A92" s="42"/>
      <c r="B92" s="43"/>
      <c r="C92" s="265" t="s">
        <v>180</v>
      </c>
      <c r="D92" s="265" t="s">
        <v>303</v>
      </c>
      <c r="E92" s="266" t="s">
        <v>4970</v>
      </c>
      <c r="F92" s="267" t="s">
        <v>4971</v>
      </c>
      <c r="G92" s="268" t="s">
        <v>775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200</v>
      </c>
    </row>
    <row r="93" s="2" customFormat="1">
      <c r="A93" s="42"/>
      <c r="B93" s="43"/>
      <c r="C93" s="44"/>
      <c r="D93" s="221" t="s">
        <v>171</v>
      </c>
      <c r="E93" s="44"/>
      <c r="F93" s="222" t="s">
        <v>4971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16.5" customHeight="1">
      <c r="A94" s="42"/>
      <c r="B94" s="43"/>
      <c r="C94" s="208" t="s">
        <v>188</v>
      </c>
      <c r="D94" s="208" t="s">
        <v>164</v>
      </c>
      <c r="E94" s="209" t="s">
        <v>4972</v>
      </c>
      <c r="F94" s="210" t="s">
        <v>4973</v>
      </c>
      <c r="G94" s="211" t="s">
        <v>775</v>
      </c>
      <c r="H94" s="212">
        <v>50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294</v>
      </c>
    </row>
    <row r="95" s="2" customFormat="1">
      <c r="A95" s="42"/>
      <c r="B95" s="43"/>
      <c r="C95" s="44"/>
      <c r="D95" s="221" t="s">
        <v>171</v>
      </c>
      <c r="E95" s="44"/>
      <c r="F95" s="222" t="s">
        <v>4974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4975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16.5" customHeight="1">
      <c r="A97" s="42"/>
      <c r="B97" s="43"/>
      <c r="C97" s="265" t="s">
        <v>160</v>
      </c>
      <c r="D97" s="265" t="s">
        <v>303</v>
      </c>
      <c r="E97" s="266" t="s">
        <v>4976</v>
      </c>
      <c r="F97" s="267" t="s">
        <v>4977</v>
      </c>
      <c r="G97" s="268" t="s">
        <v>775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555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308</v>
      </c>
    </row>
    <row r="98" s="2" customFormat="1">
      <c r="A98" s="42"/>
      <c r="B98" s="43"/>
      <c r="C98" s="44"/>
      <c r="D98" s="221" t="s">
        <v>171</v>
      </c>
      <c r="E98" s="44"/>
      <c r="F98" s="222" t="s">
        <v>4977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65" t="s">
        <v>200</v>
      </c>
      <c r="D99" s="265" t="s">
        <v>303</v>
      </c>
      <c r="E99" s="266" t="s">
        <v>4978</v>
      </c>
      <c r="F99" s="267" t="s">
        <v>4979</v>
      </c>
      <c r="G99" s="268" t="s">
        <v>775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555</v>
      </c>
      <c r="AT99" s="219" t="s">
        <v>303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328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4979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08" t="s">
        <v>204</v>
      </c>
      <c r="D101" s="208" t="s">
        <v>164</v>
      </c>
      <c r="E101" s="209" t="s">
        <v>4980</v>
      </c>
      <c r="F101" s="210" t="s">
        <v>4981</v>
      </c>
      <c r="G101" s="211" t="s">
        <v>775</v>
      </c>
      <c r="H101" s="212">
        <v>84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363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4982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4983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2" customFormat="1" ht="16.5" customHeight="1">
      <c r="A104" s="42"/>
      <c r="B104" s="43"/>
      <c r="C104" s="208" t="s">
        <v>294</v>
      </c>
      <c r="D104" s="208" t="s">
        <v>164</v>
      </c>
      <c r="E104" s="209" t="s">
        <v>4984</v>
      </c>
      <c r="F104" s="210" t="s">
        <v>4985</v>
      </c>
      <c r="G104" s="211" t="s">
        <v>2676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379</v>
      </c>
      <c r="AT104" s="219" t="s">
        <v>164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379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4985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21.75" customHeight="1">
      <c r="A106" s="42"/>
      <c r="B106" s="43"/>
      <c r="C106" s="265" t="s">
        <v>302</v>
      </c>
      <c r="D106" s="265" t="s">
        <v>303</v>
      </c>
      <c r="E106" s="266" t="s">
        <v>4986</v>
      </c>
      <c r="F106" s="267" t="s">
        <v>4987</v>
      </c>
      <c r="G106" s="268" t="s">
        <v>775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555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4987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308</v>
      </c>
      <c r="D108" s="208" t="s">
        <v>164</v>
      </c>
      <c r="E108" s="209" t="s">
        <v>4988</v>
      </c>
      <c r="F108" s="210" t="s">
        <v>4989</v>
      </c>
      <c r="G108" s="211" t="s">
        <v>775</v>
      </c>
      <c r="H108" s="212">
        <v>4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449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4990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4991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65" t="s">
        <v>317</v>
      </c>
      <c r="D111" s="265" t="s">
        <v>303</v>
      </c>
      <c r="E111" s="266" t="s">
        <v>4992</v>
      </c>
      <c r="F111" s="267" t="s">
        <v>4993</v>
      </c>
      <c r="G111" s="268" t="s">
        <v>775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555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473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4993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08" t="s">
        <v>328</v>
      </c>
      <c r="D113" s="208" t="s">
        <v>164</v>
      </c>
      <c r="E113" s="209" t="s">
        <v>4994</v>
      </c>
      <c r="F113" s="210" t="s">
        <v>4995</v>
      </c>
      <c r="G113" s="211" t="s">
        <v>775</v>
      </c>
      <c r="H113" s="212">
        <v>4</v>
      </c>
      <c r="I113" s="213"/>
      <c r="J113" s="214">
        <f>ROUND(I113*H113,2)</f>
        <v>0</v>
      </c>
      <c r="K113" s="210" t="s">
        <v>168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487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4996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>
      <c r="A115" s="42"/>
      <c r="B115" s="43"/>
      <c r="C115" s="44"/>
      <c r="D115" s="226" t="s">
        <v>172</v>
      </c>
      <c r="E115" s="44"/>
      <c r="F115" s="227" t="s">
        <v>4997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172</v>
      </c>
      <c r="AU115" s="20" t="s">
        <v>88</v>
      </c>
    </row>
    <row r="116" s="2" customFormat="1" ht="16.5" customHeight="1">
      <c r="A116" s="42"/>
      <c r="B116" s="43"/>
      <c r="C116" s="208" t="s">
        <v>336</v>
      </c>
      <c r="D116" s="208" t="s">
        <v>164</v>
      </c>
      <c r="E116" s="209" t="s">
        <v>4998</v>
      </c>
      <c r="F116" s="210" t="s">
        <v>4999</v>
      </c>
      <c r="G116" s="211" t="s">
        <v>775</v>
      </c>
      <c r="H116" s="212">
        <v>4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504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5000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5001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2" customFormat="1" ht="24.15" customHeight="1">
      <c r="A119" s="42"/>
      <c r="B119" s="43"/>
      <c r="C119" s="208" t="s">
        <v>363</v>
      </c>
      <c r="D119" s="208" t="s">
        <v>164</v>
      </c>
      <c r="E119" s="209" t="s">
        <v>5002</v>
      </c>
      <c r="F119" s="210" t="s">
        <v>5003</v>
      </c>
      <c r="G119" s="211" t="s">
        <v>775</v>
      </c>
      <c r="H119" s="212">
        <v>1</v>
      </c>
      <c r="I119" s="213"/>
      <c r="J119" s="214">
        <f>ROUND(I119*H119,2)</f>
        <v>0</v>
      </c>
      <c r="K119" s="210" t="s">
        <v>168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519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5004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6" t="s">
        <v>172</v>
      </c>
      <c r="E121" s="44"/>
      <c r="F121" s="227" t="s">
        <v>5005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172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303</v>
      </c>
      <c r="E122" s="266" t="s">
        <v>5006</v>
      </c>
      <c r="F122" s="267" t="s">
        <v>5007</v>
      </c>
      <c r="G122" s="268" t="s">
        <v>775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555</v>
      </c>
      <c r="AT122" s="219" t="s">
        <v>303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543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5007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65" t="s">
        <v>379</v>
      </c>
      <c r="D124" s="265" t="s">
        <v>303</v>
      </c>
      <c r="E124" s="266" t="s">
        <v>5008</v>
      </c>
      <c r="F124" s="267" t="s">
        <v>5009</v>
      </c>
      <c r="G124" s="268" t="s">
        <v>775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555</v>
      </c>
      <c r="AT124" s="219" t="s">
        <v>303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555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5009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21.75" customHeight="1">
      <c r="A126" s="42"/>
      <c r="B126" s="43"/>
      <c r="C126" s="208" t="s">
        <v>385</v>
      </c>
      <c r="D126" s="208" t="s">
        <v>164</v>
      </c>
      <c r="E126" s="209" t="s">
        <v>5010</v>
      </c>
      <c r="F126" s="210" t="s">
        <v>5011</v>
      </c>
      <c r="G126" s="211" t="s">
        <v>320</v>
      </c>
      <c r="H126" s="212">
        <v>5980</v>
      </c>
      <c r="I126" s="213"/>
      <c r="J126" s="214">
        <f>ROUND(I126*H126,2)</f>
        <v>0</v>
      </c>
      <c r="K126" s="210" t="s">
        <v>168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379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605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5012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6" t="s">
        <v>172</v>
      </c>
      <c r="E128" s="44"/>
      <c r="F128" s="227" t="s">
        <v>5013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172</v>
      </c>
      <c r="AU128" s="20" t="s">
        <v>88</v>
      </c>
    </row>
    <row r="129" s="2" customFormat="1" ht="16.5" customHeight="1">
      <c r="A129" s="42"/>
      <c r="B129" s="43"/>
      <c r="C129" s="265" t="s">
        <v>394</v>
      </c>
      <c r="D129" s="265" t="s">
        <v>303</v>
      </c>
      <c r="E129" s="266" t="s">
        <v>5014</v>
      </c>
      <c r="F129" s="267" t="s">
        <v>5015</v>
      </c>
      <c r="G129" s="268" t="s">
        <v>320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555</v>
      </c>
      <c r="AT129" s="219" t="s">
        <v>303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618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5015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 ht="21.75" customHeight="1">
      <c r="A131" s="42"/>
      <c r="B131" s="43"/>
      <c r="C131" s="208" t="s">
        <v>439</v>
      </c>
      <c r="D131" s="208" t="s">
        <v>164</v>
      </c>
      <c r="E131" s="209" t="s">
        <v>4706</v>
      </c>
      <c r="F131" s="210" t="s">
        <v>4707</v>
      </c>
      <c r="G131" s="211" t="s">
        <v>775</v>
      </c>
      <c r="H131" s="212">
        <v>48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667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4708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4709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21.75" customHeight="1">
      <c r="A134" s="42"/>
      <c r="B134" s="43"/>
      <c r="C134" s="265" t="s">
        <v>449</v>
      </c>
      <c r="D134" s="265" t="s">
        <v>303</v>
      </c>
      <c r="E134" s="266" t="s">
        <v>4710</v>
      </c>
      <c r="F134" s="267" t="s">
        <v>4711</v>
      </c>
      <c r="G134" s="268" t="s">
        <v>775</v>
      </c>
      <c r="H134" s="269">
        <v>48</v>
      </c>
      <c r="I134" s="270"/>
      <c r="J134" s="271">
        <f>ROUND(I134*H134,2)</f>
        <v>0</v>
      </c>
      <c r="K134" s="267" t="s">
        <v>168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555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674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4711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164</v>
      </c>
      <c r="E136" s="209" t="s">
        <v>4712</v>
      </c>
      <c r="F136" s="210" t="s">
        <v>4713</v>
      </c>
      <c r="G136" s="211" t="s">
        <v>775</v>
      </c>
      <c r="H136" s="212">
        <v>56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685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4714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4715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 ht="24.15" customHeight="1">
      <c r="A139" s="42"/>
      <c r="B139" s="43"/>
      <c r="C139" s="265" t="s">
        <v>473</v>
      </c>
      <c r="D139" s="265" t="s">
        <v>303</v>
      </c>
      <c r="E139" s="266" t="s">
        <v>4716</v>
      </c>
      <c r="F139" s="267" t="s">
        <v>4717</v>
      </c>
      <c r="G139" s="268" t="s">
        <v>775</v>
      </c>
      <c r="H139" s="269">
        <v>56</v>
      </c>
      <c r="I139" s="270"/>
      <c r="J139" s="271">
        <f>ROUND(I139*H139,2)</f>
        <v>0</v>
      </c>
      <c r="K139" s="267" t="s">
        <v>168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555</v>
      </c>
      <c r="AT139" s="219" t="s">
        <v>303</v>
      </c>
      <c r="AU139" s="219" t="s">
        <v>88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697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4717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88</v>
      </c>
    </row>
    <row r="141" s="2" customFormat="1" ht="24.15" customHeight="1">
      <c r="A141" s="42"/>
      <c r="B141" s="43"/>
      <c r="C141" s="208" t="s">
        <v>482</v>
      </c>
      <c r="D141" s="208" t="s">
        <v>164</v>
      </c>
      <c r="E141" s="209" t="s">
        <v>5016</v>
      </c>
      <c r="F141" s="210" t="s">
        <v>5017</v>
      </c>
      <c r="G141" s="211" t="s">
        <v>320</v>
      </c>
      <c r="H141" s="212">
        <v>680</v>
      </c>
      <c r="I141" s="213"/>
      <c r="J141" s="214">
        <f>ROUND(I141*H141,2)</f>
        <v>0</v>
      </c>
      <c r="K141" s="210" t="s">
        <v>168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379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379</v>
      </c>
      <c r="BM141" s="219" t="s">
        <v>710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5018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6" t="s">
        <v>172</v>
      </c>
      <c r="E143" s="44"/>
      <c r="F143" s="227" t="s">
        <v>5019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172</v>
      </c>
      <c r="AU143" s="20" t="s">
        <v>88</v>
      </c>
    </row>
    <row r="144" s="2" customFormat="1" ht="21.75" customHeight="1">
      <c r="A144" s="42"/>
      <c r="B144" s="43"/>
      <c r="C144" s="265" t="s">
        <v>487</v>
      </c>
      <c r="D144" s="265" t="s">
        <v>303</v>
      </c>
      <c r="E144" s="266" t="s">
        <v>5020</v>
      </c>
      <c r="F144" s="267" t="s">
        <v>5021</v>
      </c>
      <c r="G144" s="268" t="s">
        <v>320</v>
      </c>
      <c r="H144" s="269">
        <v>680</v>
      </c>
      <c r="I144" s="270"/>
      <c r="J144" s="271">
        <f>ROUND(I144*H144,2)</f>
        <v>0</v>
      </c>
      <c r="K144" s="267" t="s">
        <v>1496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555</v>
      </c>
      <c r="AT144" s="219" t="s">
        <v>303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722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5021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 ht="24.15" customHeight="1">
      <c r="A146" s="42"/>
      <c r="B146" s="43"/>
      <c r="C146" s="208" t="s">
        <v>497</v>
      </c>
      <c r="D146" s="208" t="s">
        <v>164</v>
      </c>
      <c r="E146" s="209" t="s">
        <v>4726</v>
      </c>
      <c r="F146" s="210" t="s">
        <v>4727</v>
      </c>
      <c r="G146" s="211" t="s">
        <v>320</v>
      </c>
      <c r="H146" s="212">
        <v>80</v>
      </c>
      <c r="I146" s="213"/>
      <c r="J146" s="214">
        <f>ROUND(I146*H146,2)</f>
        <v>0</v>
      </c>
      <c r="K146" s="210" t="s">
        <v>168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379</v>
      </c>
      <c r="AT146" s="219" t="s">
        <v>164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735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4728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6" t="s">
        <v>172</v>
      </c>
      <c r="E148" s="44"/>
      <c r="F148" s="227" t="s">
        <v>4729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172</v>
      </c>
      <c r="AU148" s="20" t="s">
        <v>88</v>
      </c>
    </row>
    <row r="149" s="2" customFormat="1" ht="21.75" customHeight="1">
      <c r="A149" s="42"/>
      <c r="B149" s="43"/>
      <c r="C149" s="265" t="s">
        <v>504</v>
      </c>
      <c r="D149" s="265" t="s">
        <v>303</v>
      </c>
      <c r="E149" s="266" t="s">
        <v>5022</v>
      </c>
      <c r="F149" s="267" t="s">
        <v>5023</v>
      </c>
      <c r="G149" s="268" t="s">
        <v>320</v>
      </c>
      <c r="H149" s="269">
        <v>80</v>
      </c>
      <c r="I149" s="270"/>
      <c r="J149" s="271">
        <f>ROUND(I149*H149,2)</f>
        <v>0</v>
      </c>
      <c r="K149" s="267" t="s">
        <v>1496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555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747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5023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 ht="21.75" customHeight="1">
      <c r="A151" s="42"/>
      <c r="B151" s="43"/>
      <c r="C151" s="208" t="s">
        <v>510</v>
      </c>
      <c r="D151" s="208" t="s">
        <v>164</v>
      </c>
      <c r="E151" s="209" t="s">
        <v>5024</v>
      </c>
      <c r="F151" s="210" t="s">
        <v>5025</v>
      </c>
      <c r="G151" s="211" t="s">
        <v>775</v>
      </c>
      <c r="H151" s="212">
        <v>1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760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5026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5027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2" customFormat="1" ht="76.35" customHeight="1">
      <c r="A154" s="42"/>
      <c r="B154" s="43"/>
      <c r="C154" s="265" t="s">
        <v>519</v>
      </c>
      <c r="D154" s="265" t="s">
        <v>303</v>
      </c>
      <c r="E154" s="266" t="s">
        <v>5028</v>
      </c>
      <c r="F154" s="267" t="s">
        <v>5029</v>
      </c>
      <c r="G154" s="268" t="s">
        <v>775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555</v>
      </c>
      <c r="AT154" s="219" t="s">
        <v>303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772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5030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08" t="s">
        <v>530</v>
      </c>
      <c r="D156" s="208" t="s">
        <v>164</v>
      </c>
      <c r="E156" s="209" t="s">
        <v>5031</v>
      </c>
      <c r="F156" s="210" t="s">
        <v>5032</v>
      </c>
      <c r="G156" s="211" t="s">
        <v>775</v>
      </c>
      <c r="H156" s="212">
        <v>2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788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5033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5034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24.15" customHeight="1">
      <c r="A159" s="42"/>
      <c r="B159" s="43"/>
      <c r="C159" s="208" t="s">
        <v>543</v>
      </c>
      <c r="D159" s="208" t="s">
        <v>164</v>
      </c>
      <c r="E159" s="209" t="s">
        <v>1137</v>
      </c>
      <c r="F159" s="210" t="s">
        <v>1138</v>
      </c>
      <c r="G159" s="211" t="s">
        <v>775</v>
      </c>
      <c r="H159" s="212">
        <v>1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805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1140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1141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21.75" customHeight="1">
      <c r="A162" s="42"/>
      <c r="B162" s="43"/>
      <c r="C162" s="265" t="s">
        <v>549</v>
      </c>
      <c r="D162" s="265" t="s">
        <v>303</v>
      </c>
      <c r="E162" s="266" t="s">
        <v>5035</v>
      </c>
      <c r="F162" s="267" t="s">
        <v>5036</v>
      </c>
      <c r="G162" s="268" t="s">
        <v>775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555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817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5036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 ht="24.15" customHeight="1">
      <c r="A164" s="42"/>
      <c r="B164" s="43"/>
      <c r="C164" s="208" t="s">
        <v>555</v>
      </c>
      <c r="D164" s="208" t="s">
        <v>164</v>
      </c>
      <c r="E164" s="209" t="s">
        <v>5016</v>
      </c>
      <c r="F164" s="210" t="s">
        <v>5017</v>
      </c>
      <c r="G164" s="211" t="s">
        <v>320</v>
      </c>
      <c r="H164" s="212">
        <v>180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832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5018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5019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2" customFormat="1" ht="21.75" customHeight="1">
      <c r="A167" s="42"/>
      <c r="B167" s="43"/>
      <c r="C167" s="265" t="s">
        <v>567</v>
      </c>
      <c r="D167" s="265" t="s">
        <v>303</v>
      </c>
      <c r="E167" s="266" t="s">
        <v>5020</v>
      </c>
      <c r="F167" s="267" t="s">
        <v>5021</v>
      </c>
      <c r="G167" s="268" t="s">
        <v>320</v>
      </c>
      <c r="H167" s="269">
        <v>180</v>
      </c>
      <c r="I167" s="270"/>
      <c r="J167" s="271">
        <f>ROUND(I167*H167,2)</f>
        <v>0</v>
      </c>
      <c r="K167" s="267" t="s">
        <v>1496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555</v>
      </c>
      <c r="AT167" s="219" t="s">
        <v>303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852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5021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 ht="16.5" customHeight="1">
      <c r="A169" s="42"/>
      <c r="B169" s="43"/>
      <c r="C169" s="208" t="s">
        <v>605</v>
      </c>
      <c r="D169" s="208" t="s">
        <v>164</v>
      </c>
      <c r="E169" s="209" t="s">
        <v>4712</v>
      </c>
      <c r="F169" s="210" t="s">
        <v>4713</v>
      </c>
      <c r="G169" s="211" t="s">
        <v>775</v>
      </c>
      <c r="H169" s="212">
        <v>10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863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4714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4715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2" customFormat="1" ht="24.15" customHeight="1">
      <c r="A172" s="42"/>
      <c r="B172" s="43"/>
      <c r="C172" s="265" t="s">
        <v>612</v>
      </c>
      <c r="D172" s="265" t="s">
        <v>303</v>
      </c>
      <c r="E172" s="266" t="s">
        <v>4716</v>
      </c>
      <c r="F172" s="267" t="s">
        <v>4717</v>
      </c>
      <c r="G172" s="268" t="s">
        <v>775</v>
      </c>
      <c r="H172" s="269">
        <v>10</v>
      </c>
      <c r="I172" s="270"/>
      <c r="J172" s="271">
        <f>ROUND(I172*H172,2)</f>
        <v>0</v>
      </c>
      <c r="K172" s="267" t="s">
        <v>168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555</v>
      </c>
      <c r="AT172" s="219" t="s">
        <v>303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876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4717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 ht="33" customHeight="1">
      <c r="A174" s="42"/>
      <c r="B174" s="43"/>
      <c r="C174" s="208" t="s">
        <v>618</v>
      </c>
      <c r="D174" s="208" t="s">
        <v>164</v>
      </c>
      <c r="E174" s="209" t="s">
        <v>5037</v>
      </c>
      <c r="F174" s="210" t="s">
        <v>5038</v>
      </c>
      <c r="G174" s="211" t="s">
        <v>320</v>
      </c>
      <c r="H174" s="212">
        <v>190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897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5039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5040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16.5" customHeight="1">
      <c r="A177" s="42"/>
      <c r="B177" s="43"/>
      <c r="C177" s="265" t="s">
        <v>655</v>
      </c>
      <c r="D177" s="265" t="s">
        <v>303</v>
      </c>
      <c r="E177" s="266" t="s">
        <v>5041</v>
      </c>
      <c r="F177" s="267" t="s">
        <v>5042</v>
      </c>
      <c r="G177" s="268" t="s">
        <v>320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555</v>
      </c>
      <c r="AT177" s="219" t="s">
        <v>303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908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5042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 ht="21.75" customHeight="1">
      <c r="A179" s="42"/>
      <c r="B179" s="43"/>
      <c r="C179" s="208" t="s">
        <v>667</v>
      </c>
      <c r="D179" s="208" t="s">
        <v>164</v>
      </c>
      <c r="E179" s="209" t="s">
        <v>5010</v>
      </c>
      <c r="F179" s="210" t="s">
        <v>5011</v>
      </c>
      <c r="G179" s="211" t="s">
        <v>320</v>
      </c>
      <c r="H179" s="212">
        <v>220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379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918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5012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5013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2" customFormat="1" ht="16.5" customHeight="1">
      <c r="A182" s="42"/>
      <c r="B182" s="43"/>
      <c r="C182" s="265" t="s">
        <v>672</v>
      </c>
      <c r="D182" s="265" t="s">
        <v>303</v>
      </c>
      <c r="E182" s="266" t="s">
        <v>5043</v>
      </c>
      <c r="F182" s="267" t="s">
        <v>5015</v>
      </c>
      <c r="G182" s="268" t="s">
        <v>320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555</v>
      </c>
      <c r="AT182" s="219" t="s">
        <v>303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934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5015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 ht="16.5" customHeight="1">
      <c r="A184" s="42"/>
      <c r="B184" s="43"/>
      <c r="C184" s="208" t="s">
        <v>674</v>
      </c>
      <c r="D184" s="208" t="s">
        <v>164</v>
      </c>
      <c r="E184" s="209" t="s">
        <v>4615</v>
      </c>
      <c r="F184" s="210" t="s">
        <v>5044</v>
      </c>
      <c r="G184" s="211" t="s">
        <v>2676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941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5044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 ht="16.5" customHeight="1">
      <c r="A186" s="42"/>
      <c r="B186" s="43"/>
      <c r="C186" s="265" t="s">
        <v>677</v>
      </c>
      <c r="D186" s="265" t="s">
        <v>303</v>
      </c>
      <c r="E186" s="266" t="s">
        <v>5045</v>
      </c>
      <c r="F186" s="267" t="s">
        <v>5046</v>
      </c>
      <c r="G186" s="268" t="s">
        <v>775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555</v>
      </c>
      <c r="AT186" s="219" t="s">
        <v>303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950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5046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685</v>
      </c>
      <c r="D188" s="208" t="s">
        <v>164</v>
      </c>
      <c r="E188" s="209" t="s">
        <v>4502</v>
      </c>
      <c r="F188" s="210" t="s">
        <v>4503</v>
      </c>
      <c r="G188" s="211" t="s">
        <v>320</v>
      </c>
      <c r="H188" s="212">
        <v>30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962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4504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4505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2" customFormat="1" ht="37.8" customHeight="1">
      <c r="A191" s="42"/>
      <c r="B191" s="43"/>
      <c r="C191" s="265" t="s">
        <v>690</v>
      </c>
      <c r="D191" s="265" t="s">
        <v>303</v>
      </c>
      <c r="E191" s="266" t="s">
        <v>4508</v>
      </c>
      <c r="F191" s="267" t="s">
        <v>4509</v>
      </c>
      <c r="G191" s="268" t="s">
        <v>320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555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379</v>
      </c>
      <c r="BM191" s="219" t="s">
        <v>973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4509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33" customHeight="1">
      <c r="A193" s="42"/>
      <c r="B193" s="43"/>
      <c r="C193" s="208" t="s">
        <v>697</v>
      </c>
      <c r="D193" s="208" t="s">
        <v>164</v>
      </c>
      <c r="E193" s="209" t="s">
        <v>5047</v>
      </c>
      <c r="F193" s="210" t="s">
        <v>5048</v>
      </c>
      <c r="G193" s="211" t="s">
        <v>775</v>
      </c>
      <c r="H193" s="212">
        <v>1</v>
      </c>
      <c r="I193" s="213"/>
      <c r="J193" s="214">
        <f>ROUND(I193*H193,2)</f>
        <v>0</v>
      </c>
      <c r="K193" s="210" t="s">
        <v>1496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985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5049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5050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24.15" customHeight="1">
      <c r="A196" s="42"/>
      <c r="B196" s="43"/>
      <c r="C196" s="265" t="s">
        <v>705</v>
      </c>
      <c r="D196" s="265" t="s">
        <v>303</v>
      </c>
      <c r="E196" s="266" t="s">
        <v>5051</v>
      </c>
      <c r="F196" s="267" t="s">
        <v>5052</v>
      </c>
      <c r="G196" s="268" t="s">
        <v>775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555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996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5052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 ht="21.75" customHeight="1">
      <c r="A198" s="42"/>
      <c r="B198" s="43"/>
      <c r="C198" s="208" t="s">
        <v>710</v>
      </c>
      <c r="D198" s="208" t="s">
        <v>164</v>
      </c>
      <c r="E198" s="209" t="s">
        <v>5053</v>
      </c>
      <c r="F198" s="210" t="s">
        <v>5054</v>
      </c>
      <c r="G198" s="211" t="s">
        <v>775</v>
      </c>
      <c r="H198" s="212">
        <v>1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1007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5055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5056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16.5" customHeight="1">
      <c r="A201" s="42"/>
      <c r="B201" s="43"/>
      <c r="C201" s="265" t="s">
        <v>716</v>
      </c>
      <c r="D201" s="265" t="s">
        <v>303</v>
      </c>
      <c r="E201" s="266" t="s">
        <v>5057</v>
      </c>
      <c r="F201" s="267" t="s">
        <v>5058</v>
      </c>
      <c r="G201" s="268" t="s">
        <v>775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555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1025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5058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722</v>
      </c>
      <c r="D203" s="208" t="s">
        <v>164</v>
      </c>
      <c r="E203" s="209" t="s">
        <v>5059</v>
      </c>
      <c r="F203" s="210" t="s">
        <v>5060</v>
      </c>
      <c r="G203" s="211" t="s">
        <v>775</v>
      </c>
      <c r="H203" s="212">
        <v>1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1032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5060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5061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16.5" customHeight="1">
      <c r="A206" s="42"/>
      <c r="B206" s="43"/>
      <c r="C206" s="265" t="s">
        <v>728</v>
      </c>
      <c r="D206" s="265" t="s">
        <v>303</v>
      </c>
      <c r="E206" s="266" t="s">
        <v>5062</v>
      </c>
      <c r="F206" s="267" t="s">
        <v>5063</v>
      </c>
      <c r="G206" s="268" t="s">
        <v>775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1043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5063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21.75" customHeight="1">
      <c r="A208" s="42"/>
      <c r="B208" s="43"/>
      <c r="C208" s="208" t="s">
        <v>735</v>
      </c>
      <c r="D208" s="208" t="s">
        <v>164</v>
      </c>
      <c r="E208" s="209" t="s">
        <v>5064</v>
      </c>
      <c r="F208" s="210" t="s">
        <v>5065</v>
      </c>
      <c r="G208" s="211" t="s">
        <v>775</v>
      </c>
      <c r="H208" s="212">
        <v>1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1050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5066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5067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16.5" customHeight="1">
      <c r="A211" s="42"/>
      <c r="B211" s="43"/>
      <c r="C211" s="265" t="s">
        <v>741</v>
      </c>
      <c r="D211" s="265" t="s">
        <v>303</v>
      </c>
      <c r="E211" s="266" t="s">
        <v>5068</v>
      </c>
      <c r="F211" s="267" t="s">
        <v>5069</v>
      </c>
      <c r="G211" s="268" t="s">
        <v>775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555</v>
      </c>
      <c r="AT211" s="219" t="s">
        <v>303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1060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5069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16.5" customHeight="1">
      <c r="A213" s="42"/>
      <c r="B213" s="43"/>
      <c r="C213" s="208" t="s">
        <v>747</v>
      </c>
      <c r="D213" s="208" t="s">
        <v>164</v>
      </c>
      <c r="E213" s="209" t="s">
        <v>5070</v>
      </c>
      <c r="F213" s="210" t="s">
        <v>5071</v>
      </c>
      <c r="G213" s="211" t="s">
        <v>775</v>
      </c>
      <c r="H213" s="212">
        <v>18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1080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5072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5073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5074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88</v>
      </c>
    </row>
    <row r="217" s="2" customFormat="1" ht="16.5" customHeight="1">
      <c r="A217" s="42"/>
      <c r="B217" s="43"/>
      <c r="C217" s="265" t="s">
        <v>754</v>
      </c>
      <c r="D217" s="265" t="s">
        <v>303</v>
      </c>
      <c r="E217" s="266" t="s">
        <v>5075</v>
      </c>
      <c r="F217" s="267" t="s">
        <v>5076</v>
      </c>
      <c r="G217" s="268" t="s">
        <v>775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555</v>
      </c>
      <c r="AT217" s="219" t="s">
        <v>303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1093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5076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 ht="24.15" customHeight="1">
      <c r="A219" s="42"/>
      <c r="B219" s="43"/>
      <c r="C219" s="208" t="s">
        <v>760</v>
      </c>
      <c r="D219" s="208" t="s">
        <v>164</v>
      </c>
      <c r="E219" s="209" t="s">
        <v>5077</v>
      </c>
      <c r="F219" s="210" t="s">
        <v>5078</v>
      </c>
      <c r="G219" s="211" t="s">
        <v>775</v>
      </c>
      <c r="H219" s="212">
        <v>1</v>
      </c>
      <c r="I219" s="213"/>
      <c r="J219" s="214">
        <f>ROUND(I219*H219,2)</f>
        <v>0</v>
      </c>
      <c r="K219" s="210" t="s">
        <v>168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379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379</v>
      </c>
      <c r="BM219" s="219" t="s">
        <v>1104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5079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>
      <c r="A221" s="42"/>
      <c r="B221" s="43"/>
      <c r="C221" s="44"/>
      <c r="D221" s="226" t="s">
        <v>172</v>
      </c>
      <c r="E221" s="44"/>
      <c r="F221" s="227" t="s">
        <v>5080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172</v>
      </c>
      <c r="AU221" s="20" t="s">
        <v>88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5074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88</v>
      </c>
    </row>
    <row r="223" s="2" customFormat="1" ht="16.5" customHeight="1">
      <c r="A223" s="42"/>
      <c r="B223" s="43"/>
      <c r="C223" s="265" t="s">
        <v>766</v>
      </c>
      <c r="D223" s="265" t="s">
        <v>303</v>
      </c>
      <c r="E223" s="266" t="s">
        <v>5081</v>
      </c>
      <c r="F223" s="267" t="s">
        <v>5082</v>
      </c>
      <c r="G223" s="268" t="s">
        <v>775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555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1115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5082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1.75" customHeight="1">
      <c r="A225" s="42"/>
      <c r="B225" s="43"/>
      <c r="C225" s="208" t="s">
        <v>772</v>
      </c>
      <c r="D225" s="208" t="s">
        <v>164</v>
      </c>
      <c r="E225" s="209" t="s">
        <v>5083</v>
      </c>
      <c r="F225" s="210" t="s">
        <v>5084</v>
      </c>
      <c r="G225" s="211" t="s">
        <v>775</v>
      </c>
      <c r="H225" s="212">
        <v>9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1128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5085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5086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5074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16.5" customHeight="1">
      <c r="A229" s="42"/>
      <c r="B229" s="43"/>
      <c r="C229" s="265" t="s">
        <v>784</v>
      </c>
      <c r="D229" s="265" t="s">
        <v>303</v>
      </c>
      <c r="E229" s="266" t="s">
        <v>5087</v>
      </c>
      <c r="F229" s="267" t="s">
        <v>5088</v>
      </c>
      <c r="G229" s="268" t="s">
        <v>775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1143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5088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16.5" customHeight="1">
      <c r="A231" s="42"/>
      <c r="B231" s="43"/>
      <c r="C231" s="265" t="s">
        <v>788</v>
      </c>
      <c r="D231" s="265" t="s">
        <v>303</v>
      </c>
      <c r="E231" s="266" t="s">
        <v>5089</v>
      </c>
      <c r="F231" s="267" t="s">
        <v>5090</v>
      </c>
      <c r="G231" s="268" t="s">
        <v>775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555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379</v>
      </c>
      <c r="BM231" s="219" t="s">
        <v>1156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5090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16.5" customHeight="1">
      <c r="A233" s="42"/>
      <c r="B233" s="43"/>
      <c r="C233" s="208" t="s">
        <v>796</v>
      </c>
      <c r="D233" s="208" t="s">
        <v>164</v>
      </c>
      <c r="E233" s="209" t="s">
        <v>5091</v>
      </c>
      <c r="F233" s="210" t="s">
        <v>5092</v>
      </c>
      <c r="G233" s="211" t="s">
        <v>775</v>
      </c>
      <c r="H233" s="212">
        <v>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1169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5093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5094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5074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16.5" customHeight="1">
      <c r="A237" s="42"/>
      <c r="B237" s="43"/>
      <c r="C237" s="265" t="s">
        <v>805</v>
      </c>
      <c r="D237" s="265" t="s">
        <v>303</v>
      </c>
      <c r="E237" s="266" t="s">
        <v>5095</v>
      </c>
      <c r="F237" s="267" t="s">
        <v>5096</v>
      </c>
      <c r="G237" s="268" t="s">
        <v>775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555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1180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5096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24.15" customHeight="1">
      <c r="A239" s="42"/>
      <c r="B239" s="43"/>
      <c r="C239" s="208" t="s">
        <v>811</v>
      </c>
      <c r="D239" s="208" t="s">
        <v>164</v>
      </c>
      <c r="E239" s="209" t="s">
        <v>5097</v>
      </c>
      <c r="F239" s="210" t="s">
        <v>5098</v>
      </c>
      <c r="G239" s="211" t="s">
        <v>775</v>
      </c>
      <c r="H239" s="212">
        <v>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379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1194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5099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5100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5074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16.5" customHeight="1">
      <c r="A243" s="42"/>
      <c r="B243" s="43"/>
      <c r="C243" s="265" t="s">
        <v>817</v>
      </c>
      <c r="D243" s="265" t="s">
        <v>303</v>
      </c>
      <c r="E243" s="266" t="s">
        <v>5101</v>
      </c>
      <c r="F243" s="267" t="s">
        <v>5102</v>
      </c>
      <c r="G243" s="268" t="s">
        <v>775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555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1210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5102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824</v>
      </c>
      <c r="D245" s="208" t="s">
        <v>164</v>
      </c>
      <c r="E245" s="209" t="s">
        <v>5010</v>
      </c>
      <c r="F245" s="210" t="s">
        <v>5011</v>
      </c>
      <c r="G245" s="211" t="s">
        <v>320</v>
      </c>
      <c r="H245" s="212">
        <v>290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1224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5012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5013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832</v>
      </c>
      <c r="D248" s="265" t="s">
        <v>303</v>
      </c>
      <c r="E248" s="266" t="s">
        <v>5103</v>
      </c>
      <c r="F248" s="267" t="s">
        <v>5104</v>
      </c>
      <c r="G248" s="268" t="s">
        <v>320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555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379</v>
      </c>
      <c r="BM248" s="219" t="s">
        <v>1239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5104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24.15" customHeight="1">
      <c r="A250" s="42"/>
      <c r="B250" s="43"/>
      <c r="C250" s="208" t="s">
        <v>842</v>
      </c>
      <c r="D250" s="208" t="s">
        <v>164</v>
      </c>
      <c r="E250" s="209" t="s">
        <v>5016</v>
      </c>
      <c r="F250" s="210" t="s">
        <v>5017</v>
      </c>
      <c r="G250" s="211" t="s">
        <v>320</v>
      </c>
      <c r="H250" s="212">
        <v>260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1254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5018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5019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65" t="s">
        <v>852</v>
      </c>
      <c r="D253" s="265" t="s">
        <v>303</v>
      </c>
      <c r="E253" s="266" t="s">
        <v>5020</v>
      </c>
      <c r="F253" s="267" t="s">
        <v>5021</v>
      </c>
      <c r="G253" s="268" t="s">
        <v>320</v>
      </c>
      <c r="H253" s="269">
        <v>260</v>
      </c>
      <c r="I253" s="270"/>
      <c r="J253" s="271">
        <f>ROUND(I253*H253,2)</f>
        <v>0</v>
      </c>
      <c r="K253" s="267" t="s">
        <v>1496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555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1267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5021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21.75" customHeight="1">
      <c r="A255" s="42"/>
      <c r="B255" s="43"/>
      <c r="C255" s="208" t="s">
        <v>857</v>
      </c>
      <c r="D255" s="208" t="s">
        <v>164</v>
      </c>
      <c r="E255" s="209" t="s">
        <v>5105</v>
      </c>
      <c r="F255" s="210" t="s">
        <v>5106</v>
      </c>
      <c r="G255" s="211" t="s">
        <v>775</v>
      </c>
      <c r="H255" s="212">
        <v>1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1282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5107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5108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1.75" customHeight="1">
      <c r="A258" s="42"/>
      <c r="B258" s="43"/>
      <c r="C258" s="265" t="s">
        <v>863</v>
      </c>
      <c r="D258" s="265" t="s">
        <v>303</v>
      </c>
      <c r="E258" s="266" t="s">
        <v>5109</v>
      </c>
      <c r="F258" s="267" t="s">
        <v>5110</v>
      </c>
      <c r="G258" s="268" t="s">
        <v>775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555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1295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5110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868</v>
      </c>
      <c r="D260" s="208" t="s">
        <v>164</v>
      </c>
      <c r="E260" s="209" t="s">
        <v>5111</v>
      </c>
      <c r="F260" s="210" t="s">
        <v>5112</v>
      </c>
      <c r="G260" s="211" t="s">
        <v>775</v>
      </c>
      <c r="H260" s="212">
        <v>1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1312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5112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5113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16.5" customHeight="1">
      <c r="A263" s="42"/>
      <c r="B263" s="43"/>
      <c r="C263" s="265" t="s">
        <v>876</v>
      </c>
      <c r="D263" s="265" t="s">
        <v>303</v>
      </c>
      <c r="E263" s="266" t="s">
        <v>5114</v>
      </c>
      <c r="F263" s="267" t="s">
        <v>5115</v>
      </c>
      <c r="G263" s="268" t="s">
        <v>775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555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1324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5115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16.5" customHeight="1">
      <c r="A265" s="42"/>
      <c r="B265" s="43"/>
      <c r="C265" s="208" t="s">
        <v>892</v>
      </c>
      <c r="D265" s="208" t="s">
        <v>164</v>
      </c>
      <c r="E265" s="209" t="s">
        <v>5116</v>
      </c>
      <c r="F265" s="210" t="s">
        <v>5117</v>
      </c>
      <c r="G265" s="211" t="s">
        <v>775</v>
      </c>
      <c r="H265" s="212">
        <v>36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1336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5117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5118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16.5" customHeight="1">
      <c r="A268" s="42"/>
      <c r="B268" s="43"/>
      <c r="C268" s="265" t="s">
        <v>897</v>
      </c>
      <c r="D268" s="265" t="s">
        <v>303</v>
      </c>
      <c r="E268" s="266" t="s">
        <v>5119</v>
      </c>
      <c r="F268" s="267" t="s">
        <v>5120</v>
      </c>
      <c r="G268" s="268" t="s">
        <v>775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555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1347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5120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 ht="16.5" customHeight="1">
      <c r="A270" s="42"/>
      <c r="B270" s="43"/>
      <c r="C270" s="208" t="s">
        <v>903</v>
      </c>
      <c r="D270" s="208" t="s">
        <v>164</v>
      </c>
      <c r="E270" s="209" t="s">
        <v>5121</v>
      </c>
      <c r="F270" s="210" t="s">
        <v>5122</v>
      </c>
      <c r="G270" s="211" t="s">
        <v>775</v>
      </c>
      <c r="H270" s="212">
        <v>36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1361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5122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5123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16.5" customHeight="1">
      <c r="A273" s="42"/>
      <c r="B273" s="43"/>
      <c r="C273" s="208" t="s">
        <v>908</v>
      </c>
      <c r="D273" s="208" t="s">
        <v>164</v>
      </c>
      <c r="E273" s="209" t="s">
        <v>5124</v>
      </c>
      <c r="F273" s="210" t="s">
        <v>5125</v>
      </c>
      <c r="G273" s="211" t="s">
        <v>775</v>
      </c>
      <c r="H273" s="212">
        <v>2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1399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5126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5127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16.5" customHeight="1">
      <c r="A276" s="42"/>
      <c r="B276" s="43"/>
      <c r="C276" s="265" t="s">
        <v>914</v>
      </c>
      <c r="D276" s="265" t="s">
        <v>303</v>
      </c>
      <c r="E276" s="266" t="s">
        <v>5128</v>
      </c>
      <c r="F276" s="267" t="s">
        <v>5129</v>
      </c>
      <c r="G276" s="268" t="s">
        <v>775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555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1423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5129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16.5" customHeight="1">
      <c r="A278" s="42"/>
      <c r="B278" s="43"/>
      <c r="C278" s="208" t="s">
        <v>918</v>
      </c>
      <c r="D278" s="208" t="s">
        <v>164</v>
      </c>
      <c r="E278" s="209" t="s">
        <v>5130</v>
      </c>
      <c r="F278" s="210" t="s">
        <v>5131</v>
      </c>
      <c r="G278" s="211" t="s">
        <v>775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1444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5132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5133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>
      <c r="A281" s="42"/>
      <c r="B281" s="43"/>
      <c r="C281" s="44"/>
      <c r="D281" s="221" t="s">
        <v>174</v>
      </c>
      <c r="E281" s="44"/>
      <c r="F281" s="228" t="s">
        <v>5074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174</v>
      </c>
      <c r="AU281" s="20" t="s">
        <v>88</v>
      </c>
    </row>
    <row r="282" s="2" customFormat="1" ht="16.5" customHeight="1">
      <c r="A282" s="42"/>
      <c r="B282" s="43"/>
      <c r="C282" s="265" t="s">
        <v>929</v>
      </c>
      <c r="D282" s="265" t="s">
        <v>303</v>
      </c>
      <c r="E282" s="266" t="s">
        <v>5134</v>
      </c>
      <c r="F282" s="267" t="s">
        <v>5135</v>
      </c>
      <c r="G282" s="268" t="s">
        <v>775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555</v>
      </c>
      <c r="AT282" s="219" t="s">
        <v>303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379</v>
      </c>
      <c r="BM282" s="219" t="s">
        <v>1493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5135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 ht="24.15" customHeight="1">
      <c r="A284" s="42"/>
      <c r="B284" s="43"/>
      <c r="C284" s="208" t="s">
        <v>934</v>
      </c>
      <c r="D284" s="208" t="s">
        <v>164</v>
      </c>
      <c r="E284" s="209" t="s">
        <v>4502</v>
      </c>
      <c r="F284" s="210" t="s">
        <v>4503</v>
      </c>
      <c r="G284" s="211" t="s">
        <v>320</v>
      </c>
      <c r="H284" s="212">
        <v>35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1534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4504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4505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16.5" customHeight="1">
      <c r="A287" s="42"/>
      <c r="B287" s="43"/>
      <c r="C287" s="265" t="s">
        <v>936</v>
      </c>
      <c r="D287" s="265" t="s">
        <v>303</v>
      </c>
      <c r="E287" s="266" t="s">
        <v>4524</v>
      </c>
      <c r="F287" s="267" t="s">
        <v>5136</v>
      </c>
      <c r="G287" s="268" t="s">
        <v>320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555</v>
      </c>
      <c r="AT287" s="219" t="s">
        <v>303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1553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5136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 ht="21.75" customHeight="1">
      <c r="A289" s="42"/>
      <c r="B289" s="43"/>
      <c r="C289" s="208" t="s">
        <v>941</v>
      </c>
      <c r="D289" s="208" t="s">
        <v>164</v>
      </c>
      <c r="E289" s="209" t="s">
        <v>5010</v>
      </c>
      <c r="F289" s="210" t="s">
        <v>5011</v>
      </c>
      <c r="G289" s="211" t="s">
        <v>320</v>
      </c>
      <c r="H289" s="212">
        <v>1450</v>
      </c>
      <c r="I289" s="213"/>
      <c r="J289" s="214">
        <f>ROUND(I289*H289,2)</f>
        <v>0</v>
      </c>
      <c r="K289" s="210" t="s">
        <v>168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88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1565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5012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88</v>
      </c>
    </row>
    <row r="291" s="2" customFormat="1">
      <c r="A291" s="42"/>
      <c r="B291" s="43"/>
      <c r="C291" s="44"/>
      <c r="D291" s="226" t="s">
        <v>172</v>
      </c>
      <c r="E291" s="44"/>
      <c r="F291" s="227" t="s">
        <v>5013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172</v>
      </c>
      <c r="AU291" s="20" t="s">
        <v>88</v>
      </c>
    </row>
    <row r="292" s="2" customFormat="1" ht="16.5" customHeight="1">
      <c r="A292" s="42"/>
      <c r="B292" s="43"/>
      <c r="C292" s="265" t="s">
        <v>947</v>
      </c>
      <c r="D292" s="265" t="s">
        <v>303</v>
      </c>
      <c r="E292" s="266" t="s">
        <v>5137</v>
      </c>
      <c r="F292" s="267" t="s">
        <v>5138</v>
      </c>
      <c r="G292" s="268" t="s">
        <v>320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555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1574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5138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950</v>
      </c>
      <c r="D294" s="208" t="s">
        <v>164</v>
      </c>
      <c r="E294" s="209" t="s">
        <v>5139</v>
      </c>
      <c r="F294" s="210" t="s">
        <v>5140</v>
      </c>
      <c r="G294" s="211" t="s">
        <v>775</v>
      </c>
      <c r="H294" s="212">
        <v>180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379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1593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5141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5142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2" customFormat="1" ht="21.75" customHeight="1">
      <c r="A297" s="42"/>
      <c r="B297" s="43"/>
      <c r="C297" s="265" t="s">
        <v>956</v>
      </c>
      <c r="D297" s="265" t="s">
        <v>303</v>
      </c>
      <c r="E297" s="266" t="s">
        <v>5143</v>
      </c>
      <c r="F297" s="267" t="s">
        <v>5144</v>
      </c>
      <c r="G297" s="268" t="s">
        <v>775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555</v>
      </c>
      <c r="AT297" s="219" t="s">
        <v>303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1606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5144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 ht="16.5" customHeight="1">
      <c r="A299" s="42"/>
      <c r="B299" s="43"/>
      <c r="C299" s="208" t="s">
        <v>962</v>
      </c>
      <c r="D299" s="208" t="s">
        <v>164</v>
      </c>
      <c r="E299" s="209" t="s">
        <v>5145</v>
      </c>
      <c r="F299" s="210" t="s">
        <v>5146</v>
      </c>
      <c r="G299" s="211" t="s">
        <v>775</v>
      </c>
      <c r="H299" s="212">
        <v>2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1622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5147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5148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5074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2" customFormat="1" ht="16.5" customHeight="1">
      <c r="A303" s="42"/>
      <c r="B303" s="43"/>
      <c r="C303" s="265" t="s">
        <v>968</v>
      </c>
      <c r="D303" s="265" t="s">
        <v>303</v>
      </c>
      <c r="E303" s="266" t="s">
        <v>5149</v>
      </c>
      <c r="F303" s="267" t="s">
        <v>5150</v>
      </c>
      <c r="G303" s="268" t="s">
        <v>775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555</v>
      </c>
      <c r="AT303" s="219" t="s">
        <v>303</v>
      </c>
      <c r="AU303" s="219" t="s">
        <v>88</v>
      </c>
      <c r="AY303" s="20" t="s">
        <v>161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379</v>
      </c>
      <c r="BM303" s="219" t="s">
        <v>1631</v>
      </c>
    </row>
    <row r="304" s="2" customFormat="1">
      <c r="A304" s="42"/>
      <c r="B304" s="43"/>
      <c r="C304" s="44"/>
      <c r="D304" s="221" t="s">
        <v>171</v>
      </c>
      <c r="E304" s="44"/>
      <c r="F304" s="222" t="s">
        <v>5150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171</v>
      </c>
      <c r="AU304" s="20" t="s">
        <v>88</v>
      </c>
    </row>
    <row r="305" s="2" customFormat="1" ht="24.15" customHeight="1">
      <c r="A305" s="42"/>
      <c r="B305" s="43"/>
      <c r="C305" s="208" t="s">
        <v>973</v>
      </c>
      <c r="D305" s="208" t="s">
        <v>164</v>
      </c>
      <c r="E305" s="209" t="s">
        <v>5151</v>
      </c>
      <c r="F305" s="210" t="s">
        <v>5152</v>
      </c>
      <c r="G305" s="211" t="s">
        <v>775</v>
      </c>
      <c r="H305" s="212">
        <v>40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1642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5153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5154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>
      <c r="A308" s="42"/>
      <c r="B308" s="43"/>
      <c r="C308" s="44"/>
      <c r="D308" s="221" t="s">
        <v>174</v>
      </c>
      <c r="E308" s="44"/>
      <c r="F308" s="228" t="s">
        <v>5074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174</v>
      </c>
      <c r="AU308" s="20" t="s">
        <v>88</v>
      </c>
    </row>
    <row r="309" s="2" customFormat="1" ht="21.75" customHeight="1">
      <c r="A309" s="42"/>
      <c r="B309" s="43"/>
      <c r="C309" s="265" t="s">
        <v>979</v>
      </c>
      <c r="D309" s="265" t="s">
        <v>303</v>
      </c>
      <c r="E309" s="266" t="s">
        <v>5155</v>
      </c>
      <c r="F309" s="267" t="s">
        <v>5156</v>
      </c>
      <c r="G309" s="268" t="s">
        <v>775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555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1657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5156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08" t="s">
        <v>985</v>
      </c>
      <c r="D311" s="208" t="s">
        <v>164</v>
      </c>
      <c r="E311" s="209" t="s">
        <v>5157</v>
      </c>
      <c r="F311" s="210" t="s">
        <v>5158</v>
      </c>
      <c r="G311" s="211" t="s">
        <v>775</v>
      </c>
      <c r="H311" s="212">
        <v>40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1670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5159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5160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88</v>
      </c>
    </row>
    <row r="314" s="2" customFormat="1" ht="16.5" customHeight="1">
      <c r="A314" s="42"/>
      <c r="B314" s="43"/>
      <c r="C314" s="265" t="s">
        <v>991</v>
      </c>
      <c r="D314" s="265" t="s">
        <v>303</v>
      </c>
      <c r="E314" s="266" t="s">
        <v>5161</v>
      </c>
      <c r="F314" s="267" t="s">
        <v>5162</v>
      </c>
      <c r="G314" s="268" t="s">
        <v>775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555</v>
      </c>
      <c r="AT314" s="219" t="s">
        <v>303</v>
      </c>
      <c r="AU314" s="219" t="s">
        <v>88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1694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5162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88</v>
      </c>
    </row>
    <row r="316" s="2" customFormat="1" ht="21.75" customHeight="1">
      <c r="A316" s="42"/>
      <c r="B316" s="43"/>
      <c r="C316" s="265" t="s">
        <v>996</v>
      </c>
      <c r="D316" s="265" t="s">
        <v>303</v>
      </c>
      <c r="E316" s="266" t="s">
        <v>5163</v>
      </c>
      <c r="F316" s="267" t="s">
        <v>5164</v>
      </c>
      <c r="G316" s="268" t="s">
        <v>775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555</v>
      </c>
      <c r="AT316" s="219" t="s">
        <v>303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1717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5164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 ht="16.5" customHeight="1">
      <c r="A318" s="42"/>
      <c r="B318" s="43"/>
      <c r="C318" s="265" t="s">
        <v>1003</v>
      </c>
      <c r="D318" s="265" t="s">
        <v>303</v>
      </c>
      <c r="E318" s="266" t="s">
        <v>5165</v>
      </c>
      <c r="F318" s="267" t="s">
        <v>5166</v>
      </c>
      <c r="G318" s="268" t="s">
        <v>775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555</v>
      </c>
      <c r="AT318" s="219" t="s">
        <v>303</v>
      </c>
      <c r="AU318" s="219" t="s">
        <v>88</v>
      </c>
      <c r="AY318" s="20" t="s">
        <v>161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379</v>
      </c>
      <c r="BM318" s="219" t="s">
        <v>1728</v>
      </c>
    </row>
    <row r="319" s="2" customFormat="1">
      <c r="A319" s="42"/>
      <c r="B319" s="43"/>
      <c r="C319" s="44"/>
      <c r="D319" s="221" t="s">
        <v>171</v>
      </c>
      <c r="E319" s="44"/>
      <c r="F319" s="222" t="s">
        <v>5166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171</v>
      </c>
      <c r="AU319" s="20" t="s">
        <v>88</v>
      </c>
    </row>
    <row r="320" s="2" customFormat="1" ht="16.5" customHeight="1">
      <c r="A320" s="42"/>
      <c r="B320" s="43"/>
      <c r="C320" s="265" t="s">
        <v>1007</v>
      </c>
      <c r="D320" s="265" t="s">
        <v>303</v>
      </c>
      <c r="E320" s="266" t="s">
        <v>5167</v>
      </c>
      <c r="F320" s="267" t="s">
        <v>5168</v>
      </c>
      <c r="G320" s="268" t="s">
        <v>775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555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1751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5168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16.5" customHeight="1">
      <c r="A322" s="42"/>
      <c r="B322" s="43"/>
      <c r="C322" s="208" t="s">
        <v>1015</v>
      </c>
      <c r="D322" s="208" t="s">
        <v>164</v>
      </c>
      <c r="E322" s="209" t="s">
        <v>4639</v>
      </c>
      <c r="F322" s="210" t="s">
        <v>5169</v>
      </c>
      <c r="G322" s="211" t="s">
        <v>2676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1759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5169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 ht="24.15" customHeight="1">
      <c r="A324" s="42"/>
      <c r="B324" s="43"/>
      <c r="C324" s="265" t="s">
        <v>1025</v>
      </c>
      <c r="D324" s="265" t="s">
        <v>303</v>
      </c>
      <c r="E324" s="266" t="s">
        <v>5170</v>
      </c>
      <c r="F324" s="267" t="s">
        <v>5171</v>
      </c>
      <c r="G324" s="268" t="s">
        <v>775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555</v>
      </c>
      <c r="AT324" s="219" t="s">
        <v>303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379</v>
      </c>
      <c r="BM324" s="219" t="s">
        <v>1783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5171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 ht="16.5" customHeight="1">
      <c r="A326" s="42"/>
      <c r="B326" s="43"/>
      <c r="C326" s="265" t="s">
        <v>1030</v>
      </c>
      <c r="D326" s="265" t="s">
        <v>303</v>
      </c>
      <c r="E326" s="266" t="s">
        <v>5172</v>
      </c>
      <c r="F326" s="267" t="s">
        <v>5173</v>
      </c>
      <c r="G326" s="268" t="s">
        <v>775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555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1789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5173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 ht="16.5" customHeight="1">
      <c r="A328" s="42"/>
      <c r="B328" s="43"/>
      <c r="C328" s="265" t="s">
        <v>1032</v>
      </c>
      <c r="D328" s="265" t="s">
        <v>303</v>
      </c>
      <c r="E328" s="266" t="s">
        <v>5174</v>
      </c>
      <c r="F328" s="267" t="s">
        <v>5175</v>
      </c>
      <c r="G328" s="268" t="s">
        <v>775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555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1804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5175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 ht="16.5" customHeight="1">
      <c r="A330" s="42"/>
      <c r="B330" s="43"/>
      <c r="C330" s="265" t="s">
        <v>1037</v>
      </c>
      <c r="D330" s="265" t="s">
        <v>303</v>
      </c>
      <c r="E330" s="266" t="s">
        <v>5176</v>
      </c>
      <c r="F330" s="267" t="s">
        <v>5177</v>
      </c>
      <c r="G330" s="268" t="s">
        <v>775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555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1818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5177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65" t="s">
        <v>1043</v>
      </c>
      <c r="D332" s="265" t="s">
        <v>303</v>
      </c>
      <c r="E332" s="266" t="s">
        <v>5178</v>
      </c>
      <c r="F332" s="267" t="s">
        <v>5179</v>
      </c>
      <c r="G332" s="268" t="s">
        <v>775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555</v>
      </c>
      <c r="AT332" s="219" t="s">
        <v>303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1826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5179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 ht="16.5" customHeight="1">
      <c r="A334" s="42"/>
      <c r="B334" s="43"/>
      <c r="C334" s="265" t="s">
        <v>1048</v>
      </c>
      <c r="D334" s="265" t="s">
        <v>303</v>
      </c>
      <c r="E334" s="266" t="s">
        <v>5180</v>
      </c>
      <c r="F334" s="267" t="s">
        <v>5181</v>
      </c>
      <c r="G334" s="268" t="s">
        <v>775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555</v>
      </c>
      <c r="AT334" s="219" t="s">
        <v>303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1840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5181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 ht="16.5" customHeight="1">
      <c r="A336" s="42"/>
      <c r="B336" s="43"/>
      <c r="C336" s="265" t="s">
        <v>1050</v>
      </c>
      <c r="D336" s="265" t="s">
        <v>303</v>
      </c>
      <c r="E336" s="266" t="s">
        <v>5182</v>
      </c>
      <c r="F336" s="267" t="s">
        <v>5183</v>
      </c>
      <c r="G336" s="268" t="s">
        <v>775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555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379</v>
      </c>
      <c r="BM336" s="219" t="s">
        <v>1846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5183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 ht="16.5" customHeight="1">
      <c r="A338" s="42"/>
      <c r="B338" s="43"/>
      <c r="C338" s="208" t="s">
        <v>1054</v>
      </c>
      <c r="D338" s="208" t="s">
        <v>164</v>
      </c>
      <c r="E338" s="209" t="s">
        <v>4696</v>
      </c>
      <c r="F338" s="210" t="s">
        <v>5184</v>
      </c>
      <c r="G338" s="211" t="s">
        <v>2676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1860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5184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 ht="16.5" customHeight="1">
      <c r="A340" s="42"/>
      <c r="B340" s="43"/>
      <c r="C340" s="265" t="s">
        <v>1060</v>
      </c>
      <c r="D340" s="265" t="s">
        <v>303</v>
      </c>
      <c r="E340" s="266" t="s">
        <v>5185</v>
      </c>
      <c r="F340" s="267" t="s">
        <v>5186</v>
      </c>
      <c r="G340" s="268" t="s">
        <v>775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555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1872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5186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16.5" customHeight="1">
      <c r="A342" s="42"/>
      <c r="B342" s="43"/>
      <c r="C342" s="208" t="s">
        <v>1065</v>
      </c>
      <c r="D342" s="208" t="s">
        <v>164</v>
      </c>
      <c r="E342" s="209" t="s">
        <v>4732</v>
      </c>
      <c r="F342" s="210" t="s">
        <v>5187</v>
      </c>
      <c r="G342" s="211" t="s">
        <v>775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1882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5188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 ht="16.5" customHeight="1">
      <c r="A344" s="42"/>
      <c r="B344" s="43"/>
      <c r="C344" s="265" t="s">
        <v>1080</v>
      </c>
      <c r="D344" s="265" t="s">
        <v>303</v>
      </c>
      <c r="E344" s="266" t="s">
        <v>5189</v>
      </c>
      <c r="F344" s="267" t="s">
        <v>5190</v>
      </c>
      <c r="G344" s="268" t="s">
        <v>775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555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1894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5190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 ht="66.75" customHeight="1">
      <c r="A346" s="42"/>
      <c r="B346" s="43"/>
      <c r="C346" s="265" t="s">
        <v>1085</v>
      </c>
      <c r="D346" s="265" t="s">
        <v>303</v>
      </c>
      <c r="E346" s="266" t="s">
        <v>4927</v>
      </c>
      <c r="F346" s="267" t="s">
        <v>4928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555</v>
      </c>
      <c r="AT346" s="219" t="s">
        <v>303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1903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4930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 ht="24.15" customHeight="1">
      <c r="A348" s="42"/>
      <c r="B348" s="43"/>
      <c r="C348" s="208" t="s">
        <v>1093</v>
      </c>
      <c r="D348" s="208" t="s">
        <v>164</v>
      </c>
      <c r="E348" s="209" t="s">
        <v>5191</v>
      </c>
      <c r="F348" s="210" t="s">
        <v>5192</v>
      </c>
      <c r="G348" s="211" t="s">
        <v>282</v>
      </c>
      <c r="H348" s="212">
        <v>0.092999999999999999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5193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5194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5195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2671</v>
      </c>
      <c r="F351" s="195" t="s">
        <v>2672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188</v>
      </c>
      <c r="AT351" s="204" t="s">
        <v>77</v>
      </c>
      <c r="AU351" s="204" t="s">
        <v>78</v>
      </c>
      <c r="AY351" s="203" t="s">
        <v>161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1098</v>
      </c>
      <c r="D352" s="208" t="s">
        <v>164</v>
      </c>
      <c r="E352" s="209" t="s">
        <v>4750</v>
      </c>
      <c r="F352" s="210" t="s">
        <v>5196</v>
      </c>
      <c r="G352" s="211" t="s">
        <v>2676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2677</v>
      </c>
      <c r="AT352" s="219" t="s">
        <v>164</v>
      </c>
      <c r="AU352" s="219" t="s">
        <v>86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2677</v>
      </c>
      <c r="BM352" s="219" t="s">
        <v>1908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5196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86</v>
      </c>
    </row>
    <row r="354" s="2" customFormat="1" ht="24.15" customHeight="1">
      <c r="A354" s="42"/>
      <c r="B354" s="43"/>
      <c r="C354" s="208" t="s">
        <v>1104</v>
      </c>
      <c r="D354" s="208" t="s">
        <v>164</v>
      </c>
      <c r="E354" s="209" t="s">
        <v>4761</v>
      </c>
      <c r="F354" s="210" t="s">
        <v>4941</v>
      </c>
      <c r="G354" s="211" t="s">
        <v>2676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2677</v>
      </c>
      <c r="AT354" s="219" t="s">
        <v>164</v>
      </c>
      <c r="AU354" s="219" t="s">
        <v>86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2677</v>
      </c>
      <c r="BM354" s="219" t="s">
        <v>1918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4941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86</v>
      </c>
    </row>
    <row r="356" s="2" customFormat="1" ht="16.5" customHeight="1">
      <c r="A356" s="42"/>
      <c r="B356" s="43"/>
      <c r="C356" s="208" t="s">
        <v>1109</v>
      </c>
      <c r="D356" s="208" t="s">
        <v>164</v>
      </c>
      <c r="E356" s="209" t="s">
        <v>4789</v>
      </c>
      <c r="F356" s="210" t="s">
        <v>4944</v>
      </c>
      <c r="G356" s="211" t="s">
        <v>2676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2677</v>
      </c>
      <c r="AT356" s="219" t="s">
        <v>164</v>
      </c>
      <c r="AU356" s="219" t="s">
        <v>86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2677</v>
      </c>
      <c r="BM356" s="219" t="s">
        <v>1928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4944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86</v>
      </c>
    </row>
    <row r="358" s="2" customFormat="1" ht="16.5" customHeight="1">
      <c r="A358" s="42"/>
      <c r="B358" s="43"/>
      <c r="C358" s="208" t="s">
        <v>1115</v>
      </c>
      <c r="D358" s="208" t="s">
        <v>164</v>
      </c>
      <c r="E358" s="209" t="s">
        <v>4796</v>
      </c>
      <c r="F358" s="210" t="s">
        <v>4947</v>
      </c>
      <c r="G358" s="211" t="s">
        <v>2676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2677</v>
      </c>
      <c r="AT358" s="219" t="s">
        <v>164</v>
      </c>
      <c r="AU358" s="219" t="s">
        <v>86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2677</v>
      </c>
      <c r="BM358" s="219" t="s">
        <v>1936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4947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86</v>
      </c>
    </row>
    <row r="360" s="2" customFormat="1" ht="16.5" customHeight="1">
      <c r="A360" s="42"/>
      <c r="B360" s="43"/>
      <c r="C360" s="208" t="s">
        <v>1121</v>
      </c>
      <c r="D360" s="208" t="s">
        <v>164</v>
      </c>
      <c r="E360" s="209" t="s">
        <v>4813</v>
      </c>
      <c r="F360" s="210" t="s">
        <v>4950</v>
      </c>
      <c r="G360" s="211" t="s">
        <v>2676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2677</v>
      </c>
      <c r="AT360" s="219" t="s">
        <v>164</v>
      </c>
      <c r="AU360" s="219" t="s">
        <v>86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2677</v>
      </c>
      <c r="BM360" s="219" t="s">
        <v>1952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4950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86</v>
      </c>
    </row>
    <row r="362" s="2" customFormat="1" ht="24.15" customHeight="1">
      <c r="A362" s="42"/>
      <c r="B362" s="43"/>
      <c r="C362" s="208" t="s">
        <v>1128</v>
      </c>
      <c r="D362" s="208" t="s">
        <v>164</v>
      </c>
      <c r="E362" s="209" t="s">
        <v>5197</v>
      </c>
      <c r="F362" s="210" t="s">
        <v>5198</v>
      </c>
      <c r="G362" s="211" t="s">
        <v>775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2677</v>
      </c>
      <c r="AT362" s="219" t="s">
        <v>164</v>
      </c>
      <c r="AU362" s="219" t="s">
        <v>86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2677</v>
      </c>
      <c r="BM362" s="219" t="s">
        <v>1964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5199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86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5200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160</v>
      </c>
      <c r="AT365" s="204" t="s">
        <v>77</v>
      </c>
      <c r="AU365" s="204" t="s">
        <v>78</v>
      </c>
      <c r="AY365" s="203" t="s">
        <v>161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4957</v>
      </c>
      <c r="F366" s="206" t="s">
        <v>4958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160</v>
      </c>
      <c r="AT366" s="204" t="s">
        <v>77</v>
      </c>
      <c r="AU366" s="204" t="s">
        <v>86</v>
      </c>
      <c r="AY366" s="203" t="s">
        <v>161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1136</v>
      </c>
      <c r="D367" s="208" t="s">
        <v>164</v>
      </c>
      <c r="E367" s="209" t="s">
        <v>4959</v>
      </c>
      <c r="F367" s="210" t="s">
        <v>4960</v>
      </c>
      <c r="G367" s="211" t="s">
        <v>2687</v>
      </c>
      <c r="H367" s="212">
        <v>1</v>
      </c>
      <c r="I367" s="213"/>
      <c r="J367" s="214">
        <f>ROUND(I367*H367,2)</f>
        <v>0</v>
      </c>
      <c r="K367" s="210" t="s">
        <v>1496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169</v>
      </c>
      <c r="BM367" s="219" t="s">
        <v>5201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4960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>
      <c r="A369" s="42"/>
      <c r="B369" s="43"/>
      <c r="C369" s="44"/>
      <c r="D369" s="226" t="s">
        <v>172</v>
      </c>
      <c r="E369" s="44"/>
      <c r="F369" s="227" t="s">
        <v>4962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172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mn0i3OdyF/NQI8bBdamqxgJuPTz0NxwfgKQXFQNMwrcbTmV6zVzwx8VJU6jdEP7UzEm7I8mmQsduuJ3HrZVaLw==" hashValue="qJRkf5bDj7eQRwXA5iB+mtaOie0k0CNgnudQQjlzWV4XpuafHDJtDa+oAIIIEdVKN5YxsT8NLrj5wl57BjQibA==" algorithmName="SHA-512" password="9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5202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217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220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5203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224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4053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5204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5205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144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4442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14. 8. 2024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238</v>
      </c>
      <c r="F92" s="195" t="s">
        <v>239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161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302</v>
      </c>
      <c r="F93" s="206" t="s">
        <v>721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5206</v>
      </c>
      <c r="F94" s="210" t="s">
        <v>5207</v>
      </c>
      <c r="G94" s="211" t="s">
        <v>5208</v>
      </c>
      <c r="H94" s="212">
        <v>1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5209</v>
      </c>
    </row>
    <row r="95" s="2" customFormat="1">
      <c r="A95" s="42"/>
      <c r="B95" s="43"/>
      <c r="C95" s="44"/>
      <c r="D95" s="221" t="s">
        <v>171</v>
      </c>
      <c r="E95" s="44"/>
      <c r="F95" s="222" t="s">
        <v>5210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5211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5212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5213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838</v>
      </c>
      <c r="F99" s="195" t="s">
        <v>839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161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4443</v>
      </c>
      <c r="F100" s="206" t="s">
        <v>5214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161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164</v>
      </c>
      <c r="E101" s="209" t="s">
        <v>5215</v>
      </c>
      <c r="F101" s="210" t="s">
        <v>5216</v>
      </c>
      <c r="G101" s="211" t="s">
        <v>320</v>
      </c>
      <c r="H101" s="212">
        <v>90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5217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5218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5219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5220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65" t="s">
        <v>180</v>
      </c>
      <c r="D105" s="265" t="s">
        <v>303</v>
      </c>
      <c r="E105" s="266" t="s">
        <v>5221</v>
      </c>
      <c r="F105" s="267" t="s">
        <v>5222</v>
      </c>
      <c r="G105" s="268" t="s">
        <v>320</v>
      </c>
      <c r="H105" s="269">
        <v>103.5</v>
      </c>
      <c r="I105" s="270"/>
      <c r="J105" s="271">
        <f>ROUND(I105*H105,2)</f>
        <v>0</v>
      </c>
      <c r="K105" s="267" t="s">
        <v>168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555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5223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5222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14" customFormat="1">
      <c r="A107" s="14"/>
      <c r="B107" s="243"/>
      <c r="C107" s="244"/>
      <c r="D107" s="221" t="s">
        <v>247</v>
      </c>
      <c r="E107" s="244"/>
      <c r="F107" s="246" t="s">
        <v>5224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161</v>
      </c>
    </row>
    <row r="108" s="2" customFormat="1" ht="33" customHeight="1">
      <c r="A108" s="42"/>
      <c r="B108" s="43"/>
      <c r="C108" s="208" t="s">
        <v>188</v>
      </c>
      <c r="D108" s="208" t="s">
        <v>164</v>
      </c>
      <c r="E108" s="209" t="s">
        <v>5225</v>
      </c>
      <c r="F108" s="210" t="s">
        <v>5226</v>
      </c>
      <c r="G108" s="211" t="s">
        <v>320</v>
      </c>
      <c r="H108" s="212">
        <v>120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5227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5228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5229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5230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161</v>
      </c>
    </row>
    <row r="112" s="2" customFormat="1" ht="24.15" customHeight="1">
      <c r="A112" s="42"/>
      <c r="B112" s="43"/>
      <c r="C112" s="265" t="s">
        <v>160</v>
      </c>
      <c r="D112" s="265" t="s">
        <v>303</v>
      </c>
      <c r="E112" s="266" t="s">
        <v>5231</v>
      </c>
      <c r="F112" s="267" t="s">
        <v>5232</v>
      </c>
      <c r="G112" s="268" t="s">
        <v>320</v>
      </c>
      <c r="H112" s="269">
        <v>138</v>
      </c>
      <c r="I112" s="270"/>
      <c r="J112" s="271">
        <f>ROUND(I112*H112,2)</f>
        <v>0</v>
      </c>
      <c r="K112" s="267" t="s">
        <v>168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555</v>
      </c>
      <c r="AT112" s="219" t="s">
        <v>303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5233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5232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14" customFormat="1">
      <c r="A114" s="14"/>
      <c r="B114" s="243"/>
      <c r="C114" s="244"/>
      <c r="D114" s="221" t="s">
        <v>247</v>
      </c>
      <c r="E114" s="244"/>
      <c r="F114" s="246" t="s">
        <v>5234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200</v>
      </c>
      <c r="D115" s="208" t="s">
        <v>164</v>
      </c>
      <c r="E115" s="209" t="s">
        <v>5225</v>
      </c>
      <c r="F115" s="210" t="s">
        <v>5226</v>
      </c>
      <c r="G115" s="211" t="s">
        <v>320</v>
      </c>
      <c r="H115" s="212">
        <v>70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5235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5228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5229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5236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161</v>
      </c>
    </row>
    <row r="119" s="2" customFormat="1" ht="24.15" customHeight="1">
      <c r="A119" s="42"/>
      <c r="B119" s="43"/>
      <c r="C119" s="265" t="s">
        <v>204</v>
      </c>
      <c r="D119" s="265" t="s">
        <v>303</v>
      </c>
      <c r="E119" s="266" t="s">
        <v>5237</v>
      </c>
      <c r="F119" s="267" t="s">
        <v>5238</v>
      </c>
      <c r="G119" s="268" t="s">
        <v>320</v>
      </c>
      <c r="H119" s="269">
        <v>80.5</v>
      </c>
      <c r="I119" s="270"/>
      <c r="J119" s="271">
        <f>ROUND(I119*H119,2)</f>
        <v>0</v>
      </c>
      <c r="K119" s="267" t="s">
        <v>168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555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5239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5238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4479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24.15" customHeight="1">
      <c r="A122" s="42"/>
      <c r="B122" s="43"/>
      <c r="C122" s="208" t="s">
        <v>294</v>
      </c>
      <c r="D122" s="208" t="s">
        <v>164</v>
      </c>
      <c r="E122" s="209" t="s">
        <v>5240</v>
      </c>
      <c r="F122" s="210" t="s">
        <v>5241</v>
      </c>
      <c r="G122" s="211" t="s">
        <v>320</v>
      </c>
      <c r="H122" s="212">
        <v>30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379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5242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5243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5244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5245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161</v>
      </c>
    </row>
    <row r="126" s="2" customFormat="1" ht="24.15" customHeight="1">
      <c r="A126" s="42"/>
      <c r="B126" s="43"/>
      <c r="C126" s="265" t="s">
        <v>302</v>
      </c>
      <c r="D126" s="265" t="s">
        <v>303</v>
      </c>
      <c r="E126" s="266" t="s">
        <v>5246</v>
      </c>
      <c r="F126" s="267" t="s">
        <v>5247</v>
      </c>
      <c r="G126" s="268" t="s">
        <v>320</v>
      </c>
      <c r="H126" s="269">
        <v>34.5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555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5248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5247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14" customFormat="1">
      <c r="A128" s="14"/>
      <c r="B128" s="243"/>
      <c r="C128" s="244"/>
      <c r="D128" s="221" t="s">
        <v>247</v>
      </c>
      <c r="E128" s="244"/>
      <c r="F128" s="246" t="s">
        <v>5249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161</v>
      </c>
    </row>
    <row r="129" s="2" customFormat="1" ht="33" customHeight="1">
      <c r="A129" s="42"/>
      <c r="B129" s="43"/>
      <c r="C129" s="208" t="s">
        <v>308</v>
      </c>
      <c r="D129" s="208" t="s">
        <v>164</v>
      </c>
      <c r="E129" s="209" t="s">
        <v>5250</v>
      </c>
      <c r="F129" s="210" t="s">
        <v>5251</v>
      </c>
      <c r="G129" s="211" t="s">
        <v>320</v>
      </c>
      <c r="H129" s="212">
        <v>10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5252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5253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5254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5255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65" t="s">
        <v>317</v>
      </c>
      <c r="D133" s="265" t="s">
        <v>303</v>
      </c>
      <c r="E133" s="266" t="s">
        <v>5256</v>
      </c>
      <c r="F133" s="267" t="s">
        <v>5257</v>
      </c>
      <c r="G133" s="268" t="s">
        <v>320</v>
      </c>
      <c r="H133" s="269">
        <v>11.5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555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5258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5257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14" customFormat="1">
      <c r="A135" s="14"/>
      <c r="B135" s="243"/>
      <c r="C135" s="244"/>
      <c r="D135" s="221" t="s">
        <v>247</v>
      </c>
      <c r="E135" s="244"/>
      <c r="F135" s="246" t="s">
        <v>5259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161</v>
      </c>
    </row>
    <row r="136" s="2" customFormat="1" ht="24.15" customHeight="1">
      <c r="A136" s="42"/>
      <c r="B136" s="43"/>
      <c r="C136" s="208" t="s">
        <v>328</v>
      </c>
      <c r="D136" s="208" t="s">
        <v>164</v>
      </c>
      <c r="E136" s="209" t="s">
        <v>5260</v>
      </c>
      <c r="F136" s="210" t="s">
        <v>5261</v>
      </c>
      <c r="G136" s="211" t="s">
        <v>775</v>
      </c>
      <c r="H136" s="212">
        <v>20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5262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5263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5264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5265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161</v>
      </c>
    </row>
    <row r="140" s="2" customFormat="1" ht="24.15" customHeight="1">
      <c r="A140" s="42"/>
      <c r="B140" s="43"/>
      <c r="C140" s="208" t="s">
        <v>336</v>
      </c>
      <c r="D140" s="208" t="s">
        <v>164</v>
      </c>
      <c r="E140" s="209" t="s">
        <v>5266</v>
      </c>
      <c r="F140" s="210" t="s">
        <v>5267</v>
      </c>
      <c r="G140" s="211" t="s">
        <v>775</v>
      </c>
      <c r="H140" s="212">
        <v>3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5268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5269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5270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363</v>
      </c>
      <c r="D143" s="265" t="s">
        <v>303</v>
      </c>
      <c r="E143" s="266" t="s">
        <v>5271</v>
      </c>
      <c r="F143" s="267" t="s">
        <v>5272</v>
      </c>
      <c r="G143" s="268" t="s">
        <v>775</v>
      </c>
      <c r="H143" s="269">
        <v>3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555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5273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5272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164</v>
      </c>
      <c r="E145" s="209" t="s">
        <v>4454</v>
      </c>
      <c r="F145" s="210" t="s">
        <v>4455</v>
      </c>
      <c r="G145" s="211" t="s">
        <v>775</v>
      </c>
      <c r="H145" s="212">
        <v>3</v>
      </c>
      <c r="I145" s="213"/>
      <c r="J145" s="214">
        <f>ROUND(I145*H145,2)</f>
        <v>0</v>
      </c>
      <c r="K145" s="210" t="s">
        <v>168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772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4456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>
      <c r="A147" s="42"/>
      <c r="B147" s="43"/>
      <c r="C147" s="44"/>
      <c r="D147" s="226" t="s">
        <v>172</v>
      </c>
      <c r="E147" s="44"/>
      <c r="F147" s="227" t="s">
        <v>4457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172</v>
      </c>
      <c r="AU147" s="20" t="s">
        <v>88</v>
      </c>
    </row>
    <row r="148" s="2" customFormat="1" ht="24.15" customHeight="1">
      <c r="A148" s="42"/>
      <c r="B148" s="43"/>
      <c r="C148" s="265" t="s">
        <v>379</v>
      </c>
      <c r="D148" s="265" t="s">
        <v>303</v>
      </c>
      <c r="E148" s="266" t="s">
        <v>5274</v>
      </c>
      <c r="F148" s="267" t="s">
        <v>5275</v>
      </c>
      <c r="G148" s="268" t="s">
        <v>719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555</v>
      </c>
      <c r="AT148" s="219" t="s">
        <v>303</v>
      </c>
      <c r="AU148" s="219" t="s">
        <v>88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5276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5275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88</v>
      </c>
    </row>
    <row r="150" s="2" customFormat="1" ht="16.5" customHeight="1">
      <c r="A150" s="42"/>
      <c r="B150" s="43"/>
      <c r="C150" s="208" t="s">
        <v>385</v>
      </c>
      <c r="D150" s="208" t="s">
        <v>164</v>
      </c>
      <c r="E150" s="209" t="s">
        <v>5277</v>
      </c>
      <c r="F150" s="210" t="s">
        <v>5278</v>
      </c>
      <c r="G150" s="211" t="s">
        <v>2676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788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5278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 ht="16.5" customHeight="1">
      <c r="A152" s="42"/>
      <c r="B152" s="43"/>
      <c r="C152" s="265" t="s">
        <v>394</v>
      </c>
      <c r="D152" s="265" t="s">
        <v>303</v>
      </c>
      <c r="E152" s="266" t="s">
        <v>5279</v>
      </c>
      <c r="F152" s="267" t="s">
        <v>5280</v>
      </c>
      <c r="G152" s="268" t="s">
        <v>719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555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5281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5280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7.8" customHeight="1">
      <c r="A154" s="42"/>
      <c r="B154" s="43"/>
      <c r="C154" s="208" t="s">
        <v>439</v>
      </c>
      <c r="D154" s="208" t="s">
        <v>164</v>
      </c>
      <c r="E154" s="209" t="s">
        <v>5282</v>
      </c>
      <c r="F154" s="210" t="s">
        <v>5283</v>
      </c>
      <c r="G154" s="211" t="s">
        <v>2676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817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5283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65" t="s">
        <v>449</v>
      </c>
      <c r="D156" s="265" t="s">
        <v>303</v>
      </c>
      <c r="E156" s="266" t="s">
        <v>5284</v>
      </c>
      <c r="F156" s="267" t="s">
        <v>5285</v>
      </c>
      <c r="G156" s="268" t="s">
        <v>719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555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5286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5287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164</v>
      </c>
      <c r="E158" s="209" t="s">
        <v>5288</v>
      </c>
      <c r="F158" s="210" t="s">
        <v>5289</v>
      </c>
      <c r="G158" s="211" t="s">
        <v>775</v>
      </c>
      <c r="H158" s="212">
        <v>1</v>
      </c>
      <c r="I158" s="213"/>
      <c r="J158" s="214">
        <f>ROUND(I158*H158,2)</f>
        <v>0</v>
      </c>
      <c r="K158" s="210" t="s">
        <v>168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379</v>
      </c>
      <c r="AT158" s="219" t="s">
        <v>164</v>
      </c>
      <c r="AU158" s="219" t="s">
        <v>88</v>
      </c>
      <c r="AY158" s="20" t="s">
        <v>161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379</v>
      </c>
      <c r="BM158" s="219" t="s">
        <v>5290</v>
      </c>
    </row>
    <row r="159" s="2" customFormat="1">
      <c r="A159" s="42"/>
      <c r="B159" s="43"/>
      <c r="C159" s="44"/>
      <c r="D159" s="221" t="s">
        <v>171</v>
      </c>
      <c r="E159" s="44"/>
      <c r="F159" s="222" t="s">
        <v>5291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171</v>
      </c>
      <c r="AU159" s="20" t="s">
        <v>88</v>
      </c>
    </row>
    <row r="160" s="2" customFormat="1">
      <c r="A160" s="42"/>
      <c r="B160" s="43"/>
      <c r="C160" s="44"/>
      <c r="D160" s="226" t="s">
        <v>172</v>
      </c>
      <c r="E160" s="44"/>
      <c r="F160" s="227" t="s">
        <v>5292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172</v>
      </c>
      <c r="AU160" s="20" t="s">
        <v>88</v>
      </c>
    </row>
    <row r="161" s="2" customFormat="1" ht="33" customHeight="1">
      <c r="A161" s="42"/>
      <c r="B161" s="43"/>
      <c r="C161" s="265" t="s">
        <v>473</v>
      </c>
      <c r="D161" s="265" t="s">
        <v>303</v>
      </c>
      <c r="E161" s="266" t="s">
        <v>5293</v>
      </c>
      <c r="F161" s="267" t="s">
        <v>5294</v>
      </c>
      <c r="G161" s="268" t="s">
        <v>775</v>
      </c>
      <c r="H161" s="269">
        <v>1</v>
      </c>
      <c r="I161" s="270"/>
      <c r="J161" s="271">
        <f>ROUND(I161*H161,2)</f>
        <v>0</v>
      </c>
      <c r="K161" s="267" t="s">
        <v>168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555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5295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5294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2" customFormat="1" ht="21.75" customHeight="1">
      <c r="A163" s="42"/>
      <c r="B163" s="43"/>
      <c r="C163" s="265" t="s">
        <v>482</v>
      </c>
      <c r="D163" s="265" t="s">
        <v>303</v>
      </c>
      <c r="E163" s="266" t="s">
        <v>5296</v>
      </c>
      <c r="F163" s="267" t="s">
        <v>5297</v>
      </c>
      <c r="G163" s="268" t="s">
        <v>775</v>
      </c>
      <c r="H163" s="269">
        <v>1</v>
      </c>
      <c r="I163" s="270"/>
      <c r="J163" s="271">
        <f>ROUND(I163*H163,2)</f>
        <v>0</v>
      </c>
      <c r="K163" s="267" t="s">
        <v>168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555</v>
      </c>
      <c r="AT163" s="219" t="s">
        <v>303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5298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5297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 ht="21.75" customHeight="1">
      <c r="A165" s="42"/>
      <c r="B165" s="43"/>
      <c r="C165" s="208" t="s">
        <v>487</v>
      </c>
      <c r="D165" s="208" t="s">
        <v>164</v>
      </c>
      <c r="E165" s="209" t="s">
        <v>5299</v>
      </c>
      <c r="F165" s="210" t="s">
        <v>5300</v>
      </c>
      <c r="G165" s="211" t="s">
        <v>775</v>
      </c>
      <c r="H165" s="212">
        <v>3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5301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5302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5303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24.15" customHeight="1">
      <c r="A168" s="42"/>
      <c r="B168" s="43"/>
      <c r="C168" s="265" t="s">
        <v>497</v>
      </c>
      <c r="D168" s="265" t="s">
        <v>303</v>
      </c>
      <c r="E168" s="266" t="s">
        <v>5304</v>
      </c>
      <c r="F168" s="267" t="s">
        <v>5305</v>
      </c>
      <c r="G168" s="268" t="s">
        <v>775</v>
      </c>
      <c r="H168" s="269">
        <v>3</v>
      </c>
      <c r="I168" s="270"/>
      <c r="J168" s="271">
        <f>ROUND(I168*H168,2)</f>
        <v>0</v>
      </c>
      <c r="K168" s="267" t="s">
        <v>168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555</v>
      </c>
      <c r="AT168" s="219" t="s">
        <v>303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5306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5305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 ht="24.15" customHeight="1">
      <c r="A170" s="42"/>
      <c r="B170" s="43"/>
      <c r="C170" s="208" t="s">
        <v>504</v>
      </c>
      <c r="D170" s="208" t="s">
        <v>164</v>
      </c>
      <c r="E170" s="209" t="s">
        <v>5307</v>
      </c>
      <c r="F170" s="210" t="s">
        <v>5308</v>
      </c>
      <c r="G170" s="211" t="s">
        <v>320</v>
      </c>
      <c r="H170" s="212">
        <v>220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379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379</v>
      </c>
      <c r="BM170" s="219" t="s">
        <v>5309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5310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5311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2" customFormat="1" ht="16.5" customHeight="1">
      <c r="A173" s="42"/>
      <c r="B173" s="43"/>
      <c r="C173" s="265" t="s">
        <v>510</v>
      </c>
      <c r="D173" s="265" t="s">
        <v>303</v>
      </c>
      <c r="E173" s="266" t="s">
        <v>5312</v>
      </c>
      <c r="F173" s="267" t="s">
        <v>5313</v>
      </c>
      <c r="G173" s="268" t="s">
        <v>2085</v>
      </c>
      <c r="H173" s="269">
        <v>220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555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5314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5313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16.5" customHeight="1">
      <c r="A175" s="42"/>
      <c r="B175" s="43"/>
      <c r="C175" s="208" t="s">
        <v>519</v>
      </c>
      <c r="D175" s="208" t="s">
        <v>164</v>
      </c>
      <c r="E175" s="209" t="s">
        <v>5315</v>
      </c>
      <c r="F175" s="210" t="s">
        <v>5316</v>
      </c>
      <c r="G175" s="211" t="s">
        <v>775</v>
      </c>
      <c r="H175" s="212">
        <v>8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5317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5318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5319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16.5" customHeight="1">
      <c r="A178" s="42"/>
      <c r="B178" s="43"/>
      <c r="C178" s="265" t="s">
        <v>530</v>
      </c>
      <c r="D178" s="265" t="s">
        <v>303</v>
      </c>
      <c r="E178" s="266" t="s">
        <v>5320</v>
      </c>
      <c r="F178" s="267" t="s">
        <v>5321</v>
      </c>
      <c r="G178" s="268" t="s">
        <v>775</v>
      </c>
      <c r="H178" s="269">
        <v>8</v>
      </c>
      <c r="I178" s="270"/>
      <c r="J178" s="271">
        <f>ROUND(I178*H178,2)</f>
        <v>0</v>
      </c>
      <c r="K178" s="267" t="s">
        <v>168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555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5322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5321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24.15" customHeight="1">
      <c r="A180" s="42"/>
      <c r="B180" s="43"/>
      <c r="C180" s="208" t="s">
        <v>543</v>
      </c>
      <c r="D180" s="208" t="s">
        <v>164</v>
      </c>
      <c r="E180" s="209" t="s">
        <v>4922</v>
      </c>
      <c r="F180" s="210" t="s">
        <v>4923</v>
      </c>
      <c r="G180" s="211" t="s">
        <v>775</v>
      </c>
      <c r="H180" s="212">
        <v>1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1399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4925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4926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1.75" customHeight="1">
      <c r="A183" s="42"/>
      <c r="B183" s="43"/>
      <c r="C183" s="208" t="s">
        <v>549</v>
      </c>
      <c r="D183" s="208" t="s">
        <v>164</v>
      </c>
      <c r="E183" s="209" t="s">
        <v>5323</v>
      </c>
      <c r="F183" s="210" t="s">
        <v>5324</v>
      </c>
      <c r="G183" s="211" t="s">
        <v>775</v>
      </c>
      <c r="H183" s="212">
        <v>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1423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5325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5326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16.5" customHeight="1">
      <c r="A186" s="42"/>
      <c r="B186" s="43"/>
      <c r="C186" s="208" t="s">
        <v>555</v>
      </c>
      <c r="D186" s="208" t="s">
        <v>164</v>
      </c>
      <c r="E186" s="209" t="s">
        <v>5327</v>
      </c>
      <c r="F186" s="210" t="s">
        <v>32</v>
      </c>
      <c r="G186" s="211" t="s">
        <v>2687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5328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5329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567</v>
      </c>
      <c r="D188" s="208" t="s">
        <v>164</v>
      </c>
      <c r="E188" s="209" t="s">
        <v>5330</v>
      </c>
      <c r="F188" s="210" t="s">
        <v>5331</v>
      </c>
      <c r="G188" s="211" t="s">
        <v>282</v>
      </c>
      <c r="H188" s="212">
        <v>0.36099999999999999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5332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5333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5334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1134</v>
      </c>
      <c r="F191" s="206" t="s">
        <v>1135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161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605</v>
      </c>
      <c r="D192" s="208" t="s">
        <v>164</v>
      </c>
      <c r="E192" s="209" t="s">
        <v>5010</v>
      </c>
      <c r="F192" s="210" t="s">
        <v>5011</v>
      </c>
      <c r="G192" s="211" t="s">
        <v>320</v>
      </c>
      <c r="H192" s="212">
        <v>380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5335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5012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5013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5336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161</v>
      </c>
    </row>
    <row r="196" s="2" customFormat="1" ht="37.8" customHeight="1">
      <c r="A196" s="42"/>
      <c r="B196" s="43"/>
      <c r="C196" s="265" t="s">
        <v>612</v>
      </c>
      <c r="D196" s="265" t="s">
        <v>303</v>
      </c>
      <c r="E196" s="266" t="s">
        <v>5337</v>
      </c>
      <c r="F196" s="267" t="s">
        <v>5338</v>
      </c>
      <c r="G196" s="268" t="s">
        <v>320</v>
      </c>
      <c r="H196" s="269">
        <v>456</v>
      </c>
      <c r="I196" s="270"/>
      <c r="J196" s="271">
        <f>ROUND(I196*H196,2)</f>
        <v>0</v>
      </c>
      <c r="K196" s="267" t="s">
        <v>168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555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5339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5338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14" customFormat="1">
      <c r="A198" s="14"/>
      <c r="B198" s="243"/>
      <c r="C198" s="244"/>
      <c r="D198" s="221" t="s">
        <v>247</v>
      </c>
      <c r="E198" s="244"/>
      <c r="F198" s="246" t="s">
        <v>5340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08" t="s">
        <v>618</v>
      </c>
      <c r="D199" s="208" t="s">
        <v>164</v>
      </c>
      <c r="E199" s="209" t="s">
        <v>5341</v>
      </c>
      <c r="F199" s="210" t="s">
        <v>5342</v>
      </c>
      <c r="G199" s="211" t="s">
        <v>320</v>
      </c>
      <c r="H199" s="212">
        <v>80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5343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5342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5344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5345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161</v>
      </c>
    </row>
    <row r="203" s="2" customFormat="1" ht="24.15" customHeight="1">
      <c r="A203" s="42"/>
      <c r="B203" s="43"/>
      <c r="C203" s="265" t="s">
        <v>655</v>
      </c>
      <c r="D203" s="265" t="s">
        <v>303</v>
      </c>
      <c r="E203" s="266" t="s">
        <v>5346</v>
      </c>
      <c r="F203" s="267" t="s">
        <v>5347</v>
      </c>
      <c r="G203" s="268" t="s">
        <v>320</v>
      </c>
      <c r="H203" s="269">
        <v>96</v>
      </c>
      <c r="I203" s="270"/>
      <c r="J203" s="271">
        <f>ROUND(I203*H203,2)</f>
        <v>0</v>
      </c>
      <c r="K203" s="267" t="s">
        <v>168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555</v>
      </c>
      <c r="AT203" s="219" t="s">
        <v>303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5348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5347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14" customFormat="1">
      <c r="A205" s="14"/>
      <c r="B205" s="243"/>
      <c r="C205" s="244"/>
      <c r="D205" s="221" t="s">
        <v>247</v>
      </c>
      <c r="E205" s="244"/>
      <c r="F205" s="246" t="s">
        <v>5349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08" t="s">
        <v>667</v>
      </c>
      <c r="D206" s="208" t="s">
        <v>164</v>
      </c>
      <c r="E206" s="209" t="s">
        <v>5350</v>
      </c>
      <c r="F206" s="210" t="s">
        <v>5351</v>
      </c>
      <c r="G206" s="211" t="s">
        <v>320</v>
      </c>
      <c r="H206" s="212">
        <v>1360</v>
      </c>
      <c r="I206" s="213"/>
      <c r="J206" s="214">
        <f>ROUND(I206*H206,2)</f>
        <v>0</v>
      </c>
      <c r="K206" s="210" t="s">
        <v>168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379</v>
      </c>
      <c r="AT206" s="219" t="s">
        <v>164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5352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5351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>
      <c r="A208" s="42"/>
      <c r="B208" s="43"/>
      <c r="C208" s="44"/>
      <c r="D208" s="226" t="s">
        <v>172</v>
      </c>
      <c r="E208" s="44"/>
      <c r="F208" s="227" t="s">
        <v>5353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172</v>
      </c>
      <c r="AU208" s="20" t="s">
        <v>88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5354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161</v>
      </c>
    </row>
    <row r="210" s="2" customFormat="1" ht="24.15" customHeight="1">
      <c r="A210" s="42"/>
      <c r="B210" s="43"/>
      <c r="C210" s="265" t="s">
        <v>672</v>
      </c>
      <c r="D210" s="265" t="s">
        <v>303</v>
      </c>
      <c r="E210" s="266" t="s">
        <v>5355</v>
      </c>
      <c r="F210" s="267" t="s">
        <v>5356</v>
      </c>
      <c r="G210" s="268" t="s">
        <v>320</v>
      </c>
      <c r="H210" s="269">
        <v>1632</v>
      </c>
      <c r="I210" s="270"/>
      <c r="J210" s="271">
        <f>ROUND(I210*H210,2)</f>
        <v>0</v>
      </c>
      <c r="K210" s="267" t="s">
        <v>168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555</v>
      </c>
      <c r="AT210" s="219" t="s">
        <v>303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5357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5356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14" customFormat="1">
      <c r="A212" s="14"/>
      <c r="B212" s="243"/>
      <c r="C212" s="244"/>
      <c r="D212" s="221" t="s">
        <v>247</v>
      </c>
      <c r="E212" s="244"/>
      <c r="F212" s="246" t="s">
        <v>5358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247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161</v>
      </c>
    </row>
    <row r="213" s="2" customFormat="1" ht="16.5" customHeight="1">
      <c r="A213" s="42"/>
      <c r="B213" s="43"/>
      <c r="C213" s="208" t="s">
        <v>674</v>
      </c>
      <c r="D213" s="208" t="s">
        <v>164</v>
      </c>
      <c r="E213" s="209" t="s">
        <v>5359</v>
      </c>
      <c r="F213" s="210" t="s">
        <v>5360</v>
      </c>
      <c r="G213" s="211" t="s">
        <v>775</v>
      </c>
      <c r="H213" s="212">
        <v>3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832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5361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5362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 ht="16.5" customHeight="1">
      <c r="A216" s="42"/>
      <c r="B216" s="43"/>
      <c r="C216" s="265" t="s">
        <v>677</v>
      </c>
      <c r="D216" s="265" t="s">
        <v>303</v>
      </c>
      <c r="E216" s="266" t="s">
        <v>5363</v>
      </c>
      <c r="F216" s="267" t="s">
        <v>5364</v>
      </c>
      <c r="G216" s="268" t="s">
        <v>775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555</v>
      </c>
      <c r="AT216" s="219" t="s">
        <v>303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379</v>
      </c>
      <c r="BM216" s="219" t="s">
        <v>5365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5364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 ht="16.5" customHeight="1">
      <c r="A218" s="42"/>
      <c r="B218" s="43"/>
      <c r="C218" s="208" t="s">
        <v>685</v>
      </c>
      <c r="D218" s="208" t="s">
        <v>164</v>
      </c>
      <c r="E218" s="209" t="s">
        <v>5366</v>
      </c>
      <c r="F218" s="210" t="s">
        <v>5367</v>
      </c>
      <c r="G218" s="211" t="s">
        <v>775</v>
      </c>
      <c r="H218" s="212">
        <v>3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852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5368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5369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16.5" customHeight="1">
      <c r="A221" s="42"/>
      <c r="B221" s="43"/>
      <c r="C221" s="208" t="s">
        <v>690</v>
      </c>
      <c r="D221" s="208" t="s">
        <v>164</v>
      </c>
      <c r="E221" s="209" t="s">
        <v>4994</v>
      </c>
      <c r="F221" s="210" t="s">
        <v>4995</v>
      </c>
      <c r="G221" s="211" t="s">
        <v>775</v>
      </c>
      <c r="H221" s="212">
        <v>3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863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4996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4997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 ht="16.5" customHeight="1">
      <c r="A224" s="42"/>
      <c r="B224" s="43"/>
      <c r="C224" s="208" t="s">
        <v>697</v>
      </c>
      <c r="D224" s="208" t="s">
        <v>164</v>
      </c>
      <c r="E224" s="209" t="s">
        <v>4998</v>
      </c>
      <c r="F224" s="210" t="s">
        <v>4999</v>
      </c>
      <c r="G224" s="211" t="s">
        <v>775</v>
      </c>
      <c r="H224" s="212">
        <v>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379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379</v>
      </c>
      <c r="BM224" s="219" t="s">
        <v>876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5000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5001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2" customFormat="1" ht="16.5" customHeight="1">
      <c r="A227" s="42"/>
      <c r="B227" s="43"/>
      <c r="C227" s="208" t="s">
        <v>705</v>
      </c>
      <c r="D227" s="208" t="s">
        <v>164</v>
      </c>
      <c r="E227" s="209" t="s">
        <v>5370</v>
      </c>
      <c r="F227" s="210" t="s">
        <v>5371</v>
      </c>
      <c r="G227" s="211" t="s">
        <v>719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379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379</v>
      </c>
      <c r="BM227" s="219" t="s">
        <v>5372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5371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16.5" customHeight="1">
      <c r="A229" s="42"/>
      <c r="B229" s="43"/>
      <c r="C229" s="265" t="s">
        <v>710</v>
      </c>
      <c r="D229" s="265" t="s">
        <v>303</v>
      </c>
      <c r="E229" s="266" t="s">
        <v>5373</v>
      </c>
      <c r="F229" s="267" t="s">
        <v>5374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5375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5374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303</v>
      </c>
      <c r="F231" s="195" t="s">
        <v>4412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180</v>
      </c>
      <c r="AT231" s="204" t="s">
        <v>77</v>
      </c>
      <c r="AU231" s="204" t="s">
        <v>78</v>
      </c>
      <c r="AY231" s="203" t="s">
        <v>161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5376</v>
      </c>
      <c r="F232" s="206" t="s">
        <v>5377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180</v>
      </c>
      <c r="AT232" s="204" t="s">
        <v>77</v>
      </c>
      <c r="AU232" s="204" t="s">
        <v>86</v>
      </c>
      <c r="AY232" s="203" t="s">
        <v>161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716</v>
      </c>
      <c r="D233" s="208" t="s">
        <v>164</v>
      </c>
      <c r="E233" s="209" t="s">
        <v>5378</v>
      </c>
      <c r="F233" s="210" t="s">
        <v>5379</v>
      </c>
      <c r="G233" s="211" t="s">
        <v>775</v>
      </c>
      <c r="H233" s="212">
        <v>3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832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832</v>
      </c>
      <c r="BM233" s="219" t="s">
        <v>5380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5381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5382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21.75" customHeight="1">
      <c r="A236" s="42"/>
      <c r="B236" s="43"/>
      <c r="C236" s="265" t="s">
        <v>722</v>
      </c>
      <c r="D236" s="265" t="s">
        <v>303</v>
      </c>
      <c r="E236" s="266" t="s">
        <v>5383</v>
      </c>
      <c r="F236" s="267" t="s">
        <v>5384</v>
      </c>
      <c r="G236" s="268" t="s">
        <v>775</v>
      </c>
      <c r="H236" s="269">
        <v>3</v>
      </c>
      <c r="I236" s="270"/>
      <c r="J236" s="271">
        <f>ROUND(I236*H236,2)</f>
        <v>0</v>
      </c>
      <c r="K236" s="267" t="s">
        <v>1496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1239</v>
      </c>
      <c r="AT236" s="219" t="s">
        <v>303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1239</v>
      </c>
      <c r="BM236" s="219" t="s">
        <v>5385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5384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 ht="24.15" customHeight="1">
      <c r="A238" s="42"/>
      <c r="B238" s="43"/>
      <c r="C238" s="208" t="s">
        <v>728</v>
      </c>
      <c r="D238" s="208" t="s">
        <v>164</v>
      </c>
      <c r="E238" s="209" t="s">
        <v>5386</v>
      </c>
      <c r="F238" s="210" t="s">
        <v>5387</v>
      </c>
      <c r="G238" s="211" t="s">
        <v>775</v>
      </c>
      <c r="H238" s="212">
        <v>2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1043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5388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5389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16.5" customHeight="1">
      <c r="A241" s="42"/>
      <c r="B241" s="43"/>
      <c r="C241" s="265" t="s">
        <v>735</v>
      </c>
      <c r="D241" s="265" t="s">
        <v>303</v>
      </c>
      <c r="E241" s="266" t="s">
        <v>5390</v>
      </c>
      <c r="F241" s="267" t="s">
        <v>5391</v>
      </c>
      <c r="G241" s="268" t="s">
        <v>775</v>
      </c>
      <c r="H241" s="269">
        <v>2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555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5392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5391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741</v>
      </c>
      <c r="D243" s="208" t="s">
        <v>164</v>
      </c>
      <c r="E243" s="209" t="s">
        <v>5393</v>
      </c>
      <c r="F243" s="210" t="s">
        <v>5394</v>
      </c>
      <c r="G243" s="211" t="s">
        <v>719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379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5395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5396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747</v>
      </c>
      <c r="D245" s="208" t="s">
        <v>164</v>
      </c>
      <c r="E245" s="209" t="s">
        <v>5397</v>
      </c>
      <c r="F245" s="210" t="s">
        <v>5398</v>
      </c>
      <c r="G245" s="211" t="s">
        <v>775</v>
      </c>
      <c r="H245" s="212">
        <v>2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832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832</v>
      </c>
      <c r="BM245" s="219" t="s">
        <v>5399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5400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5401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754</v>
      </c>
      <c r="D248" s="265" t="s">
        <v>303</v>
      </c>
      <c r="E248" s="266" t="s">
        <v>5402</v>
      </c>
      <c r="F248" s="267" t="s">
        <v>5403</v>
      </c>
      <c r="G248" s="268" t="s">
        <v>775</v>
      </c>
      <c r="H248" s="269">
        <v>2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1239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1239</v>
      </c>
      <c r="BM248" s="219" t="s">
        <v>5404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5403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37.8" customHeight="1">
      <c r="A250" s="42"/>
      <c r="B250" s="43"/>
      <c r="C250" s="208" t="s">
        <v>760</v>
      </c>
      <c r="D250" s="208" t="s">
        <v>164</v>
      </c>
      <c r="E250" s="209" t="s">
        <v>5405</v>
      </c>
      <c r="F250" s="210" t="s">
        <v>5406</v>
      </c>
      <c r="G250" s="211" t="s">
        <v>320</v>
      </c>
      <c r="H250" s="212">
        <v>100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832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832</v>
      </c>
      <c r="BM250" s="219" t="s">
        <v>5407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5408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5409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5410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161</v>
      </c>
    </row>
    <row r="254" s="2" customFormat="1" ht="24.15" customHeight="1">
      <c r="A254" s="42"/>
      <c r="B254" s="43"/>
      <c r="C254" s="265" t="s">
        <v>766</v>
      </c>
      <c r="D254" s="265" t="s">
        <v>303</v>
      </c>
      <c r="E254" s="266" t="s">
        <v>5411</v>
      </c>
      <c r="F254" s="267" t="s">
        <v>5412</v>
      </c>
      <c r="G254" s="268" t="s">
        <v>320</v>
      </c>
      <c r="H254" s="269">
        <v>115</v>
      </c>
      <c r="I254" s="270"/>
      <c r="J254" s="271">
        <f>ROUND(I254*H254,2)</f>
        <v>0</v>
      </c>
      <c r="K254" s="267" t="s">
        <v>168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1239</v>
      </c>
      <c r="AT254" s="219" t="s">
        <v>303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1239</v>
      </c>
      <c r="BM254" s="219" t="s">
        <v>5413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5412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14" customFormat="1">
      <c r="A256" s="14"/>
      <c r="B256" s="243"/>
      <c r="C256" s="244"/>
      <c r="D256" s="221" t="s">
        <v>247</v>
      </c>
      <c r="E256" s="244"/>
      <c r="F256" s="246" t="s">
        <v>5414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161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5415</v>
      </c>
      <c r="F257" s="206" t="s">
        <v>5416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180</v>
      </c>
      <c r="AT257" s="204" t="s">
        <v>77</v>
      </c>
      <c r="AU257" s="204" t="s">
        <v>86</v>
      </c>
      <c r="AY257" s="203" t="s">
        <v>161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772</v>
      </c>
      <c r="D258" s="208" t="s">
        <v>164</v>
      </c>
      <c r="E258" s="209" t="s">
        <v>5417</v>
      </c>
      <c r="F258" s="210" t="s">
        <v>5418</v>
      </c>
      <c r="G258" s="211" t="s">
        <v>5419</v>
      </c>
      <c r="H258" s="212">
        <v>0.32600000000000001</v>
      </c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1115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5420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5421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2" customFormat="1" ht="21.75" customHeight="1">
      <c r="A261" s="42"/>
      <c r="B261" s="43"/>
      <c r="C261" s="208" t="s">
        <v>784</v>
      </c>
      <c r="D261" s="208" t="s">
        <v>164</v>
      </c>
      <c r="E261" s="209" t="s">
        <v>5422</v>
      </c>
      <c r="F261" s="210" t="s">
        <v>5423</v>
      </c>
      <c r="G261" s="211" t="s">
        <v>5419</v>
      </c>
      <c r="H261" s="212">
        <v>0.32600000000000001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379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379</v>
      </c>
      <c r="BM261" s="219" t="s">
        <v>1128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5423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5424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2" customFormat="1" ht="33" customHeight="1">
      <c r="A264" s="42"/>
      <c r="B264" s="43"/>
      <c r="C264" s="208" t="s">
        <v>788</v>
      </c>
      <c r="D264" s="208" t="s">
        <v>164</v>
      </c>
      <c r="E264" s="209" t="s">
        <v>5425</v>
      </c>
      <c r="F264" s="210" t="s">
        <v>5426</v>
      </c>
      <c r="G264" s="211" t="s">
        <v>320</v>
      </c>
      <c r="H264" s="212">
        <v>6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1143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5427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5428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2" customFormat="1" ht="24.15" customHeight="1">
      <c r="A267" s="42"/>
      <c r="B267" s="43"/>
      <c r="C267" s="208" t="s">
        <v>796</v>
      </c>
      <c r="D267" s="208" t="s">
        <v>164</v>
      </c>
      <c r="E267" s="209" t="s">
        <v>5429</v>
      </c>
      <c r="F267" s="210" t="s">
        <v>5430</v>
      </c>
      <c r="G267" s="211" t="s">
        <v>320</v>
      </c>
      <c r="H267" s="212">
        <v>6</v>
      </c>
      <c r="I267" s="213"/>
      <c r="J267" s="214">
        <f>ROUND(I267*H267,2)</f>
        <v>0</v>
      </c>
      <c r="K267" s="210" t="s">
        <v>168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379</v>
      </c>
      <c r="AT267" s="219" t="s">
        <v>164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1156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5431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>
      <c r="A269" s="42"/>
      <c r="B269" s="43"/>
      <c r="C269" s="44"/>
      <c r="D269" s="226" t="s">
        <v>172</v>
      </c>
      <c r="E269" s="44"/>
      <c r="F269" s="227" t="s">
        <v>5432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172</v>
      </c>
      <c r="AU269" s="20" t="s">
        <v>88</v>
      </c>
    </row>
    <row r="270" s="2" customFormat="1" ht="33" customHeight="1">
      <c r="A270" s="42"/>
      <c r="B270" s="43"/>
      <c r="C270" s="208" t="s">
        <v>805</v>
      </c>
      <c r="D270" s="208" t="s">
        <v>164</v>
      </c>
      <c r="E270" s="209" t="s">
        <v>5433</v>
      </c>
      <c r="F270" s="210" t="s">
        <v>5434</v>
      </c>
      <c r="G270" s="211" t="s">
        <v>320</v>
      </c>
      <c r="H270" s="212">
        <v>320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1169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5435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5436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24.15" customHeight="1">
      <c r="A273" s="42"/>
      <c r="B273" s="43"/>
      <c r="C273" s="208" t="s">
        <v>811</v>
      </c>
      <c r="D273" s="208" t="s">
        <v>164</v>
      </c>
      <c r="E273" s="209" t="s">
        <v>5437</v>
      </c>
      <c r="F273" s="210" t="s">
        <v>5438</v>
      </c>
      <c r="G273" s="211" t="s">
        <v>320</v>
      </c>
      <c r="H273" s="212">
        <v>320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1180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5439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5440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44.25" customHeight="1">
      <c r="A276" s="42"/>
      <c r="B276" s="43"/>
      <c r="C276" s="208" t="s">
        <v>817</v>
      </c>
      <c r="D276" s="208" t="s">
        <v>164</v>
      </c>
      <c r="E276" s="209" t="s">
        <v>5441</v>
      </c>
      <c r="F276" s="210" t="s">
        <v>5442</v>
      </c>
      <c r="G276" s="211" t="s">
        <v>311</v>
      </c>
      <c r="H276" s="212">
        <v>489</v>
      </c>
      <c r="I276" s="213"/>
      <c r="J276" s="214">
        <f>ROUND(I276*H276,2)</f>
        <v>0</v>
      </c>
      <c r="K276" s="210" t="s">
        <v>168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832</v>
      </c>
      <c r="AT276" s="219" t="s">
        <v>164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832</v>
      </c>
      <c r="BM276" s="219" t="s">
        <v>5443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5444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>
      <c r="A278" s="42"/>
      <c r="B278" s="43"/>
      <c r="C278" s="44"/>
      <c r="D278" s="226" t="s">
        <v>172</v>
      </c>
      <c r="E278" s="44"/>
      <c r="F278" s="227" t="s">
        <v>5445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172</v>
      </c>
      <c r="AU278" s="20" t="s">
        <v>88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5446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08" t="s">
        <v>824</v>
      </c>
      <c r="D280" s="208" t="s">
        <v>164</v>
      </c>
      <c r="E280" s="209" t="s">
        <v>5447</v>
      </c>
      <c r="F280" s="210" t="s">
        <v>5448</v>
      </c>
      <c r="G280" s="211" t="s">
        <v>320</v>
      </c>
      <c r="H280" s="212">
        <v>2140</v>
      </c>
      <c r="I280" s="213"/>
      <c r="J280" s="214">
        <f>ROUND(I280*H280,2)</f>
        <v>0</v>
      </c>
      <c r="K280" s="210" t="s">
        <v>168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832</v>
      </c>
      <c r="AT280" s="219" t="s">
        <v>164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832</v>
      </c>
      <c r="BM280" s="219" t="s">
        <v>5449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5450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>
      <c r="A282" s="42"/>
      <c r="B282" s="43"/>
      <c r="C282" s="44"/>
      <c r="D282" s="226" t="s">
        <v>172</v>
      </c>
      <c r="E282" s="44"/>
      <c r="F282" s="227" t="s">
        <v>5451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172</v>
      </c>
      <c r="AU282" s="20" t="s">
        <v>88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5452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832</v>
      </c>
      <c r="D284" s="265" t="s">
        <v>303</v>
      </c>
      <c r="E284" s="266" t="s">
        <v>5453</v>
      </c>
      <c r="F284" s="267" t="s">
        <v>5454</v>
      </c>
      <c r="G284" s="268" t="s">
        <v>320</v>
      </c>
      <c r="H284" s="269">
        <v>2247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1239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1239</v>
      </c>
      <c r="BM284" s="219" t="s">
        <v>5455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5454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14" customFormat="1">
      <c r="A286" s="14"/>
      <c r="B286" s="243"/>
      <c r="C286" s="244"/>
      <c r="D286" s="221" t="s">
        <v>247</v>
      </c>
      <c r="E286" s="244"/>
      <c r="F286" s="246" t="s">
        <v>5456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161</v>
      </c>
    </row>
    <row r="287" s="2" customFormat="1" ht="24.15" customHeight="1">
      <c r="A287" s="42"/>
      <c r="B287" s="43"/>
      <c r="C287" s="208" t="s">
        <v>842</v>
      </c>
      <c r="D287" s="208" t="s">
        <v>164</v>
      </c>
      <c r="E287" s="209" t="s">
        <v>5457</v>
      </c>
      <c r="F287" s="210" t="s">
        <v>5458</v>
      </c>
      <c r="G287" s="211" t="s">
        <v>320</v>
      </c>
      <c r="H287" s="212">
        <v>100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832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832</v>
      </c>
      <c r="BM287" s="219" t="s">
        <v>5459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5460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5461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852</v>
      </c>
      <c r="D290" s="265" t="s">
        <v>303</v>
      </c>
      <c r="E290" s="266" t="s">
        <v>5462</v>
      </c>
      <c r="F290" s="267" t="s">
        <v>5463</v>
      </c>
      <c r="G290" s="268" t="s">
        <v>320</v>
      </c>
      <c r="H290" s="269">
        <v>105</v>
      </c>
      <c r="I290" s="270"/>
      <c r="J290" s="271">
        <f>ROUND(I290*H290,2)</f>
        <v>0</v>
      </c>
      <c r="K290" s="267" t="s">
        <v>168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1239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1239</v>
      </c>
      <c r="BM290" s="219" t="s">
        <v>5464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5463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14" customFormat="1">
      <c r="A292" s="14"/>
      <c r="B292" s="243"/>
      <c r="C292" s="244"/>
      <c r="D292" s="221" t="s">
        <v>247</v>
      </c>
      <c r="E292" s="244"/>
      <c r="F292" s="246" t="s">
        <v>5465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247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161</v>
      </c>
    </row>
    <row r="293" s="2" customFormat="1" ht="24.15" customHeight="1">
      <c r="A293" s="42"/>
      <c r="B293" s="43"/>
      <c r="C293" s="208" t="s">
        <v>857</v>
      </c>
      <c r="D293" s="208" t="s">
        <v>164</v>
      </c>
      <c r="E293" s="209" t="s">
        <v>5466</v>
      </c>
      <c r="F293" s="210" t="s">
        <v>5467</v>
      </c>
      <c r="G293" s="211" t="s">
        <v>243</v>
      </c>
      <c r="H293" s="212">
        <v>0.59999999999999998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1224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5468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5469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1.75" customHeight="1">
      <c r="A296" s="42"/>
      <c r="B296" s="43"/>
      <c r="C296" s="208" t="s">
        <v>863</v>
      </c>
      <c r="D296" s="208" t="s">
        <v>164</v>
      </c>
      <c r="E296" s="209" t="s">
        <v>5470</v>
      </c>
      <c r="F296" s="210" t="s">
        <v>5471</v>
      </c>
      <c r="G296" s="211" t="s">
        <v>320</v>
      </c>
      <c r="H296" s="212">
        <v>326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1282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5472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5473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33" customHeight="1">
      <c r="A299" s="42"/>
      <c r="B299" s="43"/>
      <c r="C299" s="208" t="s">
        <v>868</v>
      </c>
      <c r="D299" s="208" t="s">
        <v>164</v>
      </c>
      <c r="E299" s="209" t="s">
        <v>5474</v>
      </c>
      <c r="F299" s="210" t="s">
        <v>5475</v>
      </c>
      <c r="G299" s="211" t="s">
        <v>320</v>
      </c>
      <c r="H299" s="212">
        <v>65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832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832</v>
      </c>
      <c r="BM299" s="219" t="s">
        <v>5476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5477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5478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876</v>
      </c>
      <c r="D302" s="265" t="s">
        <v>303</v>
      </c>
      <c r="E302" s="266" t="s">
        <v>5479</v>
      </c>
      <c r="F302" s="267" t="s">
        <v>5480</v>
      </c>
      <c r="G302" s="268" t="s">
        <v>320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2166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832</v>
      </c>
      <c r="BM302" s="219" t="s">
        <v>5481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5480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5482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33" customHeight="1">
      <c r="A305" s="42"/>
      <c r="B305" s="43"/>
      <c r="C305" s="208" t="s">
        <v>892</v>
      </c>
      <c r="D305" s="208" t="s">
        <v>164</v>
      </c>
      <c r="E305" s="209" t="s">
        <v>5483</v>
      </c>
      <c r="F305" s="210" t="s">
        <v>5484</v>
      </c>
      <c r="G305" s="211" t="s">
        <v>775</v>
      </c>
      <c r="H305" s="212">
        <v>1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832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832</v>
      </c>
      <c r="BM305" s="219" t="s">
        <v>5485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5486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5487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 ht="24.15" customHeight="1">
      <c r="A308" s="42"/>
      <c r="B308" s="43"/>
      <c r="C308" s="265" t="s">
        <v>897</v>
      </c>
      <c r="D308" s="265" t="s">
        <v>303</v>
      </c>
      <c r="E308" s="266" t="s">
        <v>5488</v>
      </c>
      <c r="F308" s="267" t="s">
        <v>5489</v>
      </c>
      <c r="G308" s="268" t="s">
        <v>719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2166</v>
      </c>
      <c r="AT308" s="219" t="s">
        <v>303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832</v>
      </c>
      <c r="BM308" s="219" t="s">
        <v>5490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5489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2671</v>
      </c>
      <c r="F310" s="195" t="s">
        <v>2672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188</v>
      </c>
      <c r="AT310" s="204" t="s">
        <v>77</v>
      </c>
      <c r="AU310" s="204" t="s">
        <v>78</v>
      </c>
      <c r="AY310" s="203" t="s">
        <v>161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903</v>
      </c>
      <c r="D311" s="208" t="s">
        <v>164</v>
      </c>
      <c r="E311" s="209" t="s">
        <v>5491</v>
      </c>
      <c r="F311" s="210" t="s">
        <v>5492</v>
      </c>
      <c r="G311" s="211" t="s">
        <v>2676</v>
      </c>
      <c r="H311" s="212">
        <v>25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2677</v>
      </c>
      <c r="AT311" s="219" t="s">
        <v>164</v>
      </c>
      <c r="AU311" s="219" t="s">
        <v>86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2677</v>
      </c>
      <c r="BM311" s="219" t="s">
        <v>5493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5494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86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5495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86</v>
      </c>
    </row>
    <row r="314" s="13" customFormat="1">
      <c r="A314" s="13"/>
      <c r="B314" s="233"/>
      <c r="C314" s="234"/>
      <c r="D314" s="221" t="s">
        <v>247</v>
      </c>
      <c r="E314" s="235" t="s">
        <v>32</v>
      </c>
      <c r="F314" s="236" t="s">
        <v>5496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247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161</v>
      </c>
    </row>
    <row r="315" s="14" customFormat="1">
      <c r="A315" s="14"/>
      <c r="B315" s="243"/>
      <c r="C315" s="244"/>
      <c r="D315" s="221" t="s">
        <v>247</v>
      </c>
      <c r="E315" s="245" t="s">
        <v>32</v>
      </c>
      <c r="F315" s="246" t="s">
        <v>5497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247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161</v>
      </c>
    </row>
    <row r="316" s="2" customFormat="1" ht="16.5" customHeight="1">
      <c r="A316" s="42"/>
      <c r="B316" s="43"/>
      <c r="C316" s="208" t="s">
        <v>908</v>
      </c>
      <c r="D316" s="208" t="s">
        <v>164</v>
      </c>
      <c r="E316" s="209" t="s">
        <v>5498</v>
      </c>
      <c r="F316" s="210" t="s">
        <v>5499</v>
      </c>
      <c r="G316" s="211" t="s">
        <v>2676</v>
      </c>
      <c r="H316" s="212">
        <v>52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2677</v>
      </c>
      <c r="AT316" s="219" t="s">
        <v>164</v>
      </c>
      <c r="AU316" s="219" t="s">
        <v>86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2677</v>
      </c>
      <c r="BM316" s="219" t="s">
        <v>5500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5501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86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5502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86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5503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5504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5" customFormat="1">
      <c r="A321" s="15"/>
      <c r="B321" s="254"/>
      <c r="C321" s="255"/>
      <c r="D321" s="221" t="s">
        <v>247</v>
      </c>
      <c r="E321" s="256" t="s">
        <v>32</v>
      </c>
      <c r="F321" s="257" t="s">
        <v>273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247</v>
      </c>
      <c r="AU321" s="264" t="s">
        <v>86</v>
      </c>
      <c r="AV321" s="15" t="s">
        <v>188</v>
      </c>
      <c r="AW321" s="15" t="s">
        <v>39</v>
      </c>
      <c r="AX321" s="15" t="s">
        <v>86</v>
      </c>
      <c r="AY321" s="264" t="s">
        <v>161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160</v>
      </c>
      <c r="AT322" s="204" t="s">
        <v>77</v>
      </c>
      <c r="AU322" s="204" t="s">
        <v>78</v>
      </c>
      <c r="AY322" s="203" t="s">
        <v>161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162</v>
      </c>
      <c r="F323" s="206" t="s">
        <v>163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160</v>
      </c>
      <c r="AT323" s="204" t="s">
        <v>77</v>
      </c>
      <c r="AU323" s="204" t="s">
        <v>86</v>
      </c>
      <c r="AY323" s="203" t="s">
        <v>161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914</v>
      </c>
      <c r="D324" s="208" t="s">
        <v>164</v>
      </c>
      <c r="E324" s="209" t="s">
        <v>181</v>
      </c>
      <c r="F324" s="210" t="s">
        <v>182</v>
      </c>
      <c r="G324" s="211" t="s">
        <v>2676</v>
      </c>
      <c r="H324" s="212">
        <v>14</v>
      </c>
      <c r="I324" s="213"/>
      <c r="J324" s="214">
        <f>ROUND(I324*H324,2)</f>
        <v>0</v>
      </c>
      <c r="K324" s="210" t="s">
        <v>1496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169</v>
      </c>
      <c r="AT324" s="219" t="s">
        <v>164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169</v>
      </c>
      <c r="BM324" s="219" t="s">
        <v>5505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182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>
      <c r="A326" s="42"/>
      <c r="B326" s="43"/>
      <c r="C326" s="44"/>
      <c r="D326" s="226" t="s">
        <v>172</v>
      </c>
      <c r="E326" s="44"/>
      <c r="F326" s="227" t="s">
        <v>5506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172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4957</v>
      </c>
      <c r="F327" s="206" t="s">
        <v>4958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160</v>
      </c>
      <c r="AT327" s="204" t="s">
        <v>77</v>
      </c>
      <c r="AU327" s="204" t="s">
        <v>86</v>
      </c>
      <c r="AY327" s="203" t="s">
        <v>161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918</v>
      </c>
      <c r="D328" s="208" t="s">
        <v>164</v>
      </c>
      <c r="E328" s="209" t="s">
        <v>4959</v>
      </c>
      <c r="F328" s="210" t="s">
        <v>4960</v>
      </c>
      <c r="G328" s="211" t="s">
        <v>2687</v>
      </c>
      <c r="H328" s="212">
        <v>1</v>
      </c>
      <c r="I328" s="213"/>
      <c r="J328" s="214">
        <f>ROUND(I328*H328,2)</f>
        <v>0</v>
      </c>
      <c r="K328" s="210" t="s">
        <v>1496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169</v>
      </c>
      <c r="BM328" s="219" t="s">
        <v>5507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4960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4962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HROYBnDN8EP/KjZiFcZeEvTGg9eDJZmyAadgWDZ54dq9g4nEh8T2QqwSpqhES6RP7EsjuP/Cjh44cK86hqOaFQ==" hashValue="Lw7QrsyLSad7HAS4hjEkEBDs/tczb2jo3eFiaMxPdlMZgjA/iPs0NQiClsNdFhgqacKg0oxn8Q1E8uRGBgFssA==" algorithmName="SHA-512" password="9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5508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4428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4053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5205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236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139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4442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14. 8. 2024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838</v>
      </c>
      <c r="F87" s="195" t="s">
        <v>839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161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1134</v>
      </c>
      <c r="F88" s="206" t="s">
        <v>1135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161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164</v>
      </c>
      <c r="E89" s="209" t="s">
        <v>5509</v>
      </c>
      <c r="F89" s="210" t="s">
        <v>5510</v>
      </c>
      <c r="G89" s="211" t="s">
        <v>320</v>
      </c>
      <c r="H89" s="212">
        <v>60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379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379</v>
      </c>
      <c r="BM89" s="219" t="s">
        <v>5511</v>
      </c>
    </row>
    <row r="90" s="2" customFormat="1">
      <c r="A90" s="42"/>
      <c r="B90" s="43"/>
      <c r="C90" s="44"/>
      <c r="D90" s="221" t="s">
        <v>171</v>
      </c>
      <c r="E90" s="44"/>
      <c r="F90" s="222" t="s">
        <v>5512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5513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303</v>
      </c>
      <c r="E92" s="266" t="s">
        <v>5514</v>
      </c>
      <c r="F92" s="267" t="s">
        <v>5515</v>
      </c>
      <c r="G92" s="268" t="s">
        <v>320</v>
      </c>
      <c r="H92" s="269">
        <v>60</v>
      </c>
      <c r="I92" s="270"/>
      <c r="J92" s="271">
        <f>ROUND(I92*H92,2)</f>
        <v>0</v>
      </c>
      <c r="K92" s="267" t="s">
        <v>168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555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5516</v>
      </c>
    </row>
    <row r="93" s="2" customFormat="1">
      <c r="A93" s="42"/>
      <c r="B93" s="43"/>
      <c r="C93" s="44"/>
      <c r="D93" s="221" t="s">
        <v>171</v>
      </c>
      <c r="E93" s="44"/>
      <c r="F93" s="222" t="s">
        <v>5515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08" t="s">
        <v>180</v>
      </c>
      <c r="D94" s="208" t="s">
        <v>164</v>
      </c>
      <c r="E94" s="209" t="s">
        <v>5517</v>
      </c>
      <c r="F94" s="210" t="s">
        <v>5518</v>
      </c>
      <c r="G94" s="211" t="s">
        <v>775</v>
      </c>
      <c r="H94" s="212">
        <v>60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5519</v>
      </c>
    </row>
    <row r="95" s="2" customFormat="1">
      <c r="A95" s="42"/>
      <c r="B95" s="43"/>
      <c r="C95" s="44"/>
      <c r="D95" s="221" t="s">
        <v>171</v>
      </c>
      <c r="E95" s="44"/>
      <c r="F95" s="222" t="s">
        <v>5520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5521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24.15" customHeight="1">
      <c r="A97" s="42"/>
      <c r="B97" s="43"/>
      <c r="C97" s="265" t="s">
        <v>188</v>
      </c>
      <c r="D97" s="265" t="s">
        <v>303</v>
      </c>
      <c r="E97" s="266" t="s">
        <v>5522</v>
      </c>
      <c r="F97" s="267" t="s">
        <v>5523</v>
      </c>
      <c r="G97" s="268" t="s">
        <v>775</v>
      </c>
      <c r="H97" s="269">
        <v>60</v>
      </c>
      <c r="I97" s="270"/>
      <c r="J97" s="271">
        <f>ROUND(I97*H97,2)</f>
        <v>0</v>
      </c>
      <c r="K97" s="267" t="s">
        <v>168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555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5524</v>
      </c>
    </row>
    <row r="98" s="2" customFormat="1">
      <c r="A98" s="42"/>
      <c r="B98" s="43"/>
      <c r="C98" s="44"/>
      <c r="D98" s="221" t="s">
        <v>171</v>
      </c>
      <c r="E98" s="44"/>
      <c r="F98" s="222" t="s">
        <v>5523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4528</v>
      </c>
      <c r="F99" s="210" t="s">
        <v>5525</v>
      </c>
      <c r="G99" s="211" t="s">
        <v>2676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88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5525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65" t="s">
        <v>200</v>
      </c>
      <c r="D101" s="265" t="s">
        <v>303</v>
      </c>
      <c r="E101" s="266" t="s">
        <v>5526</v>
      </c>
      <c r="F101" s="267" t="s">
        <v>5527</v>
      </c>
      <c r="G101" s="268" t="s">
        <v>320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555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5527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204</v>
      </c>
      <c r="D103" s="208" t="s">
        <v>164</v>
      </c>
      <c r="E103" s="209" t="s">
        <v>4615</v>
      </c>
      <c r="F103" s="210" t="s">
        <v>5528</v>
      </c>
      <c r="G103" s="211" t="s">
        <v>2676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5529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 ht="16.5" customHeight="1">
      <c r="A105" s="42"/>
      <c r="B105" s="43"/>
      <c r="C105" s="265" t="s">
        <v>294</v>
      </c>
      <c r="D105" s="265" t="s">
        <v>303</v>
      </c>
      <c r="E105" s="266" t="s">
        <v>5530</v>
      </c>
      <c r="F105" s="267" t="s">
        <v>5531</v>
      </c>
      <c r="G105" s="268" t="s">
        <v>320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555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294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5531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 ht="24.15" customHeight="1">
      <c r="A107" s="42"/>
      <c r="B107" s="43"/>
      <c r="C107" s="208" t="s">
        <v>302</v>
      </c>
      <c r="D107" s="208" t="s">
        <v>164</v>
      </c>
      <c r="E107" s="209" t="s">
        <v>4732</v>
      </c>
      <c r="F107" s="210" t="s">
        <v>5532</v>
      </c>
      <c r="G107" s="211" t="s">
        <v>2676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379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5532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24.15" customHeight="1">
      <c r="A109" s="42"/>
      <c r="B109" s="43"/>
      <c r="C109" s="265" t="s">
        <v>308</v>
      </c>
      <c r="D109" s="265" t="s">
        <v>303</v>
      </c>
      <c r="E109" s="266" t="s">
        <v>5533</v>
      </c>
      <c r="F109" s="267" t="s">
        <v>5534</v>
      </c>
      <c r="G109" s="268" t="s">
        <v>5535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555</v>
      </c>
      <c r="AT109" s="219" t="s">
        <v>303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394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5534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 ht="21.75" customHeight="1">
      <c r="A111" s="42"/>
      <c r="B111" s="43"/>
      <c r="C111" s="208" t="s">
        <v>317</v>
      </c>
      <c r="D111" s="208" t="s">
        <v>164</v>
      </c>
      <c r="E111" s="209" t="s">
        <v>4750</v>
      </c>
      <c r="F111" s="210" t="s">
        <v>5536</v>
      </c>
      <c r="G111" s="211" t="s">
        <v>2676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449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5536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328</v>
      </c>
      <c r="D113" s="265" t="s">
        <v>303</v>
      </c>
      <c r="E113" s="266" t="s">
        <v>5537</v>
      </c>
      <c r="F113" s="267" t="s">
        <v>5538</v>
      </c>
      <c r="G113" s="268" t="s">
        <v>775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555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473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5538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 ht="16.5" customHeight="1">
      <c r="A115" s="42"/>
      <c r="B115" s="43"/>
      <c r="C115" s="208" t="s">
        <v>336</v>
      </c>
      <c r="D115" s="208" t="s">
        <v>164</v>
      </c>
      <c r="E115" s="209" t="s">
        <v>4756</v>
      </c>
      <c r="F115" s="210" t="s">
        <v>5539</v>
      </c>
      <c r="G115" s="211" t="s">
        <v>2676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487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5539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 ht="21.75" customHeight="1">
      <c r="A117" s="42"/>
      <c r="B117" s="43"/>
      <c r="C117" s="208" t="s">
        <v>363</v>
      </c>
      <c r="D117" s="208" t="s">
        <v>164</v>
      </c>
      <c r="E117" s="209" t="s">
        <v>4789</v>
      </c>
      <c r="F117" s="210" t="s">
        <v>5540</v>
      </c>
      <c r="G117" s="211" t="s">
        <v>2676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605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5540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303</v>
      </c>
      <c r="E119" s="266" t="s">
        <v>4704</v>
      </c>
      <c r="F119" s="267" t="s">
        <v>4705</v>
      </c>
      <c r="G119" s="268" t="s">
        <v>2085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555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618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4705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 ht="16.5" customHeight="1">
      <c r="A121" s="42"/>
      <c r="B121" s="43"/>
      <c r="C121" s="208" t="s">
        <v>379</v>
      </c>
      <c r="D121" s="208" t="s">
        <v>164</v>
      </c>
      <c r="E121" s="209" t="s">
        <v>4813</v>
      </c>
      <c r="F121" s="210" t="s">
        <v>5541</v>
      </c>
      <c r="G121" s="211" t="s">
        <v>2676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685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5541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16.5" customHeight="1">
      <c r="A123" s="42"/>
      <c r="B123" s="43"/>
      <c r="C123" s="265" t="s">
        <v>385</v>
      </c>
      <c r="D123" s="265" t="s">
        <v>303</v>
      </c>
      <c r="E123" s="266" t="s">
        <v>4752</v>
      </c>
      <c r="F123" s="267" t="s">
        <v>4753</v>
      </c>
      <c r="G123" s="268" t="s">
        <v>775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555</v>
      </c>
      <c r="AT123" s="219" t="s">
        <v>303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697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4753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66.75" customHeight="1">
      <c r="A125" s="42"/>
      <c r="B125" s="43"/>
      <c r="C125" s="265" t="s">
        <v>394</v>
      </c>
      <c r="D125" s="265" t="s">
        <v>303</v>
      </c>
      <c r="E125" s="266" t="s">
        <v>4927</v>
      </c>
      <c r="F125" s="267" t="s">
        <v>5542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555</v>
      </c>
      <c r="AT125" s="219" t="s">
        <v>303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710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5543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303</v>
      </c>
      <c r="F127" s="195" t="s">
        <v>4412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180</v>
      </c>
      <c r="AT127" s="204" t="s">
        <v>77</v>
      </c>
      <c r="AU127" s="204" t="s">
        <v>78</v>
      </c>
      <c r="AY127" s="203" t="s">
        <v>161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5415</v>
      </c>
      <c r="F128" s="206" t="s">
        <v>5416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180</v>
      </c>
      <c r="AT128" s="204" t="s">
        <v>77</v>
      </c>
      <c r="AU128" s="204" t="s">
        <v>86</v>
      </c>
      <c r="AY128" s="203" t="s">
        <v>161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439</v>
      </c>
      <c r="D129" s="208" t="s">
        <v>164</v>
      </c>
      <c r="E129" s="209" t="s">
        <v>5417</v>
      </c>
      <c r="F129" s="210" t="s">
        <v>5418</v>
      </c>
      <c r="G129" s="211" t="s">
        <v>5419</v>
      </c>
      <c r="H129" s="212">
        <v>5.7999999999999998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832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832</v>
      </c>
      <c r="BM129" s="219" t="s">
        <v>5544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5420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5421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5545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08" t="s">
        <v>449</v>
      </c>
      <c r="D133" s="208" t="s">
        <v>164</v>
      </c>
      <c r="E133" s="209" t="s">
        <v>5447</v>
      </c>
      <c r="F133" s="210" t="s">
        <v>5448</v>
      </c>
      <c r="G133" s="211" t="s">
        <v>320</v>
      </c>
      <c r="H133" s="212">
        <v>1450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832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832</v>
      </c>
      <c r="BM133" s="219" t="s">
        <v>5546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5450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5451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2" customFormat="1">
      <c r="A136" s="42"/>
      <c r="B136" s="43"/>
      <c r="C136" s="44"/>
      <c r="D136" s="221" t="s">
        <v>174</v>
      </c>
      <c r="E136" s="44"/>
      <c r="F136" s="228" t="s">
        <v>5547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174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303</v>
      </c>
      <c r="E137" s="266" t="s">
        <v>5453</v>
      </c>
      <c r="F137" s="267" t="s">
        <v>5454</v>
      </c>
      <c r="G137" s="268" t="s">
        <v>320</v>
      </c>
      <c r="H137" s="269">
        <v>1522.5</v>
      </c>
      <c r="I137" s="270"/>
      <c r="J137" s="271">
        <f>ROUND(I137*H137,2)</f>
        <v>0</v>
      </c>
      <c r="K137" s="267" t="s">
        <v>168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1239</v>
      </c>
      <c r="AT137" s="219" t="s">
        <v>303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1239</v>
      </c>
      <c r="BM137" s="219" t="s">
        <v>5548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5454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4"/>
      <c r="F139" s="246" t="s">
        <v>5549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161</v>
      </c>
    </row>
    <row r="140" s="2" customFormat="1" ht="33" customHeight="1">
      <c r="A140" s="42"/>
      <c r="B140" s="43"/>
      <c r="C140" s="208" t="s">
        <v>473</v>
      </c>
      <c r="D140" s="208" t="s">
        <v>164</v>
      </c>
      <c r="E140" s="209" t="s">
        <v>5550</v>
      </c>
      <c r="F140" s="210" t="s">
        <v>5551</v>
      </c>
      <c r="G140" s="211" t="s">
        <v>775</v>
      </c>
      <c r="H140" s="212">
        <v>500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832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832</v>
      </c>
      <c r="BM140" s="219" t="s">
        <v>5552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5553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5554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482</v>
      </c>
      <c r="D143" s="265" t="s">
        <v>303</v>
      </c>
      <c r="E143" s="266" t="s">
        <v>4746</v>
      </c>
      <c r="F143" s="267" t="s">
        <v>4747</v>
      </c>
      <c r="G143" s="268" t="s">
        <v>4748</v>
      </c>
      <c r="H143" s="269">
        <v>5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1239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1239</v>
      </c>
      <c r="BM143" s="219" t="s">
        <v>5555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4747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14" customFormat="1">
      <c r="A145" s="14"/>
      <c r="B145" s="243"/>
      <c r="C145" s="244"/>
      <c r="D145" s="221" t="s">
        <v>247</v>
      </c>
      <c r="E145" s="244"/>
      <c r="F145" s="246" t="s">
        <v>5556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161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2671</v>
      </c>
      <c r="F146" s="195" t="s">
        <v>2672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188</v>
      </c>
      <c r="AT146" s="204" t="s">
        <v>77</v>
      </c>
      <c r="AU146" s="204" t="s">
        <v>78</v>
      </c>
      <c r="AY146" s="203" t="s">
        <v>161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487</v>
      </c>
      <c r="D147" s="208" t="s">
        <v>164</v>
      </c>
      <c r="E147" s="209" t="s">
        <v>4819</v>
      </c>
      <c r="F147" s="210" t="s">
        <v>5557</v>
      </c>
      <c r="G147" s="211" t="s">
        <v>2676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2677</v>
      </c>
      <c r="AT147" s="219" t="s">
        <v>164</v>
      </c>
      <c r="AU147" s="219" t="s">
        <v>86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2677</v>
      </c>
      <c r="BM147" s="219" t="s">
        <v>722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5557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86</v>
      </c>
    </row>
    <row r="149" s="2" customFormat="1" ht="16.5" customHeight="1">
      <c r="A149" s="42"/>
      <c r="B149" s="43"/>
      <c r="C149" s="208" t="s">
        <v>497</v>
      </c>
      <c r="D149" s="208" t="s">
        <v>164</v>
      </c>
      <c r="E149" s="209" t="s">
        <v>4827</v>
      </c>
      <c r="F149" s="210" t="s">
        <v>5558</v>
      </c>
      <c r="G149" s="211" t="s">
        <v>2676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2677</v>
      </c>
      <c r="AT149" s="219" t="s">
        <v>164</v>
      </c>
      <c r="AU149" s="219" t="s">
        <v>86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2677</v>
      </c>
      <c r="BM149" s="219" t="s">
        <v>735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5558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86</v>
      </c>
    </row>
    <row r="151" s="2" customFormat="1" ht="16.5" customHeight="1">
      <c r="A151" s="42"/>
      <c r="B151" s="43"/>
      <c r="C151" s="208" t="s">
        <v>504</v>
      </c>
      <c r="D151" s="208" t="s">
        <v>164</v>
      </c>
      <c r="E151" s="209" t="s">
        <v>4845</v>
      </c>
      <c r="F151" s="210" t="s">
        <v>5559</v>
      </c>
      <c r="G151" s="211" t="s">
        <v>2676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2677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2677</v>
      </c>
      <c r="BM151" s="219" t="s">
        <v>747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5559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 ht="16.5" customHeight="1">
      <c r="A153" s="42"/>
      <c r="B153" s="43"/>
      <c r="C153" s="208" t="s">
        <v>510</v>
      </c>
      <c r="D153" s="208" t="s">
        <v>164</v>
      </c>
      <c r="E153" s="209" t="s">
        <v>5560</v>
      </c>
      <c r="F153" s="210" t="s">
        <v>5561</v>
      </c>
      <c r="G153" s="211" t="s">
        <v>2676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2677</v>
      </c>
      <c r="AT153" s="219" t="s">
        <v>164</v>
      </c>
      <c r="AU153" s="219" t="s">
        <v>86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2677</v>
      </c>
      <c r="BM153" s="219" t="s">
        <v>760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5561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86</v>
      </c>
    </row>
    <row r="155" s="2" customFormat="1" ht="37.8" customHeight="1">
      <c r="A155" s="42"/>
      <c r="B155" s="43"/>
      <c r="C155" s="208" t="s">
        <v>519</v>
      </c>
      <c r="D155" s="208" t="s">
        <v>164</v>
      </c>
      <c r="E155" s="209" t="s">
        <v>4852</v>
      </c>
      <c r="F155" s="210" t="s">
        <v>5562</v>
      </c>
      <c r="G155" s="211" t="s">
        <v>2676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2677</v>
      </c>
      <c r="AT155" s="219" t="s">
        <v>164</v>
      </c>
      <c r="AU155" s="219" t="s">
        <v>86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2677</v>
      </c>
      <c r="BM155" s="219" t="s">
        <v>772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5562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86</v>
      </c>
    </row>
    <row r="157" s="2" customFormat="1" ht="24.15" customHeight="1">
      <c r="A157" s="42"/>
      <c r="B157" s="43"/>
      <c r="C157" s="208" t="s">
        <v>530</v>
      </c>
      <c r="D157" s="208" t="s">
        <v>164</v>
      </c>
      <c r="E157" s="209" t="s">
        <v>4880</v>
      </c>
      <c r="F157" s="210" t="s">
        <v>5563</v>
      </c>
      <c r="G157" s="211" t="s">
        <v>2676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2677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2677</v>
      </c>
      <c r="BM157" s="219" t="s">
        <v>788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5563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 ht="16.5" customHeight="1">
      <c r="A159" s="42"/>
      <c r="B159" s="43"/>
      <c r="C159" s="208" t="s">
        <v>543</v>
      </c>
      <c r="D159" s="208" t="s">
        <v>164</v>
      </c>
      <c r="E159" s="209" t="s">
        <v>4883</v>
      </c>
      <c r="F159" s="210" t="s">
        <v>5564</v>
      </c>
      <c r="G159" s="211" t="s">
        <v>2676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2677</v>
      </c>
      <c r="AT159" s="219" t="s">
        <v>164</v>
      </c>
      <c r="AU159" s="219" t="s">
        <v>86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2677</v>
      </c>
      <c r="BM159" s="219" t="s">
        <v>805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5564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160</v>
      </c>
      <c r="AT161" s="204" t="s">
        <v>77</v>
      </c>
      <c r="AU161" s="204" t="s">
        <v>78</v>
      </c>
      <c r="AY161" s="203" t="s">
        <v>161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4957</v>
      </c>
      <c r="F162" s="206" t="s">
        <v>4958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160</v>
      </c>
      <c r="AT162" s="204" t="s">
        <v>77</v>
      </c>
      <c r="AU162" s="204" t="s">
        <v>86</v>
      </c>
      <c r="AY162" s="203" t="s">
        <v>161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549</v>
      </c>
      <c r="D163" s="208" t="s">
        <v>164</v>
      </c>
      <c r="E163" s="209" t="s">
        <v>4959</v>
      </c>
      <c r="F163" s="210" t="s">
        <v>4960</v>
      </c>
      <c r="G163" s="211" t="s">
        <v>2687</v>
      </c>
      <c r="H163" s="212">
        <v>1</v>
      </c>
      <c r="I163" s="213"/>
      <c r="J163" s="214">
        <f>ROUND(I163*H163,2)</f>
        <v>0</v>
      </c>
      <c r="K163" s="210" t="s">
        <v>1496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169</v>
      </c>
      <c r="BM163" s="219" t="s">
        <v>5565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4960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4962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tHOwI+RcuPxF3U8PbLbEHb53rwEx4dYtDzNHno7z4J8TV+GhnrgIusXi2N7oaHZhGGljbnJZHTV8yCbMs2JHtg==" hashValue="QrQx89fR9LwCNm/XO+AFzLvnWdvKUhHDqkQKTZaDe7zTSB5V7cUj1OgwTg2X4LdTSWseRK1koV97DIIjwXEaNA==" algorithmName="SHA-512" password="9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5566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5567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5568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5569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5570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5571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5572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5573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5574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5575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5576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5577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236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14. 8. 2024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838</v>
      </c>
      <c r="F92" s="195" t="s">
        <v>838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161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5578</v>
      </c>
      <c r="F93" s="206" t="s">
        <v>1014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5579</v>
      </c>
      <c r="F94" s="210" t="s">
        <v>5580</v>
      </c>
      <c r="G94" s="211" t="s">
        <v>311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1717</v>
      </c>
    </row>
    <row r="95" s="2" customFormat="1">
      <c r="A95" s="42"/>
      <c r="B95" s="43"/>
      <c r="C95" s="44"/>
      <c r="D95" s="221" t="s">
        <v>171</v>
      </c>
      <c r="E95" s="44"/>
      <c r="F95" s="222" t="s">
        <v>5580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5581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164</v>
      </c>
      <c r="E97" s="209" t="s">
        <v>5582</v>
      </c>
      <c r="F97" s="210" t="s">
        <v>5583</v>
      </c>
      <c r="G97" s="211" t="s">
        <v>5535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1728</v>
      </c>
    </row>
    <row r="98" s="2" customFormat="1">
      <c r="A98" s="42"/>
      <c r="B98" s="43"/>
      <c r="C98" s="44"/>
      <c r="D98" s="221" t="s">
        <v>171</v>
      </c>
      <c r="E98" s="44"/>
      <c r="F98" s="222" t="s">
        <v>5583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5584</v>
      </c>
      <c r="F99" s="206" t="s">
        <v>5585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161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180</v>
      </c>
      <c r="D100" s="208" t="s">
        <v>164</v>
      </c>
      <c r="E100" s="209" t="s">
        <v>5586</v>
      </c>
      <c r="F100" s="210" t="s">
        <v>5587</v>
      </c>
      <c r="G100" s="211" t="s">
        <v>311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1751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5587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5588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188</v>
      </c>
      <c r="D103" s="208" t="s">
        <v>164</v>
      </c>
      <c r="E103" s="209" t="s">
        <v>5582</v>
      </c>
      <c r="F103" s="210" t="s">
        <v>5583</v>
      </c>
      <c r="G103" s="211" t="s">
        <v>5535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1759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5583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5589</v>
      </c>
      <c r="F105" s="206" t="s">
        <v>123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161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5590</v>
      </c>
      <c r="F106" s="206" t="s">
        <v>5591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161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160</v>
      </c>
      <c r="D107" s="208" t="s">
        <v>164</v>
      </c>
      <c r="E107" s="209" t="s">
        <v>5592</v>
      </c>
      <c r="F107" s="210" t="s">
        <v>5593</v>
      </c>
      <c r="G107" s="211" t="s">
        <v>719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180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88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5593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180</v>
      </c>
    </row>
    <row r="109" s="2" customFormat="1">
      <c r="A109" s="42"/>
      <c r="B109" s="43"/>
      <c r="C109" s="44"/>
      <c r="D109" s="221" t="s">
        <v>174</v>
      </c>
      <c r="E109" s="44"/>
      <c r="F109" s="228" t="s">
        <v>5594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174</v>
      </c>
      <c r="AU109" s="20" t="s">
        <v>180</v>
      </c>
    </row>
    <row r="110" s="2" customFormat="1" ht="24.15" customHeight="1">
      <c r="A110" s="42"/>
      <c r="B110" s="43"/>
      <c r="C110" s="208" t="s">
        <v>200</v>
      </c>
      <c r="D110" s="208" t="s">
        <v>164</v>
      </c>
      <c r="E110" s="209" t="s">
        <v>5595</v>
      </c>
      <c r="F110" s="210" t="s">
        <v>5596</v>
      </c>
      <c r="G110" s="211" t="s">
        <v>719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379</v>
      </c>
      <c r="AT110" s="219" t="s">
        <v>164</v>
      </c>
      <c r="AU110" s="219" t="s">
        <v>180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379</v>
      </c>
      <c r="BM110" s="219" t="s">
        <v>188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5597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180</v>
      </c>
    </row>
    <row r="112" s="2" customFormat="1">
      <c r="A112" s="42"/>
      <c r="B112" s="43"/>
      <c r="C112" s="44"/>
      <c r="D112" s="221" t="s">
        <v>174</v>
      </c>
      <c r="E112" s="44"/>
      <c r="F112" s="228" t="s">
        <v>5598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174</v>
      </c>
      <c r="AU112" s="20" t="s">
        <v>180</v>
      </c>
    </row>
    <row r="113" s="2" customFormat="1" ht="24.15" customHeight="1">
      <c r="A113" s="42"/>
      <c r="B113" s="43"/>
      <c r="C113" s="208" t="s">
        <v>204</v>
      </c>
      <c r="D113" s="208" t="s">
        <v>164</v>
      </c>
      <c r="E113" s="209" t="s">
        <v>5599</v>
      </c>
      <c r="F113" s="210" t="s">
        <v>5600</v>
      </c>
      <c r="G113" s="211" t="s">
        <v>719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180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200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5601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180</v>
      </c>
    </row>
    <row r="115" s="2" customFormat="1">
      <c r="A115" s="42"/>
      <c r="B115" s="43"/>
      <c r="C115" s="44"/>
      <c r="D115" s="221" t="s">
        <v>174</v>
      </c>
      <c r="E115" s="44"/>
      <c r="F115" s="228" t="s">
        <v>5598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174</v>
      </c>
      <c r="AU115" s="20" t="s">
        <v>180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5602</v>
      </c>
      <c r="F116" s="210" t="s">
        <v>5603</v>
      </c>
      <c r="G116" s="211" t="s">
        <v>719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180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294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5604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180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5598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180</v>
      </c>
    </row>
    <row r="119" s="2" customFormat="1" ht="24.15" customHeight="1">
      <c r="A119" s="42"/>
      <c r="B119" s="43"/>
      <c r="C119" s="208" t="s">
        <v>302</v>
      </c>
      <c r="D119" s="208" t="s">
        <v>164</v>
      </c>
      <c r="E119" s="209" t="s">
        <v>5605</v>
      </c>
      <c r="F119" s="210" t="s">
        <v>5606</v>
      </c>
      <c r="G119" s="211" t="s">
        <v>719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180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308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5606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180</v>
      </c>
    </row>
    <row r="121" s="2" customFormat="1" ht="24.15" customHeight="1">
      <c r="A121" s="42"/>
      <c r="B121" s="43"/>
      <c r="C121" s="208" t="s">
        <v>308</v>
      </c>
      <c r="D121" s="208" t="s">
        <v>164</v>
      </c>
      <c r="E121" s="209" t="s">
        <v>5607</v>
      </c>
      <c r="F121" s="210" t="s">
        <v>5608</v>
      </c>
      <c r="G121" s="211" t="s">
        <v>719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180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328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5608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180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5609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180</v>
      </c>
    </row>
    <row r="124" s="2" customFormat="1" ht="24.15" customHeight="1">
      <c r="A124" s="42"/>
      <c r="B124" s="43"/>
      <c r="C124" s="208" t="s">
        <v>317</v>
      </c>
      <c r="D124" s="208" t="s">
        <v>164</v>
      </c>
      <c r="E124" s="209" t="s">
        <v>5610</v>
      </c>
      <c r="F124" s="210" t="s">
        <v>5611</v>
      </c>
      <c r="G124" s="211" t="s">
        <v>719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180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363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5611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180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5612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180</v>
      </c>
    </row>
    <row r="127" s="2" customFormat="1" ht="21.75" customHeight="1">
      <c r="A127" s="42"/>
      <c r="B127" s="43"/>
      <c r="C127" s="208" t="s">
        <v>328</v>
      </c>
      <c r="D127" s="208" t="s">
        <v>164</v>
      </c>
      <c r="E127" s="209" t="s">
        <v>5613</v>
      </c>
      <c r="F127" s="210" t="s">
        <v>5614</v>
      </c>
      <c r="G127" s="211" t="s">
        <v>719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180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379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5615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180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5616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180</v>
      </c>
    </row>
    <row r="130" s="2" customFormat="1" ht="24.15" customHeight="1">
      <c r="A130" s="42"/>
      <c r="B130" s="43"/>
      <c r="C130" s="208" t="s">
        <v>336</v>
      </c>
      <c r="D130" s="208" t="s">
        <v>164</v>
      </c>
      <c r="E130" s="209" t="s">
        <v>5617</v>
      </c>
      <c r="F130" s="210" t="s">
        <v>5618</v>
      </c>
      <c r="G130" s="211" t="s">
        <v>719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180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394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5618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180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5619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180</v>
      </c>
    </row>
    <row r="133" s="2" customFormat="1" ht="33" customHeight="1">
      <c r="A133" s="42"/>
      <c r="B133" s="43"/>
      <c r="C133" s="208" t="s">
        <v>363</v>
      </c>
      <c r="D133" s="208" t="s">
        <v>164</v>
      </c>
      <c r="E133" s="209" t="s">
        <v>5620</v>
      </c>
      <c r="F133" s="210" t="s">
        <v>5621</v>
      </c>
      <c r="G133" s="211" t="s">
        <v>719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180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449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5621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180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5622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180</v>
      </c>
    </row>
    <row r="136" s="2" customFormat="1" ht="24.15" customHeight="1">
      <c r="A136" s="42"/>
      <c r="B136" s="43"/>
      <c r="C136" s="208" t="s">
        <v>8</v>
      </c>
      <c r="D136" s="208" t="s">
        <v>164</v>
      </c>
      <c r="E136" s="209" t="s">
        <v>5623</v>
      </c>
      <c r="F136" s="210" t="s">
        <v>5624</v>
      </c>
      <c r="G136" s="211" t="s">
        <v>719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180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473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5624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180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5625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180</v>
      </c>
    </row>
    <row r="139" s="2" customFormat="1" ht="37.8" customHeight="1">
      <c r="A139" s="42"/>
      <c r="B139" s="43"/>
      <c r="C139" s="208" t="s">
        <v>379</v>
      </c>
      <c r="D139" s="208" t="s">
        <v>164</v>
      </c>
      <c r="E139" s="209" t="s">
        <v>5626</v>
      </c>
      <c r="F139" s="210" t="s">
        <v>5627</v>
      </c>
      <c r="G139" s="211" t="s">
        <v>5628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180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487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5627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180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5629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180</v>
      </c>
    </row>
    <row r="142" s="2" customFormat="1" ht="37.8" customHeight="1">
      <c r="A142" s="42"/>
      <c r="B142" s="43"/>
      <c r="C142" s="208" t="s">
        <v>385</v>
      </c>
      <c r="D142" s="208" t="s">
        <v>164</v>
      </c>
      <c r="E142" s="209" t="s">
        <v>5630</v>
      </c>
      <c r="F142" s="210" t="s">
        <v>5631</v>
      </c>
      <c r="G142" s="211" t="s">
        <v>5628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180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504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5631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180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5629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180</v>
      </c>
    </row>
    <row r="145" s="2" customFormat="1" ht="55.5" customHeight="1">
      <c r="A145" s="42"/>
      <c r="B145" s="43"/>
      <c r="C145" s="208" t="s">
        <v>394</v>
      </c>
      <c r="D145" s="208" t="s">
        <v>164</v>
      </c>
      <c r="E145" s="209" t="s">
        <v>5632</v>
      </c>
      <c r="F145" s="210" t="s">
        <v>5633</v>
      </c>
      <c r="G145" s="211" t="s">
        <v>5628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180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519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5634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180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5635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180</v>
      </c>
    </row>
    <row r="148" s="2" customFormat="1" ht="55.5" customHeight="1">
      <c r="A148" s="42"/>
      <c r="B148" s="43"/>
      <c r="C148" s="208" t="s">
        <v>439</v>
      </c>
      <c r="D148" s="208" t="s">
        <v>164</v>
      </c>
      <c r="E148" s="209" t="s">
        <v>5636</v>
      </c>
      <c r="F148" s="210" t="s">
        <v>5637</v>
      </c>
      <c r="G148" s="211" t="s">
        <v>5628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180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543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5638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180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5635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180</v>
      </c>
    </row>
    <row r="151" s="2" customFormat="1" ht="37.8" customHeight="1">
      <c r="A151" s="42"/>
      <c r="B151" s="43"/>
      <c r="C151" s="208" t="s">
        <v>449</v>
      </c>
      <c r="D151" s="208" t="s">
        <v>164</v>
      </c>
      <c r="E151" s="209" t="s">
        <v>5639</v>
      </c>
      <c r="F151" s="210" t="s">
        <v>5640</v>
      </c>
      <c r="G151" s="211" t="s">
        <v>5535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180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555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5640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180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5641</v>
      </c>
      <c r="F153" s="206" t="s">
        <v>5642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161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164</v>
      </c>
      <c r="E154" s="209" t="s">
        <v>5643</v>
      </c>
      <c r="F154" s="210" t="s">
        <v>5644</v>
      </c>
      <c r="G154" s="211" t="s">
        <v>719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180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605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5644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180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5645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180</v>
      </c>
    </row>
    <row r="157" s="2" customFormat="1" ht="24.15" customHeight="1">
      <c r="A157" s="42"/>
      <c r="B157" s="43"/>
      <c r="C157" s="208" t="s">
        <v>473</v>
      </c>
      <c r="D157" s="208" t="s">
        <v>164</v>
      </c>
      <c r="E157" s="209" t="s">
        <v>5599</v>
      </c>
      <c r="F157" s="210" t="s">
        <v>5600</v>
      </c>
      <c r="G157" s="211" t="s">
        <v>719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180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618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5601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180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5598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180</v>
      </c>
    </row>
    <row r="160" s="2" customFormat="1" ht="24.15" customHeight="1">
      <c r="A160" s="42"/>
      <c r="B160" s="43"/>
      <c r="C160" s="208" t="s">
        <v>482</v>
      </c>
      <c r="D160" s="208" t="s">
        <v>164</v>
      </c>
      <c r="E160" s="209" t="s">
        <v>5595</v>
      </c>
      <c r="F160" s="210" t="s">
        <v>5596</v>
      </c>
      <c r="G160" s="211" t="s">
        <v>719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180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667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5597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180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5598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180</v>
      </c>
    </row>
    <row r="163" s="2" customFormat="1" ht="24.15" customHeight="1">
      <c r="A163" s="42"/>
      <c r="B163" s="43"/>
      <c r="C163" s="208" t="s">
        <v>487</v>
      </c>
      <c r="D163" s="208" t="s">
        <v>164</v>
      </c>
      <c r="E163" s="209" t="s">
        <v>5602</v>
      </c>
      <c r="F163" s="210" t="s">
        <v>5603</v>
      </c>
      <c r="G163" s="211" t="s">
        <v>719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180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674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5604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180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5646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180</v>
      </c>
    </row>
    <row r="166" s="2" customFormat="1" ht="24.15" customHeight="1">
      <c r="A166" s="42"/>
      <c r="B166" s="43"/>
      <c r="C166" s="208" t="s">
        <v>497</v>
      </c>
      <c r="D166" s="208" t="s">
        <v>164</v>
      </c>
      <c r="E166" s="209" t="s">
        <v>5605</v>
      </c>
      <c r="F166" s="210" t="s">
        <v>5606</v>
      </c>
      <c r="G166" s="211" t="s">
        <v>719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180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685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5606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180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5647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180</v>
      </c>
    </row>
    <row r="169" s="2" customFormat="1" ht="24.15" customHeight="1">
      <c r="A169" s="42"/>
      <c r="B169" s="43"/>
      <c r="C169" s="208" t="s">
        <v>504</v>
      </c>
      <c r="D169" s="208" t="s">
        <v>164</v>
      </c>
      <c r="E169" s="209" t="s">
        <v>5648</v>
      </c>
      <c r="F169" s="210" t="s">
        <v>5649</v>
      </c>
      <c r="G169" s="211" t="s">
        <v>719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180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697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5649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180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5650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180</v>
      </c>
    </row>
    <row r="172" s="2" customFormat="1" ht="24.15" customHeight="1">
      <c r="A172" s="42"/>
      <c r="B172" s="43"/>
      <c r="C172" s="208" t="s">
        <v>510</v>
      </c>
      <c r="D172" s="208" t="s">
        <v>164</v>
      </c>
      <c r="E172" s="209" t="s">
        <v>5607</v>
      </c>
      <c r="F172" s="210" t="s">
        <v>5608</v>
      </c>
      <c r="G172" s="211" t="s">
        <v>719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180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710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5608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180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5609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180</v>
      </c>
    </row>
    <row r="175" s="2" customFormat="1" ht="24.15" customHeight="1">
      <c r="A175" s="42"/>
      <c r="B175" s="43"/>
      <c r="C175" s="208" t="s">
        <v>519</v>
      </c>
      <c r="D175" s="208" t="s">
        <v>164</v>
      </c>
      <c r="E175" s="209" t="s">
        <v>5610</v>
      </c>
      <c r="F175" s="210" t="s">
        <v>5611</v>
      </c>
      <c r="G175" s="211" t="s">
        <v>719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180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722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5611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180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5612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180</v>
      </c>
    </row>
    <row r="178" s="2" customFormat="1" ht="21.75" customHeight="1">
      <c r="A178" s="42"/>
      <c r="B178" s="43"/>
      <c r="C178" s="208" t="s">
        <v>530</v>
      </c>
      <c r="D178" s="208" t="s">
        <v>164</v>
      </c>
      <c r="E178" s="209" t="s">
        <v>5651</v>
      </c>
      <c r="F178" s="210" t="s">
        <v>5652</v>
      </c>
      <c r="G178" s="211" t="s">
        <v>719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180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735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5615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180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5616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180</v>
      </c>
    </row>
    <row r="181" s="2" customFormat="1" ht="21.75" customHeight="1">
      <c r="A181" s="42"/>
      <c r="B181" s="43"/>
      <c r="C181" s="208" t="s">
        <v>543</v>
      </c>
      <c r="D181" s="208" t="s">
        <v>164</v>
      </c>
      <c r="E181" s="209" t="s">
        <v>5653</v>
      </c>
      <c r="F181" s="210" t="s">
        <v>5654</v>
      </c>
      <c r="G181" s="211" t="s">
        <v>719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180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747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5655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180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5656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180</v>
      </c>
    </row>
    <row r="184" s="2" customFormat="1" ht="24.15" customHeight="1">
      <c r="A184" s="42"/>
      <c r="B184" s="43"/>
      <c r="C184" s="208" t="s">
        <v>549</v>
      </c>
      <c r="D184" s="208" t="s">
        <v>164</v>
      </c>
      <c r="E184" s="209" t="s">
        <v>5617</v>
      </c>
      <c r="F184" s="210" t="s">
        <v>5618</v>
      </c>
      <c r="G184" s="211" t="s">
        <v>719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180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760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5618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180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5619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180</v>
      </c>
    </row>
    <row r="187" s="2" customFormat="1" ht="33" customHeight="1">
      <c r="A187" s="42"/>
      <c r="B187" s="43"/>
      <c r="C187" s="208" t="s">
        <v>555</v>
      </c>
      <c r="D187" s="208" t="s">
        <v>164</v>
      </c>
      <c r="E187" s="209" t="s">
        <v>5620</v>
      </c>
      <c r="F187" s="210" t="s">
        <v>5621</v>
      </c>
      <c r="G187" s="211" t="s">
        <v>719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180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772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5621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180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5622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180</v>
      </c>
    </row>
    <row r="190" s="2" customFormat="1" ht="24.15" customHeight="1">
      <c r="A190" s="42"/>
      <c r="B190" s="43"/>
      <c r="C190" s="208" t="s">
        <v>567</v>
      </c>
      <c r="D190" s="208" t="s">
        <v>164</v>
      </c>
      <c r="E190" s="209" t="s">
        <v>5623</v>
      </c>
      <c r="F190" s="210" t="s">
        <v>5624</v>
      </c>
      <c r="G190" s="211" t="s">
        <v>719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180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788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5624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180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5625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180</v>
      </c>
    </row>
    <row r="193" s="2" customFormat="1" ht="37.8" customHeight="1">
      <c r="A193" s="42"/>
      <c r="B193" s="43"/>
      <c r="C193" s="208" t="s">
        <v>605</v>
      </c>
      <c r="D193" s="208" t="s">
        <v>164</v>
      </c>
      <c r="E193" s="209" t="s">
        <v>5657</v>
      </c>
      <c r="F193" s="210" t="s">
        <v>5658</v>
      </c>
      <c r="G193" s="211" t="s">
        <v>5628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180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805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5658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180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5659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180</v>
      </c>
    </row>
    <row r="196" s="2" customFormat="1" ht="37.8" customHeight="1">
      <c r="A196" s="42"/>
      <c r="B196" s="43"/>
      <c r="C196" s="208" t="s">
        <v>612</v>
      </c>
      <c r="D196" s="208" t="s">
        <v>164</v>
      </c>
      <c r="E196" s="209" t="s">
        <v>5660</v>
      </c>
      <c r="F196" s="210" t="s">
        <v>5661</v>
      </c>
      <c r="G196" s="211" t="s">
        <v>5628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180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817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5661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180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5659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180</v>
      </c>
    </row>
    <row r="199" s="2" customFormat="1" ht="55.5" customHeight="1">
      <c r="A199" s="42"/>
      <c r="B199" s="43"/>
      <c r="C199" s="208" t="s">
        <v>618</v>
      </c>
      <c r="D199" s="208" t="s">
        <v>164</v>
      </c>
      <c r="E199" s="209" t="s">
        <v>5662</v>
      </c>
      <c r="F199" s="210" t="s">
        <v>5634</v>
      </c>
      <c r="G199" s="211" t="s">
        <v>5628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180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832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5634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180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5663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180</v>
      </c>
    </row>
    <row r="202" s="2" customFormat="1" ht="55.5" customHeight="1">
      <c r="A202" s="42"/>
      <c r="B202" s="43"/>
      <c r="C202" s="208" t="s">
        <v>655</v>
      </c>
      <c r="D202" s="208" t="s">
        <v>164</v>
      </c>
      <c r="E202" s="209" t="s">
        <v>5664</v>
      </c>
      <c r="F202" s="210" t="s">
        <v>5665</v>
      </c>
      <c r="G202" s="211" t="s">
        <v>5628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180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852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5665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180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5663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180</v>
      </c>
    </row>
    <row r="205" s="2" customFormat="1" ht="37.8" customHeight="1">
      <c r="A205" s="42"/>
      <c r="B205" s="43"/>
      <c r="C205" s="208" t="s">
        <v>667</v>
      </c>
      <c r="D205" s="208" t="s">
        <v>164</v>
      </c>
      <c r="E205" s="209" t="s">
        <v>5666</v>
      </c>
      <c r="F205" s="210" t="s">
        <v>5667</v>
      </c>
      <c r="G205" s="211" t="s">
        <v>5535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180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863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5667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180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5668</v>
      </c>
      <c r="F207" s="206" t="s">
        <v>5669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161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672</v>
      </c>
      <c r="D208" s="208" t="s">
        <v>164</v>
      </c>
      <c r="E208" s="209" t="s">
        <v>5670</v>
      </c>
      <c r="F208" s="210" t="s">
        <v>5644</v>
      </c>
      <c r="G208" s="211" t="s">
        <v>719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180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876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5644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180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5671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180</v>
      </c>
    </row>
    <row r="211" s="2" customFormat="1" ht="24.15" customHeight="1">
      <c r="A211" s="42"/>
      <c r="B211" s="43"/>
      <c r="C211" s="208" t="s">
        <v>674</v>
      </c>
      <c r="D211" s="208" t="s">
        <v>164</v>
      </c>
      <c r="E211" s="209" t="s">
        <v>5599</v>
      </c>
      <c r="F211" s="210" t="s">
        <v>5600</v>
      </c>
      <c r="G211" s="211" t="s">
        <v>719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180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897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5601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180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5598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180</v>
      </c>
    </row>
    <row r="214" s="2" customFormat="1" ht="24.15" customHeight="1">
      <c r="A214" s="42"/>
      <c r="B214" s="43"/>
      <c r="C214" s="208" t="s">
        <v>677</v>
      </c>
      <c r="D214" s="208" t="s">
        <v>164</v>
      </c>
      <c r="E214" s="209" t="s">
        <v>5595</v>
      </c>
      <c r="F214" s="210" t="s">
        <v>5596</v>
      </c>
      <c r="G214" s="211" t="s">
        <v>719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180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908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5597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180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5598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180</v>
      </c>
    </row>
    <row r="217" s="2" customFormat="1" ht="24.15" customHeight="1">
      <c r="A217" s="42"/>
      <c r="B217" s="43"/>
      <c r="C217" s="208" t="s">
        <v>685</v>
      </c>
      <c r="D217" s="208" t="s">
        <v>164</v>
      </c>
      <c r="E217" s="209" t="s">
        <v>5672</v>
      </c>
      <c r="F217" s="210" t="s">
        <v>5673</v>
      </c>
      <c r="G217" s="211" t="s">
        <v>719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180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918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5674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180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5675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180</v>
      </c>
    </row>
    <row r="220" s="2" customFormat="1" ht="24.15" customHeight="1">
      <c r="A220" s="42"/>
      <c r="B220" s="43"/>
      <c r="C220" s="208" t="s">
        <v>690</v>
      </c>
      <c r="D220" s="208" t="s">
        <v>164</v>
      </c>
      <c r="E220" s="209" t="s">
        <v>5602</v>
      </c>
      <c r="F220" s="210" t="s">
        <v>5603</v>
      </c>
      <c r="G220" s="211" t="s">
        <v>719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180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934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5604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180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5676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180</v>
      </c>
    </row>
    <row r="223" s="2" customFormat="1" ht="24.15" customHeight="1">
      <c r="A223" s="42"/>
      <c r="B223" s="43"/>
      <c r="C223" s="208" t="s">
        <v>697</v>
      </c>
      <c r="D223" s="208" t="s">
        <v>164</v>
      </c>
      <c r="E223" s="209" t="s">
        <v>5605</v>
      </c>
      <c r="F223" s="210" t="s">
        <v>5606</v>
      </c>
      <c r="G223" s="211" t="s">
        <v>719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180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941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5606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180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5647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180</v>
      </c>
    </row>
    <row r="226" s="2" customFormat="1" ht="24.15" customHeight="1">
      <c r="A226" s="42"/>
      <c r="B226" s="43"/>
      <c r="C226" s="208" t="s">
        <v>705</v>
      </c>
      <c r="D226" s="208" t="s">
        <v>164</v>
      </c>
      <c r="E226" s="209" t="s">
        <v>5607</v>
      </c>
      <c r="F226" s="210" t="s">
        <v>5608</v>
      </c>
      <c r="G226" s="211" t="s">
        <v>719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180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950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5608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180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5609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180</v>
      </c>
    </row>
    <row r="229" s="2" customFormat="1" ht="24.15" customHeight="1">
      <c r="A229" s="42"/>
      <c r="B229" s="43"/>
      <c r="C229" s="208" t="s">
        <v>710</v>
      </c>
      <c r="D229" s="208" t="s">
        <v>164</v>
      </c>
      <c r="E229" s="209" t="s">
        <v>5610</v>
      </c>
      <c r="F229" s="210" t="s">
        <v>5611</v>
      </c>
      <c r="G229" s="211" t="s">
        <v>719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180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962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5611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180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5612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180</v>
      </c>
    </row>
    <row r="232" s="2" customFormat="1" ht="24.15" customHeight="1">
      <c r="A232" s="42"/>
      <c r="B232" s="43"/>
      <c r="C232" s="208" t="s">
        <v>716</v>
      </c>
      <c r="D232" s="208" t="s">
        <v>164</v>
      </c>
      <c r="E232" s="209" t="s">
        <v>5677</v>
      </c>
      <c r="F232" s="210" t="s">
        <v>5678</v>
      </c>
      <c r="G232" s="211" t="s">
        <v>719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180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973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5679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180</v>
      </c>
    </row>
    <row r="234" s="2" customFormat="1">
      <c r="A234" s="42"/>
      <c r="B234" s="43"/>
      <c r="C234" s="44"/>
      <c r="D234" s="221" t="s">
        <v>174</v>
      </c>
      <c r="E234" s="44"/>
      <c r="F234" s="228" t="s">
        <v>5616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174</v>
      </c>
      <c r="AU234" s="20" t="s">
        <v>180</v>
      </c>
    </row>
    <row r="235" s="2" customFormat="1" ht="33" customHeight="1">
      <c r="A235" s="42"/>
      <c r="B235" s="43"/>
      <c r="C235" s="208" t="s">
        <v>722</v>
      </c>
      <c r="D235" s="208" t="s">
        <v>164</v>
      </c>
      <c r="E235" s="209" t="s">
        <v>5680</v>
      </c>
      <c r="F235" s="210" t="s">
        <v>5681</v>
      </c>
      <c r="G235" s="211" t="s">
        <v>719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180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985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5681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180</v>
      </c>
    </row>
    <row r="237" s="2" customFormat="1">
      <c r="A237" s="42"/>
      <c r="B237" s="43"/>
      <c r="C237" s="44"/>
      <c r="D237" s="221" t="s">
        <v>174</v>
      </c>
      <c r="E237" s="44"/>
      <c r="F237" s="228" t="s">
        <v>5682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174</v>
      </c>
      <c r="AU237" s="20" t="s">
        <v>180</v>
      </c>
    </row>
    <row r="238" s="2" customFormat="1" ht="33" customHeight="1">
      <c r="A238" s="42"/>
      <c r="B238" s="43"/>
      <c r="C238" s="208" t="s">
        <v>728</v>
      </c>
      <c r="D238" s="208" t="s">
        <v>164</v>
      </c>
      <c r="E238" s="209" t="s">
        <v>5620</v>
      </c>
      <c r="F238" s="210" t="s">
        <v>5621</v>
      </c>
      <c r="G238" s="211" t="s">
        <v>719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180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996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5621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180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5622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180</v>
      </c>
    </row>
    <row r="241" s="2" customFormat="1" ht="24.15" customHeight="1">
      <c r="A241" s="42"/>
      <c r="B241" s="43"/>
      <c r="C241" s="208" t="s">
        <v>735</v>
      </c>
      <c r="D241" s="208" t="s">
        <v>164</v>
      </c>
      <c r="E241" s="209" t="s">
        <v>5623</v>
      </c>
      <c r="F241" s="210" t="s">
        <v>5624</v>
      </c>
      <c r="G241" s="211" t="s">
        <v>719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180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1007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5624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180</v>
      </c>
    </row>
    <row r="243" s="2" customFormat="1">
      <c r="A243" s="42"/>
      <c r="B243" s="43"/>
      <c r="C243" s="44"/>
      <c r="D243" s="221" t="s">
        <v>174</v>
      </c>
      <c r="E243" s="44"/>
      <c r="F243" s="228" t="s">
        <v>5625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174</v>
      </c>
      <c r="AU243" s="20" t="s">
        <v>180</v>
      </c>
    </row>
    <row r="244" s="2" customFormat="1" ht="24.15" customHeight="1">
      <c r="A244" s="42"/>
      <c r="B244" s="43"/>
      <c r="C244" s="208" t="s">
        <v>741</v>
      </c>
      <c r="D244" s="208" t="s">
        <v>164</v>
      </c>
      <c r="E244" s="209" t="s">
        <v>5617</v>
      </c>
      <c r="F244" s="210" t="s">
        <v>5618</v>
      </c>
      <c r="G244" s="211" t="s">
        <v>719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180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1025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5618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180</v>
      </c>
    </row>
    <row r="246" s="2" customFormat="1">
      <c r="A246" s="42"/>
      <c r="B246" s="43"/>
      <c r="C246" s="44"/>
      <c r="D246" s="221" t="s">
        <v>174</v>
      </c>
      <c r="E246" s="44"/>
      <c r="F246" s="228" t="s">
        <v>5619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174</v>
      </c>
      <c r="AU246" s="20" t="s">
        <v>180</v>
      </c>
    </row>
    <row r="247" s="2" customFormat="1" ht="37.8" customHeight="1">
      <c r="A247" s="42"/>
      <c r="B247" s="43"/>
      <c r="C247" s="208" t="s">
        <v>747</v>
      </c>
      <c r="D247" s="208" t="s">
        <v>164</v>
      </c>
      <c r="E247" s="209" t="s">
        <v>5626</v>
      </c>
      <c r="F247" s="210" t="s">
        <v>5627</v>
      </c>
      <c r="G247" s="211" t="s">
        <v>5628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180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1032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5627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180</v>
      </c>
    </row>
    <row r="249" s="2" customFormat="1">
      <c r="A249" s="42"/>
      <c r="B249" s="43"/>
      <c r="C249" s="44"/>
      <c r="D249" s="221" t="s">
        <v>174</v>
      </c>
      <c r="E249" s="44"/>
      <c r="F249" s="228" t="s">
        <v>5629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174</v>
      </c>
      <c r="AU249" s="20" t="s">
        <v>180</v>
      </c>
    </row>
    <row r="250" s="2" customFormat="1" ht="37.8" customHeight="1">
      <c r="A250" s="42"/>
      <c r="B250" s="43"/>
      <c r="C250" s="208" t="s">
        <v>754</v>
      </c>
      <c r="D250" s="208" t="s">
        <v>164</v>
      </c>
      <c r="E250" s="209" t="s">
        <v>5630</v>
      </c>
      <c r="F250" s="210" t="s">
        <v>5631</v>
      </c>
      <c r="G250" s="211" t="s">
        <v>5628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180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1043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5631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180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5629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180</v>
      </c>
    </row>
    <row r="253" s="2" customFormat="1" ht="55.5" customHeight="1">
      <c r="A253" s="42"/>
      <c r="B253" s="43"/>
      <c r="C253" s="208" t="s">
        <v>760</v>
      </c>
      <c r="D253" s="208" t="s">
        <v>164</v>
      </c>
      <c r="E253" s="209" t="s">
        <v>5683</v>
      </c>
      <c r="F253" s="210" t="s">
        <v>5684</v>
      </c>
      <c r="G253" s="211" t="s">
        <v>5628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180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1050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5684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180</v>
      </c>
    </row>
    <row r="255" s="2" customFormat="1">
      <c r="A255" s="42"/>
      <c r="B255" s="43"/>
      <c r="C255" s="44"/>
      <c r="D255" s="221" t="s">
        <v>174</v>
      </c>
      <c r="E255" s="44"/>
      <c r="F255" s="228" t="s">
        <v>5663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174</v>
      </c>
      <c r="AU255" s="20" t="s">
        <v>180</v>
      </c>
    </row>
    <row r="256" s="2" customFormat="1" ht="55.5" customHeight="1">
      <c r="A256" s="42"/>
      <c r="B256" s="43"/>
      <c r="C256" s="208" t="s">
        <v>766</v>
      </c>
      <c r="D256" s="208" t="s">
        <v>164</v>
      </c>
      <c r="E256" s="209" t="s">
        <v>5662</v>
      </c>
      <c r="F256" s="210" t="s">
        <v>5634</v>
      </c>
      <c r="G256" s="211" t="s">
        <v>5628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180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1060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5634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180</v>
      </c>
    </row>
    <row r="258" s="2" customFormat="1">
      <c r="A258" s="42"/>
      <c r="B258" s="43"/>
      <c r="C258" s="44"/>
      <c r="D258" s="221" t="s">
        <v>174</v>
      </c>
      <c r="E258" s="44"/>
      <c r="F258" s="228" t="s">
        <v>5663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174</v>
      </c>
      <c r="AU258" s="20" t="s">
        <v>180</v>
      </c>
    </row>
    <row r="259" s="2" customFormat="1" ht="55.5" customHeight="1">
      <c r="A259" s="42"/>
      <c r="B259" s="43"/>
      <c r="C259" s="208" t="s">
        <v>772</v>
      </c>
      <c r="D259" s="208" t="s">
        <v>164</v>
      </c>
      <c r="E259" s="209" t="s">
        <v>5685</v>
      </c>
      <c r="F259" s="210" t="s">
        <v>5638</v>
      </c>
      <c r="G259" s="211" t="s">
        <v>5628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180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1080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5638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180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5663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180</v>
      </c>
    </row>
    <row r="262" s="2" customFormat="1" ht="37.8" customHeight="1">
      <c r="A262" s="42"/>
      <c r="B262" s="43"/>
      <c r="C262" s="208" t="s">
        <v>784</v>
      </c>
      <c r="D262" s="208" t="s">
        <v>164</v>
      </c>
      <c r="E262" s="209" t="s">
        <v>5666</v>
      </c>
      <c r="F262" s="210" t="s">
        <v>5667</v>
      </c>
      <c r="G262" s="211" t="s">
        <v>5535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180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1093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5667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180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5686</v>
      </c>
      <c r="F264" s="206" t="s">
        <v>5687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161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788</v>
      </c>
      <c r="D265" s="208" t="s">
        <v>164</v>
      </c>
      <c r="E265" s="209" t="s">
        <v>5688</v>
      </c>
      <c r="F265" s="210" t="s">
        <v>5689</v>
      </c>
      <c r="G265" s="211" t="s">
        <v>719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180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1104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5689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180</v>
      </c>
    </row>
    <row r="267" s="2" customFormat="1">
      <c r="A267" s="42"/>
      <c r="B267" s="43"/>
      <c r="C267" s="44"/>
      <c r="D267" s="221" t="s">
        <v>174</v>
      </c>
      <c r="E267" s="44"/>
      <c r="F267" s="228" t="s">
        <v>5690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174</v>
      </c>
      <c r="AU267" s="20" t="s">
        <v>180</v>
      </c>
    </row>
    <row r="268" s="2" customFormat="1" ht="21.75" customHeight="1">
      <c r="A268" s="42"/>
      <c r="B268" s="43"/>
      <c r="C268" s="208" t="s">
        <v>796</v>
      </c>
      <c r="D268" s="208" t="s">
        <v>164</v>
      </c>
      <c r="E268" s="209" t="s">
        <v>5691</v>
      </c>
      <c r="F268" s="210" t="s">
        <v>5692</v>
      </c>
      <c r="G268" s="211" t="s">
        <v>719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379</v>
      </c>
      <c r="AT268" s="219" t="s">
        <v>164</v>
      </c>
      <c r="AU268" s="219" t="s">
        <v>180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1115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5693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180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5694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180</v>
      </c>
    </row>
    <row r="271" s="2" customFormat="1" ht="24.15" customHeight="1">
      <c r="A271" s="42"/>
      <c r="B271" s="43"/>
      <c r="C271" s="208" t="s">
        <v>805</v>
      </c>
      <c r="D271" s="208" t="s">
        <v>164</v>
      </c>
      <c r="E271" s="209" t="s">
        <v>5610</v>
      </c>
      <c r="F271" s="210" t="s">
        <v>5611</v>
      </c>
      <c r="G271" s="211" t="s">
        <v>719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180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1128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5611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180</v>
      </c>
    </row>
    <row r="273" s="2" customFormat="1">
      <c r="A273" s="42"/>
      <c r="B273" s="43"/>
      <c r="C273" s="44"/>
      <c r="D273" s="221" t="s">
        <v>174</v>
      </c>
      <c r="E273" s="44"/>
      <c r="F273" s="228" t="s">
        <v>5612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174</v>
      </c>
      <c r="AU273" s="20" t="s">
        <v>180</v>
      </c>
    </row>
    <row r="274" s="2" customFormat="1" ht="24.15" customHeight="1">
      <c r="A274" s="42"/>
      <c r="B274" s="43"/>
      <c r="C274" s="208" t="s">
        <v>811</v>
      </c>
      <c r="D274" s="208" t="s">
        <v>164</v>
      </c>
      <c r="E274" s="209" t="s">
        <v>5695</v>
      </c>
      <c r="F274" s="210" t="s">
        <v>5696</v>
      </c>
      <c r="G274" s="211" t="s">
        <v>719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379</v>
      </c>
      <c r="AT274" s="219" t="s">
        <v>164</v>
      </c>
      <c r="AU274" s="219" t="s">
        <v>180</v>
      </c>
      <c r="AY274" s="20" t="s">
        <v>161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379</v>
      </c>
      <c r="BM274" s="219" t="s">
        <v>1143</v>
      </c>
    </row>
    <row r="275" s="2" customFormat="1">
      <c r="A275" s="42"/>
      <c r="B275" s="43"/>
      <c r="C275" s="44"/>
      <c r="D275" s="221" t="s">
        <v>171</v>
      </c>
      <c r="E275" s="44"/>
      <c r="F275" s="222" t="s">
        <v>5696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171</v>
      </c>
      <c r="AU275" s="20" t="s">
        <v>180</v>
      </c>
    </row>
    <row r="276" s="2" customFormat="1">
      <c r="A276" s="42"/>
      <c r="B276" s="43"/>
      <c r="C276" s="44"/>
      <c r="D276" s="221" t="s">
        <v>174</v>
      </c>
      <c r="E276" s="44"/>
      <c r="F276" s="228" t="s">
        <v>5697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174</v>
      </c>
      <c r="AU276" s="20" t="s">
        <v>180</v>
      </c>
    </row>
    <row r="277" s="2" customFormat="1" ht="24.15" customHeight="1">
      <c r="A277" s="42"/>
      <c r="B277" s="43"/>
      <c r="C277" s="208" t="s">
        <v>817</v>
      </c>
      <c r="D277" s="208" t="s">
        <v>164</v>
      </c>
      <c r="E277" s="209" t="s">
        <v>5599</v>
      </c>
      <c r="F277" s="210" t="s">
        <v>5600</v>
      </c>
      <c r="G277" s="211" t="s">
        <v>719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379</v>
      </c>
      <c r="AT277" s="219" t="s">
        <v>164</v>
      </c>
      <c r="AU277" s="219" t="s">
        <v>180</v>
      </c>
      <c r="AY277" s="20" t="s">
        <v>161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379</v>
      </c>
      <c r="BM277" s="219" t="s">
        <v>1156</v>
      </c>
    </row>
    <row r="278" s="2" customFormat="1">
      <c r="A278" s="42"/>
      <c r="B278" s="43"/>
      <c r="C278" s="44"/>
      <c r="D278" s="221" t="s">
        <v>171</v>
      </c>
      <c r="E278" s="44"/>
      <c r="F278" s="222" t="s">
        <v>5601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171</v>
      </c>
      <c r="AU278" s="20" t="s">
        <v>180</v>
      </c>
    </row>
    <row r="279" s="2" customFormat="1">
      <c r="A279" s="42"/>
      <c r="B279" s="43"/>
      <c r="C279" s="44"/>
      <c r="D279" s="221" t="s">
        <v>174</v>
      </c>
      <c r="E279" s="44"/>
      <c r="F279" s="228" t="s">
        <v>5698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174</v>
      </c>
      <c r="AU279" s="20" t="s">
        <v>180</v>
      </c>
    </row>
    <row r="280" s="2" customFormat="1" ht="24.15" customHeight="1">
      <c r="A280" s="42"/>
      <c r="B280" s="43"/>
      <c r="C280" s="208" t="s">
        <v>824</v>
      </c>
      <c r="D280" s="208" t="s">
        <v>164</v>
      </c>
      <c r="E280" s="209" t="s">
        <v>5595</v>
      </c>
      <c r="F280" s="210" t="s">
        <v>5596</v>
      </c>
      <c r="G280" s="211" t="s">
        <v>719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379</v>
      </c>
      <c r="AT280" s="219" t="s">
        <v>164</v>
      </c>
      <c r="AU280" s="219" t="s">
        <v>180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379</v>
      </c>
      <c r="BM280" s="219" t="s">
        <v>1169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5597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180</v>
      </c>
    </row>
    <row r="282" s="2" customFormat="1">
      <c r="A282" s="42"/>
      <c r="B282" s="43"/>
      <c r="C282" s="44"/>
      <c r="D282" s="221" t="s">
        <v>174</v>
      </c>
      <c r="E282" s="44"/>
      <c r="F282" s="228" t="s">
        <v>5698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174</v>
      </c>
      <c r="AU282" s="20" t="s">
        <v>180</v>
      </c>
    </row>
    <row r="283" s="2" customFormat="1" ht="16.5" customHeight="1">
      <c r="A283" s="42"/>
      <c r="B283" s="43"/>
      <c r="C283" s="208" t="s">
        <v>832</v>
      </c>
      <c r="D283" s="208" t="s">
        <v>164</v>
      </c>
      <c r="E283" s="209" t="s">
        <v>5699</v>
      </c>
      <c r="F283" s="210" t="s">
        <v>5700</v>
      </c>
      <c r="G283" s="211" t="s">
        <v>719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180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1180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5700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180</v>
      </c>
    </row>
    <row r="285" s="2" customFormat="1">
      <c r="A285" s="42"/>
      <c r="B285" s="43"/>
      <c r="C285" s="44"/>
      <c r="D285" s="221" t="s">
        <v>174</v>
      </c>
      <c r="E285" s="44"/>
      <c r="F285" s="228" t="s">
        <v>5701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174</v>
      </c>
      <c r="AU285" s="20" t="s">
        <v>180</v>
      </c>
    </row>
    <row r="286" s="2" customFormat="1" ht="37.8" customHeight="1">
      <c r="A286" s="42"/>
      <c r="B286" s="43"/>
      <c r="C286" s="208" t="s">
        <v>842</v>
      </c>
      <c r="D286" s="208" t="s">
        <v>164</v>
      </c>
      <c r="E286" s="209" t="s">
        <v>5702</v>
      </c>
      <c r="F286" s="210" t="s">
        <v>5703</v>
      </c>
      <c r="G286" s="211" t="s">
        <v>719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379</v>
      </c>
      <c r="AT286" s="219" t="s">
        <v>164</v>
      </c>
      <c r="AU286" s="219" t="s">
        <v>180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379</v>
      </c>
      <c r="BM286" s="219" t="s">
        <v>1194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5704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180</v>
      </c>
    </row>
    <row r="288" s="2" customFormat="1">
      <c r="A288" s="42"/>
      <c r="B288" s="43"/>
      <c r="C288" s="44"/>
      <c r="D288" s="221" t="s">
        <v>174</v>
      </c>
      <c r="E288" s="44"/>
      <c r="F288" s="228" t="s">
        <v>5705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174</v>
      </c>
      <c r="AU288" s="20" t="s">
        <v>180</v>
      </c>
    </row>
    <row r="289" s="2" customFormat="1" ht="37.8" customHeight="1">
      <c r="A289" s="42"/>
      <c r="B289" s="43"/>
      <c r="C289" s="208" t="s">
        <v>852</v>
      </c>
      <c r="D289" s="208" t="s">
        <v>164</v>
      </c>
      <c r="E289" s="209" t="s">
        <v>5706</v>
      </c>
      <c r="F289" s="210" t="s">
        <v>5707</v>
      </c>
      <c r="G289" s="211" t="s">
        <v>719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180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1210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5708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180</v>
      </c>
    </row>
    <row r="291" s="2" customFormat="1">
      <c r="A291" s="42"/>
      <c r="B291" s="43"/>
      <c r="C291" s="44"/>
      <c r="D291" s="221" t="s">
        <v>174</v>
      </c>
      <c r="E291" s="44"/>
      <c r="F291" s="228" t="s">
        <v>5709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174</v>
      </c>
      <c r="AU291" s="20" t="s">
        <v>180</v>
      </c>
    </row>
    <row r="292" s="2" customFormat="1" ht="16.5" customHeight="1">
      <c r="A292" s="42"/>
      <c r="B292" s="43"/>
      <c r="C292" s="208" t="s">
        <v>857</v>
      </c>
      <c r="D292" s="208" t="s">
        <v>164</v>
      </c>
      <c r="E292" s="209" t="s">
        <v>5710</v>
      </c>
      <c r="F292" s="210" t="s">
        <v>5711</v>
      </c>
      <c r="G292" s="211" t="s">
        <v>719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180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1224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5711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180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5712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180</v>
      </c>
    </row>
    <row r="295" s="2" customFormat="1" ht="16.5" customHeight="1">
      <c r="A295" s="42"/>
      <c r="B295" s="43"/>
      <c r="C295" s="208" t="s">
        <v>863</v>
      </c>
      <c r="D295" s="208" t="s">
        <v>164</v>
      </c>
      <c r="E295" s="209" t="s">
        <v>5713</v>
      </c>
      <c r="F295" s="210" t="s">
        <v>5714</v>
      </c>
      <c r="G295" s="211" t="s">
        <v>719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180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1239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5714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180</v>
      </c>
    </row>
    <row r="297" s="2" customFormat="1">
      <c r="A297" s="42"/>
      <c r="B297" s="43"/>
      <c r="C297" s="44"/>
      <c r="D297" s="221" t="s">
        <v>174</v>
      </c>
      <c r="E297" s="44"/>
      <c r="F297" s="228" t="s">
        <v>5712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174</v>
      </c>
      <c r="AU297" s="20" t="s">
        <v>180</v>
      </c>
    </row>
    <row r="298" s="2" customFormat="1" ht="16.5" customHeight="1">
      <c r="A298" s="42"/>
      <c r="B298" s="43"/>
      <c r="C298" s="208" t="s">
        <v>868</v>
      </c>
      <c r="D298" s="208" t="s">
        <v>164</v>
      </c>
      <c r="E298" s="209" t="s">
        <v>5715</v>
      </c>
      <c r="F298" s="210" t="s">
        <v>5716</v>
      </c>
      <c r="G298" s="211" t="s">
        <v>719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379</v>
      </c>
      <c r="AT298" s="219" t="s">
        <v>164</v>
      </c>
      <c r="AU298" s="219" t="s">
        <v>180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379</v>
      </c>
      <c r="BM298" s="219" t="s">
        <v>1254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5716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180</v>
      </c>
    </row>
    <row r="300" s="2" customFormat="1">
      <c r="A300" s="42"/>
      <c r="B300" s="43"/>
      <c r="C300" s="44"/>
      <c r="D300" s="221" t="s">
        <v>174</v>
      </c>
      <c r="E300" s="44"/>
      <c r="F300" s="228" t="s">
        <v>5717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174</v>
      </c>
      <c r="AU300" s="20" t="s">
        <v>180</v>
      </c>
    </row>
    <row r="301" s="2" customFormat="1" ht="16.5" customHeight="1">
      <c r="A301" s="42"/>
      <c r="B301" s="43"/>
      <c r="C301" s="208" t="s">
        <v>876</v>
      </c>
      <c r="D301" s="208" t="s">
        <v>164</v>
      </c>
      <c r="E301" s="209" t="s">
        <v>5718</v>
      </c>
      <c r="F301" s="210" t="s">
        <v>5719</v>
      </c>
      <c r="G301" s="211" t="s">
        <v>719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379</v>
      </c>
      <c r="AT301" s="219" t="s">
        <v>164</v>
      </c>
      <c r="AU301" s="219" t="s">
        <v>180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379</v>
      </c>
      <c r="BM301" s="219" t="s">
        <v>1267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5719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180</v>
      </c>
    </row>
    <row r="303" s="2" customFormat="1">
      <c r="A303" s="42"/>
      <c r="B303" s="43"/>
      <c r="C303" s="44"/>
      <c r="D303" s="221" t="s">
        <v>174</v>
      </c>
      <c r="E303" s="44"/>
      <c r="F303" s="228" t="s">
        <v>5717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174</v>
      </c>
      <c r="AU303" s="20" t="s">
        <v>180</v>
      </c>
    </row>
    <row r="304" s="2" customFormat="1" ht="16.5" customHeight="1">
      <c r="A304" s="42"/>
      <c r="B304" s="43"/>
      <c r="C304" s="208" t="s">
        <v>892</v>
      </c>
      <c r="D304" s="208" t="s">
        <v>164</v>
      </c>
      <c r="E304" s="209" t="s">
        <v>5720</v>
      </c>
      <c r="F304" s="210" t="s">
        <v>5721</v>
      </c>
      <c r="G304" s="211" t="s">
        <v>719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180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1282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5721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180</v>
      </c>
    </row>
    <row r="306" s="2" customFormat="1" ht="16.5" customHeight="1">
      <c r="A306" s="42"/>
      <c r="B306" s="43"/>
      <c r="C306" s="208" t="s">
        <v>897</v>
      </c>
      <c r="D306" s="208" t="s">
        <v>164</v>
      </c>
      <c r="E306" s="209" t="s">
        <v>5722</v>
      </c>
      <c r="F306" s="210" t="s">
        <v>5723</v>
      </c>
      <c r="G306" s="211" t="s">
        <v>719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180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1295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5723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180</v>
      </c>
    </row>
    <row r="308" s="2" customFormat="1" ht="37.8" customHeight="1">
      <c r="A308" s="42"/>
      <c r="B308" s="43"/>
      <c r="C308" s="208" t="s">
        <v>903</v>
      </c>
      <c r="D308" s="208" t="s">
        <v>164</v>
      </c>
      <c r="E308" s="209" t="s">
        <v>5660</v>
      </c>
      <c r="F308" s="210" t="s">
        <v>5661</v>
      </c>
      <c r="G308" s="211" t="s">
        <v>5628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180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1312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5661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180</v>
      </c>
    </row>
    <row r="310" s="2" customFormat="1">
      <c r="A310" s="42"/>
      <c r="B310" s="43"/>
      <c r="C310" s="44"/>
      <c r="D310" s="221" t="s">
        <v>174</v>
      </c>
      <c r="E310" s="44"/>
      <c r="F310" s="228" t="s">
        <v>5724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174</v>
      </c>
      <c r="AU310" s="20" t="s">
        <v>180</v>
      </c>
    </row>
    <row r="311" s="2" customFormat="1" ht="55.5" customHeight="1">
      <c r="A311" s="42"/>
      <c r="B311" s="43"/>
      <c r="C311" s="208" t="s">
        <v>908</v>
      </c>
      <c r="D311" s="208" t="s">
        <v>164</v>
      </c>
      <c r="E311" s="209" t="s">
        <v>5725</v>
      </c>
      <c r="F311" s="210" t="s">
        <v>5726</v>
      </c>
      <c r="G311" s="211" t="s">
        <v>5628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180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1324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5726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180</v>
      </c>
    </row>
    <row r="313" s="2" customFormat="1">
      <c r="A313" s="42"/>
      <c r="B313" s="43"/>
      <c r="C313" s="44"/>
      <c r="D313" s="221" t="s">
        <v>174</v>
      </c>
      <c r="E313" s="44"/>
      <c r="F313" s="228" t="s">
        <v>5663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174</v>
      </c>
      <c r="AU313" s="20" t="s">
        <v>180</v>
      </c>
    </row>
    <row r="314" s="2" customFormat="1" ht="55.5" customHeight="1">
      <c r="A314" s="42"/>
      <c r="B314" s="43"/>
      <c r="C314" s="208" t="s">
        <v>914</v>
      </c>
      <c r="D314" s="208" t="s">
        <v>164</v>
      </c>
      <c r="E314" s="209" t="s">
        <v>5662</v>
      </c>
      <c r="F314" s="210" t="s">
        <v>5634</v>
      </c>
      <c r="G314" s="211" t="s">
        <v>5628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379</v>
      </c>
      <c r="AT314" s="219" t="s">
        <v>164</v>
      </c>
      <c r="AU314" s="219" t="s">
        <v>180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1336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5634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180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5663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180</v>
      </c>
    </row>
    <row r="317" s="2" customFormat="1" ht="55.5" customHeight="1">
      <c r="A317" s="42"/>
      <c r="B317" s="43"/>
      <c r="C317" s="208" t="s">
        <v>918</v>
      </c>
      <c r="D317" s="208" t="s">
        <v>164</v>
      </c>
      <c r="E317" s="209" t="s">
        <v>5727</v>
      </c>
      <c r="F317" s="210" t="s">
        <v>5728</v>
      </c>
      <c r="G317" s="211" t="s">
        <v>5628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180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1347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5728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180</v>
      </c>
    </row>
    <row r="319" s="2" customFormat="1">
      <c r="A319" s="42"/>
      <c r="B319" s="43"/>
      <c r="C319" s="44"/>
      <c r="D319" s="221" t="s">
        <v>174</v>
      </c>
      <c r="E319" s="44"/>
      <c r="F319" s="228" t="s">
        <v>5663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174</v>
      </c>
      <c r="AU319" s="20" t="s">
        <v>180</v>
      </c>
    </row>
    <row r="320" s="2" customFormat="1" ht="49.05" customHeight="1">
      <c r="A320" s="42"/>
      <c r="B320" s="43"/>
      <c r="C320" s="208" t="s">
        <v>929</v>
      </c>
      <c r="D320" s="208" t="s">
        <v>164</v>
      </c>
      <c r="E320" s="209" t="s">
        <v>5729</v>
      </c>
      <c r="F320" s="210" t="s">
        <v>5730</v>
      </c>
      <c r="G320" s="211" t="s">
        <v>5628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379</v>
      </c>
      <c r="AT320" s="219" t="s">
        <v>164</v>
      </c>
      <c r="AU320" s="219" t="s">
        <v>180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1361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5730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180</v>
      </c>
    </row>
    <row r="322" s="2" customFormat="1">
      <c r="A322" s="42"/>
      <c r="B322" s="43"/>
      <c r="C322" s="44"/>
      <c r="D322" s="221" t="s">
        <v>174</v>
      </c>
      <c r="E322" s="44"/>
      <c r="F322" s="228" t="s">
        <v>5663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174</v>
      </c>
      <c r="AU322" s="20" t="s">
        <v>180</v>
      </c>
    </row>
    <row r="323" s="2" customFormat="1" ht="37.8" customHeight="1">
      <c r="A323" s="42"/>
      <c r="B323" s="43"/>
      <c r="C323" s="208" t="s">
        <v>934</v>
      </c>
      <c r="D323" s="208" t="s">
        <v>164</v>
      </c>
      <c r="E323" s="209" t="s">
        <v>5666</v>
      </c>
      <c r="F323" s="210" t="s">
        <v>5667</v>
      </c>
      <c r="G323" s="211" t="s">
        <v>5535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379</v>
      </c>
      <c r="AT323" s="219" t="s">
        <v>164</v>
      </c>
      <c r="AU323" s="219" t="s">
        <v>180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379</v>
      </c>
      <c r="BM323" s="219" t="s">
        <v>1399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5667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180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5731</v>
      </c>
      <c r="F325" s="206" t="s">
        <v>5732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161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936</v>
      </c>
      <c r="D326" s="208" t="s">
        <v>164</v>
      </c>
      <c r="E326" s="209" t="s">
        <v>5733</v>
      </c>
      <c r="F326" s="210" t="s">
        <v>5734</v>
      </c>
      <c r="G326" s="211" t="s">
        <v>719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180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1423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5734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180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5735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180</v>
      </c>
    </row>
    <row r="329" s="2" customFormat="1" ht="21.75" customHeight="1">
      <c r="A329" s="42"/>
      <c r="B329" s="43"/>
      <c r="C329" s="208" t="s">
        <v>941</v>
      </c>
      <c r="D329" s="208" t="s">
        <v>164</v>
      </c>
      <c r="E329" s="209" t="s">
        <v>5736</v>
      </c>
      <c r="F329" s="210" t="s">
        <v>5737</v>
      </c>
      <c r="G329" s="211" t="s">
        <v>719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180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1444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5737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180</v>
      </c>
    </row>
    <row r="331" s="2" customFormat="1">
      <c r="A331" s="42"/>
      <c r="B331" s="43"/>
      <c r="C331" s="44"/>
      <c r="D331" s="221" t="s">
        <v>174</v>
      </c>
      <c r="E331" s="44"/>
      <c r="F331" s="228" t="s">
        <v>5738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174</v>
      </c>
      <c r="AU331" s="20" t="s">
        <v>180</v>
      </c>
    </row>
    <row r="332" s="2" customFormat="1" ht="21.75" customHeight="1">
      <c r="A332" s="42"/>
      <c r="B332" s="43"/>
      <c r="C332" s="208" t="s">
        <v>947</v>
      </c>
      <c r="D332" s="208" t="s">
        <v>164</v>
      </c>
      <c r="E332" s="209" t="s">
        <v>5739</v>
      </c>
      <c r="F332" s="210" t="s">
        <v>5737</v>
      </c>
      <c r="G332" s="211" t="s">
        <v>719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180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1493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5737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180</v>
      </c>
    </row>
    <row r="334" s="2" customFormat="1">
      <c r="A334" s="42"/>
      <c r="B334" s="43"/>
      <c r="C334" s="44"/>
      <c r="D334" s="221" t="s">
        <v>174</v>
      </c>
      <c r="E334" s="44"/>
      <c r="F334" s="228" t="s">
        <v>5740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174</v>
      </c>
      <c r="AU334" s="20" t="s">
        <v>180</v>
      </c>
    </row>
    <row r="335" s="2" customFormat="1" ht="21.75" customHeight="1">
      <c r="A335" s="42"/>
      <c r="B335" s="43"/>
      <c r="C335" s="208" t="s">
        <v>950</v>
      </c>
      <c r="D335" s="208" t="s">
        <v>164</v>
      </c>
      <c r="E335" s="209" t="s">
        <v>5741</v>
      </c>
      <c r="F335" s="210" t="s">
        <v>5742</v>
      </c>
      <c r="G335" s="211" t="s">
        <v>719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379</v>
      </c>
      <c r="AT335" s="219" t="s">
        <v>164</v>
      </c>
      <c r="AU335" s="219" t="s">
        <v>180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1534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5742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180</v>
      </c>
    </row>
    <row r="337" s="2" customFormat="1">
      <c r="A337" s="42"/>
      <c r="B337" s="43"/>
      <c r="C337" s="44"/>
      <c r="D337" s="221" t="s">
        <v>174</v>
      </c>
      <c r="E337" s="44"/>
      <c r="F337" s="228" t="s">
        <v>5743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174</v>
      </c>
      <c r="AU337" s="20" t="s">
        <v>180</v>
      </c>
    </row>
    <row r="338" s="2" customFormat="1" ht="16.5" customHeight="1">
      <c r="A338" s="42"/>
      <c r="B338" s="43"/>
      <c r="C338" s="208" t="s">
        <v>956</v>
      </c>
      <c r="D338" s="208" t="s">
        <v>164</v>
      </c>
      <c r="E338" s="209" t="s">
        <v>5744</v>
      </c>
      <c r="F338" s="210" t="s">
        <v>5745</v>
      </c>
      <c r="G338" s="211" t="s">
        <v>719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180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1553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5745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180</v>
      </c>
    </row>
    <row r="340" s="2" customFormat="1" ht="33" customHeight="1">
      <c r="A340" s="42"/>
      <c r="B340" s="43"/>
      <c r="C340" s="208" t="s">
        <v>962</v>
      </c>
      <c r="D340" s="208" t="s">
        <v>164</v>
      </c>
      <c r="E340" s="209" t="s">
        <v>5746</v>
      </c>
      <c r="F340" s="210" t="s">
        <v>5747</v>
      </c>
      <c r="G340" s="211" t="s">
        <v>719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379</v>
      </c>
      <c r="AT340" s="219" t="s">
        <v>164</v>
      </c>
      <c r="AU340" s="219" t="s">
        <v>180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1565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5747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180</v>
      </c>
    </row>
    <row r="342" s="2" customFormat="1" ht="24.15" customHeight="1">
      <c r="A342" s="42"/>
      <c r="B342" s="43"/>
      <c r="C342" s="208" t="s">
        <v>968</v>
      </c>
      <c r="D342" s="208" t="s">
        <v>164</v>
      </c>
      <c r="E342" s="209" t="s">
        <v>5748</v>
      </c>
      <c r="F342" s="210" t="s">
        <v>5749</v>
      </c>
      <c r="G342" s="211" t="s">
        <v>320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180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1574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5749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180</v>
      </c>
    </row>
    <row r="344" s="2" customFormat="1" ht="16.5" customHeight="1">
      <c r="A344" s="42"/>
      <c r="B344" s="43"/>
      <c r="C344" s="208" t="s">
        <v>973</v>
      </c>
      <c r="D344" s="208" t="s">
        <v>164</v>
      </c>
      <c r="E344" s="209" t="s">
        <v>5750</v>
      </c>
      <c r="F344" s="210" t="s">
        <v>5751</v>
      </c>
      <c r="G344" s="211" t="s">
        <v>5752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180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1593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5751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180</v>
      </c>
    </row>
    <row r="346" s="2" customFormat="1" ht="21.75" customHeight="1">
      <c r="A346" s="42"/>
      <c r="B346" s="43"/>
      <c r="C346" s="208" t="s">
        <v>979</v>
      </c>
      <c r="D346" s="208" t="s">
        <v>164</v>
      </c>
      <c r="E346" s="209" t="s">
        <v>5753</v>
      </c>
      <c r="F346" s="210" t="s">
        <v>5754</v>
      </c>
      <c r="G346" s="211" t="s">
        <v>719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379</v>
      </c>
      <c r="AT346" s="219" t="s">
        <v>164</v>
      </c>
      <c r="AU346" s="219" t="s">
        <v>180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1606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5754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180</v>
      </c>
    </row>
    <row r="348" s="2" customFormat="1" ht="37.8" customHeight="1">
      <c r="A348" s="42"/>
      <c r="B348" s="43"/>
      <c r="C348" s="208" t="s">
        <v>985</v>
      </c>
      <c r="D348" s="208" t="s">
        <v>164</v>
      </c>
      <c r="E348" s="209" t="s">
        <v>5666</v>
      </c>
      <c r="F348" s="210" t="s">
        <v>5667</v>
      </c>
      <c r="G348" s="211" t="s">
        <v>5535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180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1622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5667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180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5755</v>
      </c>
      <c r="F350" s="206" t="s">
        <v>5756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161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991</v>
      </c>
      <c r="D351" s="208" t="s">
        <v>164</v>
      </c>
      <c r="E351" s="209" t="s">
        <v>5757</v>
      </c>
      <c r="F351" s="210" t="s">
        <v>5758</v>
      </c>
      <c r="G351" s="211" t="s">
        <v>719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180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1631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5758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180</v>
      </c>
    </row>
    <row r="353" s="2" customFormat="1">
      <c r="A353" s="42"/>
      <c r="B353" s="43"/>
      <c r="C353" s="44"/>
      <c r="D353" s="221" t="s">
        <v>174</v>
      </c>
      <c r="E353" s="44"/>
      <c r="F353" s="228" t="s">
        <v>5759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174</v>
      </c>
      <c r="AU353" s="20" t="s">
        <v>180</v>
      </c>
    </row>
    <row r="354" s="2" customFormat="1" ht="55.5" customHeight="1">
      <c r="A354" s="42"/>
      <c r="B354" s="43"/>
      <c r="C354" s="208" t="s">
        <v>996</v>
      </c>
      <c r="D354" s="208" t="s">
        <v>164</v>
      </c>
      <c r="E354" s="209" t="s">
        <v>5760</v>
      </c>
      <c r="F354" s="210" t="s">
        <v>5761</v>
      </c>
      <c r="G354" s="211" t="s">
        <v>5628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379</v>
      </c>
      <c r="AT354" s="219" t="s">
        <v>164</v>
      </c>
      <c r="AU354" s="219" t="s">
        <v>180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1642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5761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180</v>
      </c>
    </row>
    <row r="356" s="2" customFormat="1">
      <c r="A356" s="42"/>
      <c r="B356" s="43"/>
      <c r="C356" s="44"/>
      <c r="D356" s="221" t="s">
        <v>174</v>
      </c>
      <c r="E356" s="44"/>
      <c r="F356" s="228" t="s">
        <v>5663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174</v>
      </c>
      <c r="AU356" s="20" t="s">
        <v>180</v>
      </c>
    </row>
    <row r="357" s="2" customFormat="1" ht="21.75" customHeight="1">
      <c r="A357" s="42"/>
      <c r="B357" s="43"/>
      <c r="C357" s="208" t="s">
        <v>1003</v>
      </c>
      <c r="D357" s="208" t="s">
        <v>164</v>
      </c>
      <c r="E357" s="209" t="s">
        <v>5762</v>
      </c>
      <c r="F357" s="210" t="s">
        <v>5763</v>
      </c>
      <c r="G357" s="211" t="s">
        <v>719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379</v>
      </c>
      <c r="AT357" s="219" t="s">
        <v>164</v>
      </c>
      <c r="AU357" s="219" t="s">
        <v>180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379</v>
      </c>
      <c r="BM357" s="219" t="s">
        <v>1657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5763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180</v>
      </c>
    </row>
    <row r="359" s="2" customFormat="1" ht="16.5" customHeight="1">
      <c r="A359" s="42"/>
      <c r="B359" s="43"/>
      <c r="C359" s="208" t="s">
        <v>1007</v>
      </c>
      <c r="D359" s="208" t="s">
        <v>164</v>
      </c>
      <c r="E359" s="209" t="s">
        <v>5764</v>
      </c>
      <c r="F359" s="210" t="s">
        <v>5765</v>
      </c>
      <c r="G359" s="211" t="s">
        <v>719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379</v>
      </c>
      <c r="AT359" s="219" t="s">
        <v>164</v>
      </c>
      <c r="AU359" s="219" t="s">
        <v>180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1670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5766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180</v>
      </c>
    </row>
    <row r="361" s="2" customFormat="1" ht="37.8" customHeight="1">
      <c r="A361" s="42"/>
      <c r="B361" s="43"/>
      <c r="C361" s="208" t="s">
        <v>1015</v>
      </c>
      <c r="D361" s="208" t="s">
        <v>164</v>
      </c>
      <c r="E361" s="209" t="s">
        <v>5666</v>
      </c>
      <c r="F361" s="210" t="s">
        <v>5667</v>
      </c>
      <c r="G361" s="211" t="s">
        <v>5535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379</v>
      </c>
      <c r="AT361" s="219" t="s">
        <v>164</v>
      </c>
      <c r="AU361" s="219" t="s">
        <v>180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379</v>
      </c>
      <c r="BM361" s="219" t="s">
        <v>1694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5667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180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5767</v>
      </c>
      <c r="F363" s="206" t="s">
        <v>5768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161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1025</v>
      </c>
      <c r="D364" s="208" t="s">
        <v>164</v>
      </c>
      <c r="E364" s="209" t="s">
        <v>5769</v>
      </c>
      <c r="F364" s="210" t="s">
        <v>5770</v>
      </c>
      <c r="G364" s="211" t="s">
        <v>4079</v>
      </c>
      <c r="H364" s="289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379</v>
      </c>
      <c r="AT364" s="219" t="s">
        <v>164</v>
      </c>
      <c r="AU364" s="219" t="s">
        <v>180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5771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5770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180</v>
      </c>
    </row>
    <row r="366" s="2" customFormat="1" ht="16.5" customHeight="1">
      <c r="A366" s="42"/>
      <c r="B366" s="43"/>
      <c r="C366" s="208" t="s">
        <v>1030</v>
      </c>
      <c r="D366" s="208" t="s">
        <v>164</v>
      </c>
      <c r="E366" s="209" t="s">
        <v>5772</v>
      </c>
      <c r="F366" s="210" t="s">
        <v>5773</v>
      </c>
      <c r="G366" s="211" t="s">
        <v>2085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180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5774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5773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180</v>
      </c>
    </row>
    <row r="368" s="2" customFormat="1" ht="16.5" customHeight="1">
      <c r="A368" s="42"/>
      <c r="B368" s="43"/>
      <c r="C368" s="208" t="s">
        <v>1032</v>
      </c>
      <c r="D368" s="208" t="s">
        <v>164</v>
      </c>
      <c r="E368" s="209" t="s">
        <v>5775</v>
      </c>
      <c r="F368" s="210" t="s">
        <v>5776</v>
      </c>
      <c r="G368" s="211" t="s">
        <v>4079</v>
      </c>
      <c r="H368" s="289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379</v>
      </c>
      <c r="AT368" s="219" t="s">
        <v>164</v>
      </c>
      <c r="AU368" s="219" t="s">
        <v>180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379</v>
      </c>
      <c r="BM368" s="219" t="s">
        <v>5777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5776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180</v>
      </c>
    </row>
    <row r="370" s="2" customFormat="1" ht="21.75" customHeight="1">
      <c r="A370" s="42"/>
      <c r="B370" s="43"/>
      <c r="C370" s="208" t="s">
        <v>1037</v>
      </c>
      <c r="D370" s="208" t="s">
        <v>164</v>
      </c>
      <c r="E370" s="209" t="s">
        <v>5778</v>
      </c>
      <c r="F370" s="210" t="s">
        <v>5779</v>
      </c>
      <c r="G370" s="211" t="s">
        <v>4079</v>
      </c>
      <c r="H370" s="289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180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5780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5779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180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2671</v>
      </c>
      <c r="F372" s="195" t="s">
        <v>2672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188</v>
      </c>
      <c r="AT372" s="204" t="s">
        <v>77</v>
      </c>
      <c r="AU372" s="204" t="s">
        <v>78</v>
      </c>
      <c r="AY372" s="203" t="s">
        <v>161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1043</v>
      </c>
      <c r="D373" s="208" t="s">
        <v>164</v>
      </c>
      <c r="E373" s="209" t="s">
        <v>5781</v>
      </c>
      <c r="F373" s="210" t="s">
        <v>5782</v>
      </c>
      <c r="G373" s="211" t="s">
        <v>2676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2677</v>
      </c>
      <c r="AT373" s="219" t="s">
        <v>164</v>
      </c>
      <c r="AU373" s="219" t="s">
        <v>86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2677</v>
      </c>
      <c r="BM373" s="219" t="s">
        <v>1783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5782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86</v>
      </c>
    </row>
    <row r="375" s="2" customFormat="1">
      <c r="A375" s="42"/>
      <c r="B375" s="43"/>
      <c r="C375" s="44"/>
      <c r="D375" s="221" t="s">
        <v>174</v>
      </c>
      <c r="E375" s="44"/>
      <c r="F375" s="228" t="s">
        <v>5783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174</v>
      </c>
      <c r="AU375" s="20" t="s">
        <v>86</v>
      </c>
    </row>
    <row r="376" s="2" customFormat="1" ht="24.15" customHeight="1">
      <c r="A376" s="42"/>
      <c r="B376" s="43"/>
      <c r="C376" s="208" t="s">
        <v>1048</v>
      </c>
      <c r="D376" s="208" t="s">
        <v>164</v>
      </c>
      <c r="E376" s="209" t="s">
        <v>5784</v>
      </c>
      <c r="F376" s="210" t="s">
        <v>5785</v>
      </c>
      <c r="G376" s="211" t="s">
        <v>2676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2677</v>
      </c>
      <c r="AT376" s="219" t="s">
        <v>164</v>
      </c>
      <c r="AU376" s="219" t="s">
        <v>86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2677</v>
      </c>
      <c r="BM376" s="219" t="s">
        <v>1789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5785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86</v>
      </c>
    </row>
    <row r="378" s="2" customFormat="1" ht="37.8" customHeight="1">
      <c r="A378" s="42"/>
      <c r="B378" s="43"/>
      <c r="C378" s="208" t="s">
        <v>1050</v>
      </c>
      <c r="D378" s="208" t="s">
        <v>164</v>
      </c>
      <c r="E378" s="209" t="s">
        <v>5786</v>
      </c>
      <c r="F378" s="210" t="s">
        <v>5787</v>
      </c>
      <c r="G378" s="211" t="s">
        <v>4079</v>
      </c>
      <c r="H378" s="289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2677</v>
      </c>
      <c r="AT378" s="219" t="s">
        <v>164</v>
      </c>
      <c r="AU378" s="219" t="s">
        <v>86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2677</v>
      </c>
      <c r="BM378" s="219" t="s">
        <v>1804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5787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86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5788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86</v>
      </c>
    </row>
    <row r="381" s="2" customFormat="1" ht="24.15" customHeight="1">
      <c r="A381" s="42"/>
      <c r="B381" s="43"/>
      <c r="C381" s="208" t="s">
        <v>1054</v>
      </c>
      <c r="D381" s="208" t="s">
        <v>164</v>
      </c>
      <c r="E381" s="209" t="s">
        <v>5789</v>
      </c>
      <c r="F381" s="210" t="s">
        <v>5790</v>
      </c>
      <c r="G381" s="211" t="s">
        <v>4079</v>
      </c>
      <c r="H381" s="289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2677</v>
      </c>
      <c r="AT381" s="219" t="s">
        <v>164</v>
      </c>
      <c r="AU381" s="219" t="s">
        <v>86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2677</v>
      </c>
      <c r="BM381" s="219" t="s">
        <v>1818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5790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86</v>
      </c>
    </row>
    <row r="383" s="2" customFormat="1">
      <c r="A383" s="42"/>
      <c r="B383" s="43"/>
      <c r="C383" s="44"/>
      <c r="D383" s="221" t="s">
        <v>174</v>
      </c>
      <c r="E383" s="44"/>
      <c r="F383" s="228" t="s">
        <v>5791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174</v>
      </c>
      <c r="AU383" s="20" t="s">
        <v>86</v>
      </c>
    </row>
    <row r="384" s="2" customFormat="1" ht="24.15" customHeight="1">
      <c r="A384" s="42"/>
      <c r="B384" s="43"/>
      <c r="C384" s="208" t="s">
        <v>1060</v>
      </c>
      <c r="D384" s="208" t="s">
        <v>164</v>
      </c>
      <c r="E384" s="209" t="s">
        <v>5792</v>
      </c>
      <c r="F384" s="210" t="s">
        <v>5793</v>
      </c>
      <c r="G384" s="211" t="s">
        <v>719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2677</v>
      </c>
      <c r="AT384" s="219" t="s">
        <v>164</v>
      </c>
      <c r="AU384" s="219" t="s">
        <v>86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2677</v>
      </c>
      <c r="BM384" s="219" t="s">
        <v>1826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5793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86</v>
      </c>
    </row>
    <row r="386" s="2" customFormat="1">
      <c r="A386" s="42"/>
      <c r="B386" s="43"/>
      <c r="C386" s="44"/>
      <c r="D386" s="221" t="s">
        <v>174</v>
      </c>
      <c r="E386" s="44"/>
      <c r="F386" s="228" t="s">
        <v>5794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174</v>
      </c>
      <c r="AU386" s="20" t="s">
        <v>86</v>
      </c>
    </row>
    <row r="387" s="2" customFormat="1" ht="16.5" customHeight="1">
      <c r="A387" s="42"/>
      <c r="B387" s="43"/>
      <c r="C387" s="208" t="s">
        <v>1065</v>
      </c>
      <c r="D387" s="208" t="s">
        <v>164</v>
      </c>
      <c r="E387" s="209" t="s">
        <v>5795</v>
      </c>
      <c r="F387" s="210" t="s">
        <v>5796</v>
      </c>
      <c r="G387" s="211" t="s">
        <v>4079</v>
      </c>
      <c r="H387" s="289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2677</v>
      </c>
      <c r="AT387" s="219" t="s">
        <v>164</v>
      </c>
      <c r="AU387" s="219" t="s">
        <v>86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2677</v>
      </c>
      <c r="BM387" s="219" t="s">
        <v>1840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5796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86</v>
      </c>
    </row>
    <row r="389" s="2" customFormat="1">
      <c r="A389" s="42"/>
      <c r="B389" s="43"/>
      <c r="C389" s="44"/>
      <c r="D389" s="221" t="s">
        <v>174</v>
      </c>
      <c r="E389" s="44"/>
      <c r="F389" s="228" t="s">
        <v>5797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174</v>
      </c>
      <c r="AU389" s="20" t="s">
        <v>86</v>
      </c>
    </row>
    <row r="390" s="2" customFormat="1" ht="16.5" customHeight="1">
      <c r="A390" s="42"/>
      <c r="B390" s="43"/>
      <c r="C390" s="208" t="s">
        <v>1080</v>
      </c>
      <c r="D390" s="208" t="s">
        <v>164</v>
      </c>
      <c r="E390" s="209" t="s">
        <v>5798</v>
      </c>
      <c r="F390" s="210" t="s">
        <v>5799</v>
      </c>
      <c r="G390" s="211" t="s">
        <v>4079</v>
      </c>
      <c r="H390" s="289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2677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2677</v>
      </c>
      <c r="BM390" s="219" t="s">
        <v>1846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5799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>
      <c r="A392" s="42"/>
      <c r="B392" s="43"/>
      <c r="C392" s="44"/>
      <c r="D392" s="221" t="s">
        <v>174</v>
      </c>
      <c r="E392" s="44"/>
      <c r="F392" s="228" t="s">
        <v>5800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174</v>
      </c>
      <c r="AU392" s="20" t="s">
        <v>86</v>
      </c>
    </row>
    <row r="393" s="2" customFormat="1" ht="16.5" customHeight="1">
      <c r="A393" s="42"/>
      <c r="B393" s="43"/>
      <c r="C393" s="208" t="s">
        <v>1085</v>
      </c>
      <c r="D393" s="208" t="s">
        <v>164</v>
      </c>
      <c r="E393" s="209" t="s">
        <v>5801</v>
      </c>
      <c r="F393" s="210" t="s">
        <v>5802</v>
      </c>
      <c r="G393" s="211" t="s">
        <v>719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2677</v>
      </c>
      <c r="AT393" s="219" t="s">
        <v>164</v>
      </c>
      <c r="AU393" s="219" t="s">
        <v>86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2677</v>
      </c>
      <c r="BM393" s="219" t="s">
        <v>1860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5802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86</v>
      </c>
    </row>
    <row r="395" s="2" customFormat="1">
      <c r="A395" s="42"/>
      <c r="B395" s="43"/>
      <c r="C395" s="44"/>
      <c r="D395" s="221" t="s">
        <v>174</v>
      </c>
      <c r="E395" s="44"/>
      <c r="F395" s="228" t="s">
        <v>5803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174</v>
      </c>
      <c r="AU395" s="20" t="s">
        <v>86</v>
      </c>
    </row>
    <row r="396" s="2" customFormat="1" ht="49.05" customHeight="1">
      <c r="A396" s="42"/>
      <c r="B396" s="43"/>
      <c r="C396" s="208" t="s">
        <v>1093</v>
      </c>
      <c r="D396" s="208" t="s">
        <v>164</v>
      </c>
      <c r="E396" s="209" t="s">
        <v>5804</v>
      </c>
      <c r="F396" s="210" t="s">
        <v>5805</v>
      </c>
      <c r="G396" s="211" t="s">
        <v>719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2677</v>
      </c>
      <c r="AT396" s="219" t="s">
        <v>164</v>
      </c>
      <c r="AU396" s="219" t="s">
        <v>86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2677</v>
      </c>
      <c r="BM396" s="219" t="s">
        <v>1872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5805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86</v>
      </c>
    </row>
    <row r="398" s="2" customFormat="1" ht="16.5" customHeight="1">
      <c r="A398" s="42"/>
      <c r="B398" s="43"/>
      <c r="C398" s="208" t="s">
        <v>1098</v>
      </c>
      <c r="D398" s="208" t="s">
        <v>164</v>
      </c>
      <c r="E398" s="209" t="s">
        <v>5806</v>
      </c>
      <c r="F398" s="210" t="s">
        <v>5807</v>
      </c>
      <c r="G398" s="211" t="s">
        <v>719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2677</v>
      </c>
      <c r="AT398" s="219" t="s">
        <v>164</v>
      </c>
      <c r="AU398" s="219" t="s">
        <v>86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2677</v>
      </c>
      <c r="BM398" s="219" t="s">
        <v>1882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5807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86</v>
      </c>
    </row>
    <row r="400" s="2" customFormat="1">
      <c r="A400" s="42"/>
      <c r="B400" s="43"/>
      <c r="C400" s="44"/>
      <c r="D400" s="221" t="s">
        <v>174</v>
      </c>
      <c r="E400" s="44"/>
      <c r="F400" s="228" t="s">
        <v>5808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174</v>
      </c>
      <c r="AU400" s="20" t="s">
        <v>86</v>
      </c>
    </row>
    <row r="401" s="2" customFormat="1" ht="16.5" customHeight="1">
      <c r="A401" s="42"/>
      <c r="B401" s="43"/>
      <c r="C401" s="208" t="s">
        <v>1104</v>
      </c>
      <c r="D401" s="208" t="s">
        <v>164</v>
      </c>
      <c r="E401" s="209" t="s">
        <v>5809</v>
      </c>
      <c r="F401" s="210" t="s">
        <v>5810</v>
      </c>
      <c r="G401" s="211" t="s">
        <v>719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2677</v>
      </c>
      <c r="AT401" s="219" t="s">
        <v>164</v>
      </c>
      <c r="AU401" s="219" t="s">
        <v>86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2677</v>
      </c>
      <c r="BM401" s="219" t="s">
        <v>1894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5810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86</v>
      </c>
    </row>
    <row r="403" s="2" customFormat="1" ht="24.15" customHeight="1">
      <c r="A403" s="42"/>
      <c r="B403" s="43"/>
      <c r="C403" s="208" t="s">
        <v>1109</v>
      </c>
      <c r="D403" s="208" t="s">
        <v>164</v>
      </c>
      <c r="E403" s="209" t="s">
        <v>5811</v>
      </c>
      <c r="F403" s="210" t="s">
        <v>5812</v>
      </c>
      <c r="G403" s="211" t="s">
        <v>4079</v>
      </c>
      <c r="H403" s="289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2677</v>
      </c>
      <c r="AT403" s="219" t="s">
        <v>164</v>
      </c>
      <c r="AU403" s="219" t="s">
        <v>86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2677</v>
      </c>
      <c r="BM403" s="219" t="s">
        <v>1903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5812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cTx/784DgSZqM74m1+ahY2pWw5HftPAWR2+3uHmAZpTy//i26mlgWe9/gObZATX1yScz9bNDB2D8ijiJWMilaA==" hashValue="es7HKNQYupF9OTHF38jiZEYJg2Vh1lnudYvpUwUw9mQKun0HDFINAX+wD8B8P1S94Ssb/WuiJu1/Tdg5ymt4fg==" algorithmName="SHA-512" password="9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5813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ROUND((SUM(BE88:BE265)),  2)</f>
        <v>0</v>
      </c>
      <c r="G33" s="42"/>
      <c r="H33" s="42"/>
      <c r="I33" s="152">
        <v>0.20999999999999999</v>
      </c>
      <c r="J33" s="151">
        <f>ROUND(((SUM(BE88:BE265))*I33),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ROUND((SUM(BF88:BF265)),  2)</f>
        <v>0</v>
      </c>
      <c r="G34" s="42"/>
      <c r="H34" s="42"/>
      <c r="I34" s="152">
        <v>0.14999999999999999</v>
      </c>
      <c r="J34" s="151">
        <f>ROUND(((SUM(BF88:BF265))*I34),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5814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5815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5816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5817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5818</v>
      </c>
      <c r="E64" s="178"/>
      <c r="F64" s="178"/>
      <c r="G64" s="178"/>
      <c r="H64" s="178"/>
      <c r="I64" s="178"/>
      <c r="J64" s="179">
        <f>J181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5819</v>
      </c>
      <c r="E65" s="178"/>
      <c r="F65" s="178"/>
      <c r="G65" s="178"/>
      <c r="H65" s="178"/>
      <c r="I65" s="178"/>
      <c r="J65" s="179">
        <f>J208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5820</v>
      </c>
      <c r="E66" s="178"/>
      <c r="F66" s="178"/>
      <c r="G66" s="178"/>
      <c r="H66" s="178"/>
      <c r="I66" s="178"/>
      <c r="J66" s="179">
        <f>J218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5821</v>
      </c>
      <c r="E67" s="178"/>
      <c r="F67" s="178"/>
      <c r="G67" s="178"/>
      <c r="H67" s="178"/>
      <c r="I67" s="178"/>
      <c r="J67" s="179">
        <f>J242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5822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MaR - Měření a regulace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14. 8. 2024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Jakub Vilingr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</f>
        <v>0</v>
      </c>
      <c r="Q88" s="100"/>
      <c r="R88" s="189">
        <f>R89</f>
        <v>0</v>
      </c>
      <c r="S88" s="100"/>
      <c r="T88" s="19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5823</v>
      </c>
      <c r="F89" s="195" t="s">
        <v>126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P90+P115+P159+P181+P208+P218+P242+P255</f>
        <v>0</v>
      </c>
      <c r="Q89" s="200"/>
      <c r="R89" s="201">
        <f>R90+R115+R159+R181+R208+R218+R242+R255</f>
        <v>0</v>
      </c>
      <c r="S89" s="200"/>
      <c r="T89" s="202">
        <f>T90+T115+T159+T181+T208+T218+T242+T255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BK90+BK115+BK159+BK181+BK208+BK218+BK242+BK255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5824</v>
      </c>
      <c r="F90" s="206" t="s">
        <v>5825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SUM(P91:P114)</f>
        <v>0</v>
      </c>
      <c r="Q90" s="200"/>
      <c r="R90" s="201">
        <f>SUM(R91:R114)</f>
        <v>0</v>
      </c>
      <c r="S90" s="200"/>
      <c r="T90" s="20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SUM(BK91:BK114)</f>
        <v>0</v>
      </c>
    </row>
    <row r="91" s="2" customFormat="1" ht="16.5" customHeight="1">
      <c r="A91" s="42"/>
      <c r="B91" s="43"/>
      <c r="C91" s="208" t="s">
        <v>86</v>
      </c>
      <c r="D91" s="208" t="s">
        <v>164</v>
      </c>
      <c r="E91" s="209" t="s">
        <v>5826</v>
      </c>
      <c r="F91" s="210" t="s">
        <v>5827</v>
      </c>
      <c r="G91" s="211" t="s">
        <v>719</v>
      </c>
      <c r="H91" s="212">
        <v>20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88</v>
      </c>
    </row>
    <row r="92" s="2" customFormat="1">
      <c r="A92" s="42"/>
      <c r="B92" s="43"/>
      <c r="C92" s="44"/>
      <c r="D92" s="221" t="s">
        <v>171</v>
      </c>
      <c r="E92" s="44"/>
      <c r="F92" s="222" t="s">
        <v>5827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1" t="s">
        <v>174</v>
      </c>
      <c r="E93" s="44"/>
      <c r="F93" s="228" t="s">
        <v>5828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88</v>
      </c>
    </row>
    <row r="94" s="2" customFormat="1" ht="16.5" customHeight="1">
      <c r="A94" s="42"/>
      <c r="B94" s="43"/>
      <c r="C94" s="208" t="s">
        <v>88</v>
      </c>
      <c r="D94" s="208" t="s">
        <v>164</v>
      </c>
      <c r="E94" s="209" t="s">
        <v>5829</v>
      </c>
      <c r="F94" s="210" t="s">
        <v>5830</v>
      </c>
      <c r="G94" s="211" t="s">
        <v>719</v>
      </c>
      <c r="H94" s="212">
        <v>16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5830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5831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4.15" customHeight="1">
      <c r="A97" s="42"/>
      <c r="B97" s="43"/>
      <c r="C97" s="208" t="s">
        <v>180</v>
      </c>
      <c r="D97" s="208" t="s">
        <v>164</v>
      </c>
      <c r="E97" s="209" t="s">
        <v>5832</v>
      </c>
      <c r="F97" s="210" t="s">
        <v>5833</v>
      </c>
      <c r="G97" s="211" t="s">
        <v>719</v>
      </c>
      <c r="H97" s="212">
        <v>4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188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188</v>
      </c>
      <c r="BM97" s="219" t="s">
        <v>200</v>
      </c>
    </row>
    <row r="98" s="2" customFormat="1">
      <c r="A98" s="42"/>
      <c r="B98" s="43"/>
      <c r="C98" s="44"/>
      <c r="D98" s="221" t="s">
        <v>171</v>
      </c>
      <c r="E98" s="44"/>
      <c r="F98" s="222" t="s">
        <v>5833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>
      <c r="A99" s="42"/>
      <c r="B99" s="43"/>
      <c r="C99" s="44"/>
      <c r="D99" s="221" t="s">
        <v>174</v>
      </c>
      <c r="E99" s="44"/>
      <c r="F99" s="228" t="s">
        <v>5834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88</v>
      </c>
    </row>
    <row r="100" s="2" customFormat="1" ht="24.15" customHeight="1">
      <c r="A100" s="42"/>
      <c r="B100" s="43"/>
      <c r="C100" s="208" t="s">
        <v>188</v>
      </c>
      <c r="D100" s="208" t="s">
        <v>164</v>
      </c>
      <c r="E100" s="209" t="s">
        <v>5835</v>
      </c>
      <c r="F100" s="210" t="s">
        <v>5836</v>
      </c>
      <c r="G100" s="211" t="s">
        <v>719</v>
      </c>
      <c r="H100" s="212">
        <v>4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294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5836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5837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160</v>
      </c>
      <c r="D103" s="208" t="s">
        <v>164</v>
      </c>
      <c r="E103" s="209" t="s">
        <v>5838</v>
      </c>
      <c r="F103" s="210" t="s">
        <v>5839</v>
      </c>
      <c r="G103" s="211" t="s">
        <v>719</v>
      </c>
      <c r="H103" s="212">
        <v>4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308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5840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5841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88</v>
      </c>
    </row>
    <row r="106" s="2" customFormat="1" ht="16.5" customHeight="1">
      <c r="A106" s="42"/>
      <c r="B106" s="43"/>
      <c r="C106" s="208" t="s">
        <v>200</v>
      </c>
      <c r="D106" s="208" t="s">
        <v>164</v>
      </c>
      <c r="E106" s="209" t="s">
        <v>5842</v>
      </c>
      <c r="F106" s="210" t="s">
        <v>5843</v>
      </c>
      <c r="G106" s="211" t="s">
        <v>719</v>
      </c>
      <c r="H106" s="212">
        <v>8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328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5843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5844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88</v>
      </c>
    </row>
    <row r="109" s="2" customFormat="1" ht="21.75" customHeight="1">
      <c r="A109" s="42"/>
      <c r="B109" s="43"/>
      <c r="C109" s="208" t="s">
        <v>204</v>
      </c>
      <c r="D109" s="208" t="s">
        <v>164</v>
      </c>
      <c r="E109" s="209" t="s">
        <v>5845</v>
      </c>
      <c r="F109" s="210" t="s">
        <v>5846</v>
      </c>
      <c r="G109" s="211" t="s">
        <v>719</v>
      </c>
      <c r="H109" s="212">
        <v>4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188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188</v>
      </c>
      <c r="BM109" s="219" t="s">
        <v>363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5846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5847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88</v>
      </c>
    </row>
    <row r="112" s="2" customFormat="1" ht="24.15" customHeight="1">
      <c r="A112" s="42"/>
      <c r="B112" s="43"/>
      <c r="C112" s="208" t="s">
        <v>294</v>
      </c>
      <c r="D112" s="208" t="s">
        <v>164</v>
      </c>
      <c r="E112" s="209" t="s">
        <v>5848</v>
      </c>
      <c r="F112" s="210" t="s">
        <v>5849</v>
      </c>
      <c r="G112" s="211" t="s">
        <v>719</v>
      </c>
      <c r="H112" s="212">
        <v>4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188</v>
      </c>
      <c r="AT112" s="219" t="s">
        <v>164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188</v>
      </c>
      <c r="BM112" s="219" t="s">
        <v>394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5849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5850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5851</v>
      </c>
      <c r="F115" s="206" t="s">
        <v>5852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SUM(P116:P158)</f>
        <v>0</v>
      </c>
      <c r="Q115" s="200"/>
      <c r="R115" s="201">
        <f>SUM(R116:R158)</f>
        <v>0</v>
      </c>
      <c r="S115" s="200"/>
      <c r="T115" s="202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SUM(BK116:BK158)</f>
        <v>0</v>
      </c>
    </row>
    <row r="116" s="2" customFormat="1" ht="16.5" customHeight="1">
      <c r="A116" s="42"/>
      <c r="B116" s="43"/>
      <c r="C116" s="208" t="s">
        <v>302</v>
      </c>
      <c r="D116" s="208" t="s">
        <v>164</v>
      </c>
      <c r="E116" s="209" t="s">
        <v>5853</v>
      </c>
      <c r="F116" s="210" t="s">
        <v>5854</v>
      </c>
      <c r="G116" s="211" t="s">
        <v>719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473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5854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5855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88</v>
      </c>
    </row>
    <row r="119" s="2" customFormat="1" ht="24.15" customHeight="1">
      <c r="A119" s="42"/>
      <c r="B119" s="43"/>
      <c r="C119" s="208" t="s">
        <v>308</v>
      </c>
      <c r="D119" s="208" t="s">
        <v>164</v>
      </c>
      <c r="E119" s="209" t="s">
        <v>5856</v>
      </c>
      <c r="F119" s="210" t="s">
        <v>5857</v>
      </c>
      <c r="G119" s="211" t="s">
        <v>719</v>
      </c>
      <c r="H119" s="212">
        <v>4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188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188</v>
      </c>
      <c r="BM119" s="219" t="s">
        <v>487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5857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1" t="s">
        <v>174</v>
      </c>
      <c r="E121" s="44"/>
      <c r="F121" s="228" t="s">
        <v>5858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174</v>
      </c>
      <c r="AU121" s="20" t="s">
        <v>88</v>
      </c>
    </row>
    <row r="122" s="2" customFormat="1" ht="16.5" customHeight="1">
      <c r="A122" s="42"/>
      <c r="B122" s="43"/>
      <c r="C122" s="208" t="s">
        <v>317</v>
      </c>
      <c r="D122" s="208" t="s">
        <v>164</v>
      </c>
      <c r="E122" s="209" t="s">
        <v>5859</v>
      </c>
      <c r="F122" s="210" t="s">
        <v>5860</v>
      </c>
      <c r="G122" s="211" t="s">
        <v>719</v>
      </c>
      <c r="H122" s="212">
        <v>2</v>
      </c>
      <c r="I122" s="213"/>
      <c r="J122" s="214">
        <f>ROUND(I122*H122,2)</f>
        <v>0</v>
      </c>
      <c r="K122" s="210" t="s">
        <v>32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504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5860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08" t="s">
        <v>328</v>
      </c>
      <c r="D124" s="208" t="s">
        <v>164</v>
      </c>
      <c r="E124" s="209" t="s">
        <v>5861</v>
      </c>
      <c r="F124" s="210" t="s">
        <v>5862</v>
      </c>
      <c r="G124" s="211" t="s">
        <v>719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519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5862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16.5" customHeight="1">
      <c r="A126" s="42"/>
      <c r="B126" s="43"/>
      <c r="C126" s="208" t="s">
        <v>336</v>
      </c>
      <c r="D126" s="208" t="s">
        <v>164</v>
      </c>
      <c r="E126" s="209" t="s">
        <v>5863</v>
      </c>
      <c r="F126" s="210" t="s">
        <v>5864</v>
      </c>
      <c r="G126" s="211" t="s">
        <v>719</v>
      </c>
      <c r="H126" s="212">
        <v>8</v>
      </c>
      <c r="I126" s="213"/>
      <c r="J126" s="214">
        <f>ROUND(I126*H126,2)</f>
        <v>0</v>
      </c>
      <c r="K126" s="210" t="s">
        <v>32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188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188</v>
      </c>
      <c r="BM126" s="219" t="s">
        <v>543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5864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1" t="s">
        <v>174</v>
      </c>
      <c r="E128" s="44"/>
      <c r="F128" s="228" t="s">
        <v>5865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174</v>
      </c>
      <c r="AU128" s="20" t="s">
        <v>88</v>
      </c>
    </row>
    <row r="129" s="2" customFormat="1" ht="24.15" customHeight="1">
      <c r="A129" s="42"/>
      <c r="B129" s="43"/>
      <c r="C129" s="208" t="s">
        <v>363</v>
      </c>
      <c r="D129" s="208" t="s">
        <v>164</v>
      </c>
      <c r="E129" s="209" t="s">
        <v>5866</v>
      </c>
      <c r="F129" s="210" t="s">
        <v>5867</v>
      </c>
      <c r="G129" s="211" t="s">
        <v>719</v>
      </c>
      <c r="H129" s="212">
        <v>4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555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5867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5868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24.15" customHeight="1">
      <c r="A132" s="42"/>
      <c r="B132" s="43"/>
      <c r="C132" s="208" t="s">
        <v>8</v>
      </c>
      <c r="D132" s="208" t="s">
        <v>164</v>
      </c>
      <c r="E132" s="209" t="s">
        <v>5869</v>
      </c>
      <c r="F132" s="210" t="s">
        <v>5870</v>
      </c>
      <c r="G132" s="211" t="s">
        <v>719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605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5870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5871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33" customHeight="1">
      <c r="A135" s="42"/>
      <c r="B135" s="43"/>
      <c r="C135" s="208" t="s">
        <v>379</v>
      </c>
      <c r="D135" s="208" t="s">
        <v>164</v>
      </c>
      <c r="E135" s="209" t="s">
        <v>5872</v>
      </c>
      <c r="F135" s="210" t="s">
        <v>5873</v>
      </c>
      <c r="G135" s="211" t="s">
        <v>719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188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188</v>
      </c>
      <c r="BM135" s="219" t="s">
        <v>618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5873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1" t="s">
        <v>174</v>
      </c>
      <c r="E137" s="44"/>
      <c r="F137" s="228" t="s">
        <v>5874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174</v>
      </c>
      <c r="AU137" s="20" t="s">
        <v>88</v>
      </c>
    </row>
    <row r="138" s="2" customFormat="1" ht="16.5" customHeight="1">
      <c r="A138" s="42"/>
      <c r="B138" s="43"/>
      <c r="C138" s="208" t="s">
        <v>385</v>
      </c>
      <c r="D138" s="208" t="s">
        <v>164</v>
      </c>
      <c r="E138" s="209" t="s">
        <v>5875</v>
      </c>
      <c r="F138" s="210" t="s">
        <v>5876</v>
      </c>
      <c r="G138" s="211" t="s">
        <v>719</v>
      </c>
      <c r="H138" s="212">
        <v>1</v>
      </c>
      <c r="I138" s="213"/>
      <c r="J138" s="214">
        <f>ROUND(I138*H138,2)</f>
        <v>0</v>
      </c>
      <c r="K138" s="210" t="s">
        <v>32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188</v>
      </c>
      <c r="AT138" s="219" t="s">
        <v>164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188</v>
      </c>
      <c r="BM138" s="219" t="s">
        <v>667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5876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>
      <c r="A140" s="42"/>
      <c r="B140" s="43"/>
      <c r="C140" s="44"/>
      <c r="D140" s="221" t="s">
        <v>174</v>
      </c>
      <c r="E140" s="44"/>
      <c r="F140" s="228" t="s">
        <v>5877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174</v>
      </c>
      <c r="AU140" s="20" t="s">
        <v>88</v>
      </c>
    </row>
    <row r="141" s="2" customFormat="1" ht="24.15" customHeight="1">
      <c r="A141" s="42"/>
      <c r="B141" s="43"/>
      <c r="C141" s="208" t="s">
        <v>394</v>
      </c>
      <c r="D141" s="208" t="s">
        <v>164</v>
      </c>
      <c r="E141" s="209" t="s">
        <v>5878</v>
      </c>
      <c r="F141" s="210" t="s">
        <v>5879</v>
      </c>
      <c r="G141" s="211" t="s">
        <v>719</v>
      </c>
      <c r="H141" s="212">
        <v>1</v>
      </c>
      <c r="I141" s="213"/>
      <c r="J141" s="214">
        <f>ROUND(I141*H141,2)</f>
        <v>0</v>
      </c>
      <c r="K141" s="210" t="s">
        <v>32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188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188</v>
      </c>
      <c r="BM141" s="219" t="s">
        <v>674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5879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1" t="s">
        <v>174</v>
      </c>
      <c r="E143" s="44"/>
      <c r="F143" s="228" t="s">
        <v>5880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174</v>
      </c>
      <c r="AU143" s="20" t="s">
        <v>88</v>
      </c>
    </row>
    <row r="144" s="2" customFormat="1" ht="24.15" customHeight="1">
      <c r="A144" s="42"/>
      <c r="B144" s="43"/>
      <c r="C144" s="208" t="s">
        <v>439</v>
      </c>
      <c r="D144" s="208" t="s">
        <v>164</v>
      </c>
      <c r="E144" s="209" t="s">
        <v>5881</v>
      </c>
      <c r="F144" s="210" t="s">
        <v>5882</v>
      </c>
      <c r="G144" s="211" t="s">
        <v>719</v>
      </c>
      <c r="H144" s="212">
        <v>3</v>
      </c>
      <c r="I144" s="213"/>
      <c r="J144" s="214">
        <f>ROUND(I144*H144,2)</f>
        <v>0</v>
      </c>
      <c r="K144" s="210" t="s">
        <v>32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685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5882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1" t="s">
        <v>174</v>
      </c>
      <c r="E146" s="44"/>
      <c r="F146" s="228" t="s">
        <v>5883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174</v>
      </c>
      <c r="AU146" s="20" t="s">
        <v>88</v>
      </c>
    </row>
    <row r="147" s="2" customFormat="1" ht="24.15" customHeight="1">
      <c r="A147" s="42"/>
      <c r="B147" s="43"/>
      <c r="C147" s="208" t="s">
        <v>449</v>
      </c>
      <c r="D147" s="208" t="s">
        <v>164</v>
      </c>
      <c r="E147" s="209" t="s">
        <v>5884</v>
      </c>
      <c r="F147" s="210" t="s">
        <v>5885</v>
      </c>
      <c r="G147" s="211" t="s">
        <v>719</v>
      </c>
      <c r="H147" s="212">
        <v>1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697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5885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1" t="s">
        <v>174</v>
      </c>
      <c r="E149" s="44"/>
      <c r="F149" s="228" t="s">
        <v>5886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174</v>
      </c>
      <c r="AU149" s="20" t="s">
        <v>88</v>
      </c>
    </row>
    <row r="150" s="2" customFormat="1" ht="24.15" customHeight="1">
      <c r="A150" s="42"/>
      <c r="B150" s="43"/>
      <c r="C150" s="208" t="s">
        <v>7</v>
      </c>
      <c r="D150" s="208" t="s">
        <v>164</v>
      </c>
      <c r="E150" s="209" t="s">
        <v>5887</v>
      </c>
      <c r="F150" s="210" t="s">
        <v>5888</v>
      </c>
      <c r="G150" s="211" t="s">
        <v>719</v>
      </c>
      <c r="H150" s="212">
        <v>2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188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188</v>
      </c>
      <c r="BM150" s="219" t="s">
        <v>710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5888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1" t="s">
        <v>174</v>
      </c>
      <c r="E152" s="44"/>
      <c r="F152" s="228" t="s">
        <v>5889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174</v>
      </c>
      <c r="AU152" s="20" t="s">
        <v>88</v>
      </c>
    </row>
    <row r="153" s="2" customFormat="1" ht="24.15" customHeight="1">
      <c r="A153" s="42"/>
      <c r="B153" s="43"/>
      <c r="C153" s="208" t="s">
        <v>473</v>
      </c>
      <c r="D153" s="208" t="s">
        <v>164</v>
      </c>
      <c r="E153" s="209" t="s">
        <v>5890</v>
      </c>
      <c r="F153" s="210" t="s">
        <v>5891</v>
      </c>
      <c r="G153" s="211" t="s">
        <v>719</v>
      </c>
      <c r="H153" s="212">
        <v>1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722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5891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1" t="s">
        <v>174</v>
      </c>
      <c r="E155" s="44"/>
      <c r="F155" s="228" t="s">
        <v>5889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174</v>
      </c>
      <c r="AU155" s="20" t="s">
        <v>88</v>
      </c>
    </row>
    <row r="156" s="2" customFormat="1" ht="16.5" customHeight="1">
      <c r="A156" s="42"/>
      <c r="B156" s="43"/>
      <c r="C156" s="208" t="s">
        <v>482</v>
      </c>
      <c r="D156" s="208" t="s">
        <v>164</v>
      </c>
      <c r="E156" s="209" t="s">
        <v>5892</v>
      </c>
      <c r="F156" s="210" t="s">
        <v>5893</v>
      </c>
      <c r="G156" s="211" t="s">
        <v>719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735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5893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1" t="s">
        <v>174</v>
      </c>
      <c r="E158" s="44"/>
      <c r="F158" s="228" t="s">
        <v>5889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174</v>
      </c>
      <c r="AU158" s="20" t="s">
        <v>88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5894</v>
      </c>
      <c r="F159" s="206" t="s">
        <v>5895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SUM(P160:P180)</f>
        <v>0</v>
      </c>
      <c r="Q159" s="200"/>
      <c r="R159" s="201">
        <f>SUM(R160:R180)</f>
        <v>0</v>
      </c>
      <c r="S159" s="200"/>
      <c r="T159" s="202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86</v>
      </c>
      <c r="AT159" s="204" t="s">
        <v>77</v>
      </c>
      <c r="AU159" s="204" t="s">
        <v>86</v>
      </c>
      <c r="AY159" s="203" t="s">
        <v>161</v>
      </c>
      <c r="BK159" s="205">
        <f>SUM(BK160:BK180)</f>
        <v>0</v>
      </c>
    </row>
    <row r="160" s="2" customFormat="1" ht="33" customHeight="1">
      <c r="A160" s="42"/>
      <c r="B160" s="43"/>
      <c r="C160" s="208" t="s">
        <v>487</v>
      </c>
      <c r="D160" s="208" t="s">
        <v>164</v>
      </c>
      <c r="E160" s="209" t="s">
        <v>5896</v>
      </c>
      <c r="F160" s="210" t="s">
        <v>5897</v>
      </c>
      <c r="G160" s="211" t="s">
        <v>719</v>
      </c>
      <c r="H160" s="212">
        <v>8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188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188</v>
      </c>
      <c r="BM160" s="219" t="s">
        <v>747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5897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5898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88</v>
      </c>
    </row>
    <row r="163" s="2" customFormat="1" ht="16.5" customHeight="1">
      <c r="A163" s="42"/>
      <c r="B163" s="43"/>
      <c r="C163" s="208" t="s">
        <v>497</v>
      </c>
      <c r="D163" s="208" t="s">
        <v>164</v>
      </c>
      <c r="E163" s="209" t="s">
        <v>5899</v>
      </c>
      <c r="F163" s="210" t="s">
        <v>5900</v>
      </c>
      <c r="G163" s="211" t="s">
        <v>719</v>
      </c>
      <c r="H163" s="212">
        <v>5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188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188</v>
      </c>
      <c r="BM163" s="219" t="s">
        <v>760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5900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5898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88</v>
      </c>
    </row>
    <row r="166" s="2" customFormat="1" ht="21.75" customHeight="1">
      <c r="A166" s="42"/>
      <c r="B166" s="43"/>
      <c r="C166" s="208" t="s">
        <v>504</v>
      </c>
      <c r="D166" s="208" t="s">
        <v>164</v>
      </c>
      <c r="E166" s="209" t="s">
        <v>5901</v>
      </c>
      <c r="F166" s="210" t="s">
        <v>5902</v>
      </c>
      <c r="G166" s="211" t="s">
        <v>719</v>
      </c>
      <c r="H166" s="212">
        <v>5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772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5902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5898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88</v>
      </c>
    </row>
    <row r="169" s="2" customFormat="1" ht="33" customHeight="1">
      <c r="A169" s="42"/>
      <c r="B169" s="43"/>
      <c r="C169" s="208" t="s">
        <v>510</v>
      </c>
      <c r="D169" s="208" t="s">
        <v>164</v>
      </c>
      <c r="E169" s="209" t="s">
        <v>5903</v>
      </c>
      <c r="F169" s="210" t="s">
        <v>5904</v>
      </c>
      <c r="G169" s="211" t="s">
        <v>719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188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188</v>
      </c>
      <c r="BM169" s="219" t="s">
        <v>788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5904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5898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88</v>
      </c>
    </row>
    <row r="172" s="2" customFormat="1" ht="24.15" customHeight="1">
      <c r="A172" s="42"/>
      <c r="B172" s="43"/>
      <c r="C172" s="208" t="s">
        <v>519</v>
      </c>
      <c r="D172" s="208" t="s">
        <v>164</v>
      </c>
      <c r="E172" s="209" t="s">
        <v>5905</v>
      </c>
      <c r="F172" s="210" t="s">
        <v>5867</v>
      </c>
      <c r="G172" s="211" t="s">
        <v>719</v>
      </c>
      <c r="H172" s="212">
        <v>8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188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188</v>
      </c>
      <c r="BM172" s="219" t="s">
        <v>805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5867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5906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88</v>
      </c>
    </row>
    <row r="175" s="2" customFormat="1" ht="21.75" customHeight="1">
      <c r="A175" s="42"/>
      <c r="B175" s="43"/>
      <c r="C175" s="208" t="s">
        <v>530</v>
      </c>
      <c r="D175" s="208" t="s">
        <v>164</v>
      </c>
      <c r="E175" s="209" t="s">
        <v>5907</v>
      </c>
      <c r="F175" s="210" t="s">
        <v>5908</v>
      </c>
      <c r="G175" s="211" t="s">
        <v>719</v>
      </c>
      <c r="H175" s="212">
        <v>33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188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817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5908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5909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88</v>
      </c>
    </row>
    <row r="178" s="2" customFormat="1" ht="24.15" customHeight="1">
      <c r="A178" s="42"/>
      <c r="B178" s="43"/>
      <c r="C178" s="208" t="s">
        <v>543</v>
      </c>
      <c r="D178" s="208" t="s">
        <v>164</v>
      </c>
      <c r="E178" s="209" t="s">
        <v>5910</v>
      </c>
      <c r="F178" s="210" t="s">
        <v>5911</v>
      </c>
      <c r="G178" s="211" t="s">
        <v>719</v>
      </c>
      <c r="H178" s="212">
        <v>20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832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5911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5912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88</v>
      </c>
    </row>
    <row r="181" s="12" customFormat="1" ht="22.8" customHeight="1">
      <c r="A181" s="12"/>
      <c r="B181" s="192"/>
      <c r="C181" s="193"/>
      <c r="D181" s="194" t="s">
        <v>77</v>
      </c>
      <c r="E181" s="206" t="s">
        <v>5913</v>
      </c>
      <c r="F181" s="206" t="s">
        <v>5914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SUM(P182:P207)</f>
        <v>0</v>
      </c>
      <c r="Q181" s="200"/>
      <c r="R181" s="201">
        <f>SUM(R182:R207)</f>
        <v>0</v>
      </c>
      <c r="S181" s="200"/>
      <c r="T181" s="20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86</v>
      </c>
      <c r="AT181" s="204" t="s">
        <v>77</v>
      </c>
      <c r="AU181" s="204" t="s">
        <v>86</v>
      </c>
      <c r="AY181" s="203" t="s">
        <v>161</v>
      </c>
      <c r="BK181" s="205">
        <f>SUM(BK182:BK207)</f>
        <v>0</v>
      </c>
    </row>
    <row r="182" s="2" customFormat="1" ht="37.8" customHeight="1">
      <c r="A182" s="42"/>
      <c r="B182" s="43"/>
      <c r="C182" s="208" t="s">
        <v>549</v>
      </c>
      <c r="D182" s="208" t="s">
        <v>164</v>
      </c>
      <c r="E182" s="209" t="s">
        <v>5915</v>
      </c>
      <c r="F182" s="210" t="s">
        <v>5916</v>
      </c>
      <c r="G182" s="211" t="s">
        <v>719</v>
      </c>
      <c r="H182" s="212">
        <v>1</v>
      </c>
      <c r="I182" s="213"/>
      <c r="J182" s="214">
        <f>ROUND(I182*H182,2)</f>
        <v>0</v>
      </c>
      <c r="K182" s="210" t="s">
        <v>32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852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5916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1" t="s">
        <v>174</v>
      </c>
      <c r="E184" s="44"/>
      <c r="F184" s="228" t="s">
        <v>5917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174</v>
      </c>
      <c r="AU184" s="20" t="s">
        <v>88</v>
      </c>
    </row>
    <row r="185" s="2" customFormat="1" ht="21.75" customHeight="1">
      <c r="A185" s="42"/>
      <c r="B185" s="43"/>
      <c r="C185" s="208" t="s">
        <v>555</v>
      </c>
      <c r="D185" s="208" t="s">
        <v>164</v>
      </c>
      <c r="E185" s="209" t="s">
        <v>5918</v>
      </c>
      <c r="F185" s="210" t="s">
        <v>5919</v>
      </c>
      <c r="G185" s="211" t="s">
        <v>719</v>
      </c>
      <c r="H185" s="212">
        <v>1</v>
      </c>
      <c r="I185" s="213"/>
      <c r="J185" s="214">
        <f>ROUND(I185*H185,2)</f>
        <v>0</v>
      </c>
      <c r="K185" s="210" t="s">
        <v>32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188</v>
      </c>
      <c r="AT185" s="219" t="s">
        <v>164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863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5919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>
      <c r="A187" s="42"/>
      <c r="B187" s="43"/>
      <c r="C187" s="44"/>
      <c r="D187" s="221" t="s">
        <v>174</v>
      </c>
      <c r="E187" s="44"/>
      <c r="F187" s="228" t="s">
        <v>5920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174</v>
      </c>
      <c r="AU187" s="20" t="s">
        <v>88</v>
      </c>
    </row>
    <row r="188" s="2" customFormat="1" ht="16.5" customHeight="1">
      <c r="A188" s="42"/>
      <c r="B188" s="43"/>
      <c r="C188" s="208" t="s">
        <v>567</v>
      </c>
      <c r="D188" s="208" t="s">
        <v>164</v>
      </c>
      <c r="E188" s="209" t="s">
        <v>5921</v>
      </c>
      <c r="F188" s="210" t="s">
        <v>5922</v>
      </c>
      <c r="G188" s="211" t="s">
        <v>719</v>
      </c>
      <c r="H188" s="212">
        <v>1</v>
      </c>
      <c r="I188" s="213"/>
      <c r="J188" s="214">
        <f>ROUND(I188*H188,2)</f>
        <v>0</v>
      </c>
      <c r="K188" s="210" t="s">
        <v>32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876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5922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1" t="s">
        <v>174</v>
      </c>
      <c r="E190" s="44"/>
      <c r="F190" s="228" t="s">
        <v>5923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174</v>
      </c>
      <c r="AU190" s="20" t="s">
        <v>88</v>
      </c>
    </row>
    <row r="191" s="2" customFormat="1" ht="24.15" customHeight="1">
      <c r="A191" s="42"/>
      <c r="B191" s="43"/>
      <c r="C191" s="208" t="s">
        <v>605</v>
      </c>
      <c r="D191" s="208" t="s">
        <v>164</v>
      </c>
      <c r="E191" s="209" t="s">
        <v>5924</v>
      </c>
      <c r="F191" s="210" t="s">
        <v>5925</v>
      </c>
      <c r="G191" s="211" t="s">
        <v>719</v>
      </c>
      <c r="H191" s="212">
        <v>11</v>
      </c>
      <c r="I191" s="213"/>
      <c r="J191" s="214">
        <f>ROUND(I191*H191,2)</f>
        <v>0</v>
      </c>
      <c r="K191" s="210" t="s">
        <v>32</v>
      </c>
      <c r="L191" s="48"/>
      <c r="M191" s="215" t="s">
        <v>32</v>
      </c>
      <c r="N191" s="216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188</v>
      </c>
      <c r="AT191" s="219" t="s">
        <v>164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897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5925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16.5" customHeight="1">
      <c r="A193" s="42"/>
      <c r="B193" s="43"/>
      <c r="C193" s="208" t="s">
        <v>612</v>
      </c>
      <c r="D193" s="208" t="s">
        <v>164</v>
      </c>
      <c r="E193" s="209" t="s">
        <v>5926</v>
      </c>
      <c r="F193" s="210" t="s">
        <v>5927</v>
      </c>
      <c r="G193" s="211" t="s">
        <v>719</v>
      </c>
      <c r="H193" s="212">
        <v>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908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5927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 ht="16.5" customHeight="1">
      <c r="A195" s="42"/>
      <c r="B195" s="43"/>
      <c r="C195" s="208" t="s">
        <v>618</v>
      </c>
      <c r="D195" s="208" t="s">
        <v>164</v>
      </c>
      <c r="E195" s="209" t="s">
        <v>5928</v>
      </c>
      <c r="F195" s="210" t="s">
        <v>5929</v>
      </c>
      <c r="G195" s="211" t="s">
        <v>719</v>
      </c>
      <c r="H195" s="212">
        <v>12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188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188</v>
      </c>
      <c r="BM195" s="219" t="s">
        <v>918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5929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 ht="24.15" customHeight="1">
      <c r="A197" s="42"/>
      <c r="B197" s="43"/>
      <c r="C197" s="208" t="s">
        <v>655</v>
      </c>
      <c r="D197" s="208" t="s">
        <v>164</v>
      </c>
      <c r="E197" s="209" t="s">
        <v>5930</v>
      </c>
      <c r="F197" s="210" t="s">
        <v>5931</v>
      </c>
      <c r="G197" s="211" t="s">
        <v>719</v>
      </c>
      <c r="H197" s="212">
        <v>2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188</v>
      </c>
      <c r="AT197" s="219" t="s">
        <v>164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188</v>
      </c>
      <c r="BM197" s="219" t="s">
        <v>934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5931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2" customFormat="1" ht="16.5" customHeight="1">
      <c r="A199" s="42"/>
      <c r="B199" s="43"/>
      <c r="C199" s="208" t="s">
        <v>667</v>
      </c>
      <c r="D199" s="208" t="s">
        <v>164</v>
      </c>
      <c r="E199" s="209" t="s">
        <v>5932</v>
      </c>
      <c r="F199" s="210" t="s">
        <v>5933</v>
      </c>
      <c r="G199" s="211" t="s">
        <v>719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941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5933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672</v>
      </c>
      <c r="D201" s="208" t="s">
        <v>164</v>
      </c>
      <c r="E201" s="209" t="s">
        <v>5934</v>
      </c>
      <c r="F201" s="210" t="s">
        <v>5935</v>
      </c>
      <c r="G201" s="211" t="s">
        <v>5936</v>
      </c>
      <c r="H201" s="212">
        <v>1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950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5935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24.15" customHeight="1">
      <c r="A203" s="42"/>
      <c r="B203" s="43"/>
      <c r="C203" s="208" t="s">
        <v>674</v>
      </c>
      <c r="D203" s="208" t="s">
        <v>164</v>
      </c>
      <c r="E203" s="209" t="s">
        <v>5937</v>
      </c>
      <c r="F203" s="210" t="s">
        <v>5938</v>
      </c>
      <c r="G203" s="211" t="s">
        <v>719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962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5938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 ht="24.15" customHeight="1">
      <c r="A205" s="42"/>
      <c r="B205" s="43"/>
      <c r="C205" s="208" t="s">
        <v>677</v>
      </c>
      <c r="D205" s="208" t="s">
        <v>164</v>
      </c>
      <c r="E205" s="209" t="s">
        <v>5939</v>
      </c>
      <c r="F205" s="210" t="s">
        <v>5940</v>
      </c>
      <c r="G205" s="211" t="s">
        <v>719</v>
      </c>
      <c r="H205" s="212">
        <v>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973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5940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5941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5942</v>
      </c>
      <c r="F208" s="206" t="s">
        <v>4446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SUM(BK209:BK217)</f>
        <v>0</v>
      </c>
    </row>
    <row r="209" s="2" customFormat="1" ht="37.8" customHeight="1">
      <c r="A209" s="42"/>
      <c r="B209" s="43"/>
      <c r="C209" s="208" t="s">
        <v>685</v>
      </c>
      <c r="D209" s="208" t="s">
        <v>164</v>
      </c>
      <c r="E209" s="209" t="s">
        <v>5943</v>
      </c>
      <c r="F209" s="210" t="s">
        <v>5944</v>
      </c>
      <c r="G209" s="211" t="s">
        <v>719</v>
      </c>
      <c r="H209" s="212">
        <v>1</v>
      </c>
      <c r="I209" s="213"/>
      <c r="J209" s="214">
        <f>ROUND(I209*H209,2)</f>
        <v>0</v>
      </c>
      <c r="K209" s="210" t="s">
        <v>32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985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5944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1" t="s">
        <v>174</v>
      </c>
      <c r="E211" s="44"/>
      <c r="F211" s="228" t="s">
        <v>5945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174</v>
      </c>
      <c r="AU211" s="20" t="s">
        <v>88</v>
      </c>
    </row>
    <row r="212" s="2" customFormat="1" ht="24.15" customHeight="1">
      <c r="A212" s="42"/>
      <c r="B212" s="43"/>
      <c r="C212" s="208" t="s">
        <v>690</v>
      </c>
      <c r="D212" s="208" t="s">
        <v>164</v>
      </c>
      <c r="E212" s="209" t="s">
        <v>5946</v>
      </c>
      <c r="F212" s="210" t="s">
        <v>5947</v>
      </c>
      <c r="G212" s="211" t="s">
        <v>719</v>
      </c>
      <c r="H212" s="212">
        <v>1</v>
      </c>
      <c r="I212" s="213"/>
      <c r="J212" s="214">
        <f>ROUND(I212*H212,2)</f>
        <v>0</v>
      </c>
      <c r="K212" s="210" t="s">
        <v>32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188</v>
      </c>
      <c r="AT212" s="219" t="s">
        <v>164</v>
      </c>
      <c r="AU212" s="219" t="s">
        <v>88</v>
      </c>
      <c r="AY212" s="20" t="s">
        <v>161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188</v>
      </c>
      <c r="BM212" s="219" t="s">
        <v>996</v>
      </c>
    </row>
    <row r="213" s="2" customFormat="1">
      <c r="A213" s="42"/>
      <c r="B213" s="43"/>
      <c r="C213" s="44"/>
      <c r="D213" s="221" t="s">
        <v>171</v>
      </c>
      <c r="E213" s="44"/>
      <c r="F213" s="222" t="s">
        <v>5947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171</v>
      </c>
      <c r="AU213" s="20" t="s">
        <v>88</v>
      </c>
    </row>
    <row r="214" s="2" customFormat="1" ht="16.5" customHeight="1">
      <c r="A214" s="42"/>
      <c r="B214" s="43"/>
      <c r="C214" s="208" t="s">
        <v>697</v>
      </c>
      <c r="D214" s="208" t="s">
        <v>164</v>
      </c>
      <c r="E214" s="209" t="s">
        <v>5948</v>
      </c>
      <c r="F214" s="210" t="s">
        <v>5949</v>
      </c>
      <c r="G214" s="211" t="s">
        <v>719</v>
      </c>
      <c r="H214" s="212">
        <v>15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188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188</v>
      </c>
      <c r="BM214" s="219" t="s">
        <v>1007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5949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 ht="16.5" customHeight="1">
      <c r="A216" s="42"/>
      <c r="B216" s="43"/>
      <c r="C216" s="208" t="s">
        <v>705</v>
      </c>
      <c r="D216" s="208" t="s">
        <v>164</v>
      </c>
      <c r="E216" s="209" t="s">
        <v>5950</v>
      </c>
      <c r="F216" s="210" t="s">
        <v>5951</v>
      </c>
      <c r="G216" s="211" t="s">
        <v>719</v>
      </c>
      <c r="H216" s="212">
        <v>5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1025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5951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5952</v>
      </c>
      <c r="F218" s="206" t="s">
        <v>5953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SUM(P219:P241)</f>
        <v>0</v>
      </c>
      <c r="Q218" s="200"/>
      <c r="R218" s="201">
        <f>SUM(R219:R241)</f>
        <v>0</v>
      </c>
      <c r="S218" s="200"/>
      <c r="T218" s="202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86</v>
      </c>
      <c r="AT218" s="204" t="s">
        <v>77</v>
      </c>
      <c r="AU218" s="204" t="s">
        <v>86</v>
      </c>
      <c r="AY218" s="203" t="s">
        <v>161</v>
      </c>
      <c r="BK218" s="205">
        <f>SUM(BK219:BK241)</f>
        <v>0</v>
      </c>
    </row>
    <row r="219" s="2" customFormat="1" ht="16.5" customHeight="1">
      <c r="A219" s="42"/>
      <c r="B219" s="43"/>
      <c r="C219" s="208" t="s">
        <v>710</v>
      </c>
      <c r="D219" s="208" t="s">
        <v>164</v>
      </c>
      <c r="E219" s="209" t="s">
        <v>5954</v>
      </c>
      <c r="F219" s="210" t="s">
        <v>5955</v>
      </c>
      <c r="G219" s="211" t="s">
        <v>5628</v>
      </c>
      <c r="H219" s="212">
        <v>1210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188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188</v>
      </c>
      <c r="BM219" s="219" t="s">
        <v>1032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5955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 ht="16.5" customHeight="1">
      <c r="A221" s="42"/>
      <c r="B221" s="43"/>
      <c r="C221" s="208" t="s">
        <v>716</v>
      </c>
      <c r="D221" s="208" t="s">
        <v>164</v>
      </c>
      <c r="E221" s="209" t="s">
        <v>5956</v>
      </c>
      <c r="F221" s="210" t="s">
        <v>5957</v>
      </c>
      <c r="G221" s="211" t="s">
        <v>5628</v>
      </c>
      <c r="H221" s="212">
        <v>1912</v>
      </c>
      <c r="I221" s="213"/>
      <c r="J221" s="214">
        <f>ROUND(I221*H221,2)</f>
        <v>0</v>
      </c>
      <c r="K221" s="210" t="s">
        <v>32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188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188</v>
      </c>
      <c r="BM221" s="219" t="s">
        <v>1043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5957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 ht="24.15" customHeight="1">
      <c r="A223" s="42"/>
      <c r="B223" s="43"/>
      <c r="C223" s="208" t="s">
        <v>722</v>
      </c>
      <c r="D223" s="208" t="s">
        <v>164</v>
      </c>
      <c r="E223" s="209" t="s">
        <v>5958</v>
      </c>
      <c r="F223" s="210" t="s">
        <v>5959</v>
      </c>
      <c r="G223" s="211" t="s">
        <v>5628</v>
      </c>
      <c r="H223" s="212">
        <v>2777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1050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5959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4.15" customHeight="1">
      <c r="A225" s="42"/>
      <c r="B225" s="43"/>
      <c r="C225" s="208" t="s">
        <v>728</v>
      </c>
      <c r="D225" s="208" t="s">
        <v>164</v>
      </c>
      <c r="E225" s="209" t="s">
        <v>5960</v>
      </c>
      <c r="F225" s="210" t="s">
        <v>5961</v>
      </c>
      <c r="G225" s="211" t="s">
        <v>5628</v>
      </c>
      <c r="H225" s="212">
        <v>25</v>
      </c>
      <c r="I225" s="213"/>
      <c r="J225" s="214">
        <f>ROUND(I225*H225,2)</f>
        <v>0</v>
      </c>
      <c r="K225" s="210" t="s">
        <v>32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188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188</v>
      </c>
      <c r="BM225" s="219" t="s">
        <v>1060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5961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 ht="24.15" customHeight="1">
      <c r="A227" s="42"/>
      <c r="B227" s="43"/>
      <c r="C227" s="208" t="s">
        <v>735</v>
      </c>
      <c r="D227" s="208" t="s">
        <v>164</v>
      </c>
      <c r="E227" s="209" t="s">
        <v>5962</v>
      </c>
      <c r="F227" s="210" t="s">
        <v>5963</v>
      </c>
      <c r="G227" s="211" t="s">
        <v>5628</v>
      </c>
      <c r="H227" s="212">
        <v>90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188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1080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5963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24.15" customHeight="1">
      <c r="A229" s="42"/>
      <c r="B229" s="43"/>
      <c r="C229" s="208" t="s">
        <v>741</v>
      </c>
      <c r="D229" s="208" t="s">
        <v>164</v>
      </c>
      <c r="E229" s="209" t="s">
        <v>5964</v>
      </c>
      <c r="F229" s="210" t="s">
        <v>5965</v>
      </c>
      <c r="G229" s="211" t="s">
        <v>5628</v>
      </c>
      <c r="H229" s="212">
        <v>1200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188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188</v>
      </c>
      <c r="BM229" s="219" t="s">
        <v>1093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5965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21.75" customHeight="1">
      <c r="A231" s="42"/>
      <c r="B231" s="43"/>
      <c r="C231" s="208" t="s">
        <v>747</v>
      </c>
      <c r="D231" s="208" t="s">
        <v>164</v>
      </c>
      <c r="E231" s="209" t="s">
        <v>5966</v>
      </c>
      <c r="F231" s="210" t="s">
        <v>5967</v>
      </c>
      <c r="G231" s="211" t="s">
        <v>719</v>
      </c>
      <c r="H231" s="212">
        <v>85</v>
      </c>
      <c r="I231" s="213"/>
      <c r="J231" s="214">
        <f>ROUND(I231*H231,2)</f>
        <v>0</v>
      </c>
      <c r="K231" s="210" t="s">
        <v>32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1104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5967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1.75" customHeight="1">
      <c r="A233" s="42"/>
      <c r="B233" s="43"/>
      <c r="C233" s="208" t="s">
        <v>754</v>
      </c>
      <c r="D233" s="208" t="s">
        <v>164</v>
      </c>
      <c r="E233" s="209" t="s">
        <v>5968</v>
      </c>
      <c r="F233" s="210" t="s">
        <v>5969</v>
      </c>
      <c r="G233" s="211" t="s">
        <v>719</v>
      </c>
      <c r="H233" s="212">
        <v>260</v>
      </c>
      <c r="I233" s="213"/>
      <c r="J233" s="214">
        <f>ROUND(I233*H233,2)</f>
        <v>0</v>
      </c>
      <c r="K233" s="210" t="s">
        <v>32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1115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5969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 ht="16.5" customHeight="1">
      <c r="A235" s="42"/>
      <c r="B235" s="43"/>
      <c r="C235" s="208" t="s">
        <v>760</v>
      </c>
      <c r="D235" s="208" t="s">
        <v>164</v>
      </c>
      <c r="E235" s="209" t="s">
        <v>5970</v>
      </c>
      <c r="F235" s="210" t="s">
        <v>5971</v>
      </c>
      <c r="G235" s="211" t="s">
        <v>719</v>
      </c>
      <c r="H235" s="212">
        <v>187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188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188</v>
      </c>
      <c r="BM235" s="219" t="s">
        <v>1128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5971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 ht="21.75" customHeight="1">
      <c r="A237" s="42"/>
      <c r="B237" s="43"/>
      <c r="C237" s="208" t="s">
        <v>766</v>
      </c>
      <c r="D237" s="208" t="s">
        <v>164</v>
      </c>
      <c r="E237" s="209" t="s">
        <v>5972</v>
      </c>
      <c r="F237" s="210" t="s">
        <v>5973</v>
      </c>
      <c r="G237" s="211" t="s">
        <v>719</v>
      </c>
      <c r="H237" s="212">
        <v>8</v>
      </c>
      <c r="I237" s="213"/>
      <c r="J237" s="214">
        <f>ROUND(I237*H237,2)</f>
        <v>0</v>
      </c>
      <c r="K237" s="210" t="s">
        <v>32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1143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5973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16.5" customHeight="1">
      <c r="A239" s="42"/>
      <c r="B239" s="43"/>
      <c r="C239" s="208" t="s">
        <v>772</v>
      </c>
      <c r="D239" s="208" t="s">
        <v>164</v>
      </c>
      <c r="E239" s="209" t="s">
        <v>5974</v>
      </c>
      <c r="F239" s="210" t="s">
        <v>5975</v>
      </c>
      <c r="G239" s="211" t="s">
        <v>719</v>
      </c>
      <c r="H239" s="212">
        <v>15</v>
      </c>
      <c r="I239" s="213"/>
      <c r="J239" s="214">
        <f>ROUND(I239*H239,2)</f>
        <v>0</v>
      </c>
      <c r="K239" s="210" t="s">
        <v>32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1156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5975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1" t="s">
        <v>174</v>
      </c>
      <c r="E241" s="44"/>
      <c r="F241" s="228" t="s">
        <v>5976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174</v>
      </c>
      <c r="AU241" s="20" t="s">
        <v>88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5977</v>
      </c>
      <c r="F242" s="206" t="s">
        <v>5978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SUM(P243:P254)</f>
        <v>0</v>
      </c>
      <c r="Q242" s="200"/>
      <c r="R242" s="201">
        <f>SUM(R243:R254)</f>
        <v>0</v>
      </c>
      <c r="S242" s="200"/>
      <c r="T242" s="202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161</v>
      </c>
      <c r="BK242" s="205">
        <f>SUM(BK243:BK254)</f>
        <v>0</v>
      </c>
    </row>
    <row r="243" s="2" customFormat="1" ht="24.15" customHeight="1">
      <c r="A243" s="42"/>
      <c r="B243" s="43"/>
      <c r="C243" s="208" t="s">
        <v>784</v>
      </c>
      <c r="D243" s="208" t="s">
        <v>164</v>
      </c>
      <c r="E243" s="209" t="s">
        <v>5979</v>
      </c>
      <c r="F243" s="210" t="s">
        <v>5980</v>
      </c>
      <c r="G243" s="211" t="s">
        <v>5981</v>
      </c>
      <c r="H243" s="212">
        <v>240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1180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5980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16.5" customHeight="1">
      <c r="A245" s="42"/>
      <c r="B245" s="43"/>
      <c r="C245" s="208" t="s">
        <v>788</v>
      </c>
      <c r="D245" s="208" t="s">
        <v>164</v>
      </c>
      <c r="E245" s="209" t="s">
        <v>5982</v>
      </c>
      <c r="F245" s="210" t="s">
        <v>5983</v>
      </c>
      <c r="G245" s="211" t="s">
        <v>5981</v>
      </c>
      <c r="H245" s="212">
        <v>61</v>
      </c>
      <c r="I245" s="213"/>
      <c r="J245" s="214">
        <f>ROUND(I245*H245,2)</f>
        <v>0</v>
      </c>
      <c r="K245" s="210" t="s">
        <v>32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1194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5983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08" t="s">
        <v>796</v>
      </c>
      <c r="D247" s="208" t="s">
        <v>164</v>
      </c>
      <c r="E247" s="209" t="s">
        <v>5984</v>
      </c>
      <c r="F247" s="210" t="s">
        <v>5985</v>
      </c>
      <c r="G247" s="211" t="s">
        <v>5981</v>
      </c>
      <c r="H247" s="212">
        <v>70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188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188</v>
      </c>
      <c r="BM247" s="219" t="s">
        <v>1210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5985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21.75" customHeight="1">
      <c r="A249" s="42"/>
      <c r="B249" s="43"/>
      <c r="C249" s="208" t="s">
        <v>805</v>
      </c>
      <c r="D249" s="208" t="s">
        <v>164</v>
      </c>
      <c r="E249" s="209" t="s">
        <v>5986</v>
      </c>
      <c r="F249" s="210" t="s">
        <v>5987</v>
      </c>
      <c r="G249" s="211" t="s">
        <v>5988</v>
      </c>
      <c r="H249" s="212">
        <v>1</v>
      </c>
      <c r="I249" s="213"/>
      <c r="J249" s="214">
        <f>ROUND(I249*H249,2)</f>
        <v>0</v>
      </c>
      <c r="K249" s="210" t="s">
        <v>32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188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188</v>
      </c>
      <c r="BM249" s="219" t="s">
        <v>1224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5987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08" t="s">
        <v>811</v>
      </c>
      <c r="D251" s="208" t="s">
        <v>164</v>
      </c>
      <c r="E251" s="209" t="s">
        <v>5989</v>
      </c>
      <c r="F251" s="210" t="s">
        <v>5990</v>
      </c>
      <c r="G251" s="211" t="s">
        <v>5988</v>
      </c>
      <c r="H251" s="212">
        <v>1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1239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5990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08" t="s">
        <v>817</v>
      </c>
      <c r="D253" s="208" t="s">
        <v>164</v>
      </c>
      <c r="E253" s="209" t="s">
        <v>5991</v>
      </c>
      <c r="F253" s="210" t="s">
        <v>5992</v>
      </c>
      <c r="G253" s="211" t="s">
        <v>5981</v>
      </c>
      <c r="H253" s="212">
        <v>371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188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188</v>
      </c>
      <c r="BM253" s="219" t="s">
        <v>1254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5992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12" customFormat="1" ht="22.8" customHeight="1">
      <c r="A255" s="12"/>
      <c r="B255" s="192"/>
      <c r="C255" s="193"/>
      <c r="D255" s="194" t="s">
        <v>77</v>
      </c>
      <c r="E255" s="206" t="s">
        <v>5993</v>
      </c>
      <c r="F255" s="206" t="s">
        <v>5994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SUM(P256:P265)</f>
        <v>0</v>
      </c>
      <c r="Q255" s="200"/>
      <c r="R255" s="201">
        <f>SUM(R256:R265)</f>
        <v>0</v>
      </c>
      <c r="S255" s="200"/>
      <c r="T255" s="202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86</v>
      </c>
      <c r="AT255" s="204" t="s">
        <v>77</v>
      </c>
      <c r="AU255" s="204" t="s">
        <v>86</v>
      </c>
      <c r="AY255" s="203" t="s">
        <v>161</v>
      </c>
      <c r="BK255" s="205">
        <f>SUM(BK256:BK265)</f>
        <v>0</v>
      </c>
    </row>
    <row r="256" s="2" customFormat="1" ht="21.75" customHeight="1">
      <c r="A256" s="42"/>
      <c r="B256" s="43"/>
      <c r="C256" s="208" t="s">
        <v>824</v>
      </c>
      <c r="D256" s="208" t="s">
        <v>164</v>
      </c>
      <c r="E256" s="209" t="s">
        <v>5995</v>
      </c>
      <c r="F256" s="210" t="s">
        <v>5996</v>
      </c>
      <c r="G256" s="211" t="s">
        <v>5981</v>
      </c>
      <c r="H256" s="212">
        <v>371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188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1267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5996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 ht="16.5" customHeight="1">
      <c r="A258" s="42"/>
      <c r="B258" s="43"/>
      <c r="C258" s="208" t="s">
        <v>832</v>
      </c>
      <c r="D258" s="208" t="s">
        <v>164</v>
      </c>
      <c r="E258" s="209" t="s">
        <v>5997</v>
      </c>
      <c r="F258" s="210" t="s">
        <v>5998</v>
      </c>
      <c r="G258" s="211" t="s">
        <v>5535</v>
      </c>
      <c r="H258" s="212">
        <v>1</v>
      </c>
      <c r="I258" s="213"/>
      <c r="J258" s="214">
        <f>ROUND(I258*H258,2)</f>
        <v>0</v>
      </c>
      <c r="K258" s="210" t="s">
        <v>32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188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1282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5998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842</v>
      </c>
      <c r="D260" s="208" t="s">
        <v>164</v>
      </c>
      <c r="E260" s="209" t="s">
        <v>5999</v>
      </c>
      <c r="F260" s="210" t="s">
        <v>6000</v>
      </c>
      <c r="G260" s="211" t="s">
        <v>5535</v>
      </c>
      <c r="H260" s="212">
        <v>1</v>
      </c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1295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6000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 ht="24.15" customHeight="1">
      <c r="A262" s="42"/>
      <c r="B262" s="43"/>
      <c r="C262" s="208" t="s">
        <v>852</v>
      </c>
      <c r="D262" s="208" t="s">
        <v>164</v>
      </c>
      <c r="E262" s="209" t="s">
        <v>6001</v>
      </c>
      <c r="F262" s="210" t="s">
        <v>6002</v>
      </c>
      <c r="G262" s="211" t="s">
        <v>5535</v>
      </c>
      <c r="H262" s="212">
        <v>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188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188</v>
      </c>
      <c r="BM262" s="219" t="s">
        <v>1312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6002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 ht="16.5" customHeight="1">
      <c r="A264" s="42"/>
      <c r="B264" s="43"/>
      <c r="C264" s="208" t="s">
        <v>857</v>
      </c>
      <c r="D264" s="208" t="s">
        <v>164</v>
      </c>
      <c r="E264" s="209" t="s">
        <v>6003</v>
      </c>
      <c r="F264" s="210" t="s">
        <v>6004</v>
      </c>
      <c r="G264" s="211" t="s">
        <v>5535</v>
      </c>
      <c r="H264" s="212">
        <v>1</v>
      </c>
      <c r="I264" s="213"/>
      <c r="J264" s="214">
        <f>ROUND(I264*H264,2)</f>
        <v>0</v>
      </c>
      <c r="K264" s="210" t="s">
        <v>32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188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188</v>
      </c>
      <c r="BM264" s="219" t="s">
        <v>1324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6004</v>
      </c>
      <c r="G265" s="44"/>
      <c r="H265" s="44"/>
      <c r="I265" s="223"/>
      <c r="J265" s="44"/>
      <c r="K265" s="44"/>
      <c r="L265" s="48"/>
      <c r="M265" s="229"/>
      <c r="N265" s="230"/>
      <c r="O265" s="231"/>
      <c r="P265" s="231"/>
      <c r="Q265" s="231"/>
      <c r="R265" s="231"/>
      <c r="S265" s="231"/>
      <c r="T265" s="23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0rIDApOuVHEKVnt035vGjeIf/Z9w3aGxypw3WhBLC1bW8v75Iy6AhUWvwza3RdvQzjiBWvS30Fp9eV5/CuXnlQ==" hashValue="zMXDvcsbrAXK7SqgJ0kkkCCoZ7WGsBC6paOV6pVTf/sbVQ79ZBC2IsEVcElTw9ldBQeOT8Ac/3R4qfnSLoxlqg==" algorithmName="SHA-512" password="9C2B"/>
  <autoFilter ref="C87:K26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6005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ROUND((SUM(BE92:BE348)),  2)</f>
        <v>0</v>
      </c>
      <c r="G33" s="42"/>
      <c r="H33" s="42"/>
      <c r="I33" s="152">
        <v>0.20999999999999999</v>
      </c>
      <c r="J33" s="151">
        <f>ROUND(((SUM(BE92:BE348))*I33),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ROUND((SUM(BF92:BF348)),  2)</f>
        <v>0</v>
      </c>
      <c r="G34" s="42"/>
      <c r="H34" s="42"/>
      <c r="I34" s="152">
        <v>0.14999999999999999</v>
      </c>
      <c r="J34" s="151">
        <f>ROUND(((SUM(BF92:BF348))*I34),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214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215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217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220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222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2777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225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227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228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233</v>
      </c>
      <c r="E71" s="178"/>
      <c r="F71" s="178"/>
      <c r="G71" s="178"/>
      <c r="H71" s="178"/>
      <c r="I71" s="178"/>
      <c r="J71" s="179">
        <f>J332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236</v>
      </c>
      <c r="E72" s="172"/>
      <c r="F72" s="172"/>
      <c r="G72" s="172"/>
      <c r="H72" s="172"/>
      <c r="I72" s="172"/>
      <c r="J72" s="173">
        <f>J344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147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138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14. 8. 2024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148</v>
      </c>
      <c r="D91" s="184" t="s">
        <v>63</v>
      </c>
      <c r="E91" s="184" t="s">
        <v>59</v>
      </c>
      <c r="F91" s="184" t="s">
        <v>60</v>
      </c>
      <c r="G91" s="184" t="s">
        <v>149</v>
      </c>
      <c r="H91" s="184" t="s">
        <v>150</v>
      </c>
      <c r="I91" s="184" t="s">
        <v>151</v>
      </c>
      <c r="J91" s="184" t="s">
        <v>142</v>
      </c>
      <c r="K91" s="185" t="s">
        <v>152</v>
      </c>
      <c r="L91" s="186"/>
      <c r="M91" s="96" t="s">
        <v>32</v>
      </c>
      <c r="N91" s="97" t="s">
        <v>48</v>
      </c>
      <c r="O91" s="97" t="s">
        <v>153</v>
      </c>
      <c r="P91" s="97" t="s">
        <v>154</v>
      </c>
      <c r="Q91" s="97" t="s">
        <v>155</v>
      </c>
      <c r="R91" s="97" t="s">
        <v>156</v>
      </c>
      <c r="S91" s="97" t="s">
        <v>157</v>
      </c>
      <c r="T91" s="98" t="s">
        <v>158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159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P93+P150+P344</f>
        <v>0</v>
      </c>
      <c r="Q92" s="100"/>
      <c r="R92" s="189">
        <f>R93+R150+R344</f>
        <v>15.72588773</v>
      </c>
      <c r="S92" s="100"/>
      <c r="T92" s="190">
        <f>T93+T150+T344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143</v>
      </c>
      <c r="BK92" s="191">
        <f>BK93+BK150+BK344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238</v>
      </c>
      <c r="F93" s="195" t="s">
        <v>239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161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240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161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164</v>
      </c>
      <c r="E95" s="209" t="s">
        <v>3331</v>
      </c>
      <c r="F95" s="210" t="s">
        <v>3332</v>
      </c>
      <c r="G95" s="211" t="s">
        <v>243</v>
      </c>
      <c r="H95" s="212">
        <v>11.92</v>
      </c>
      <c r="I95" s="213"/>
      <c r="J95" s="214">
        <f>ROUND(I95*H95,2)</f>
        <v>0</v>
      </c>
      <c r="K95" s="210" t="s">
        <v>168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188</v>
      </c>
      <c r="AT95" s="219" t="s">
        <v>164</v>
      </c>
      <c r="AU95" s="219" t="s">
        <v>88</v>
      </c>
      <c r="AY95" s="20" t="s">
        <v>161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188</v>
      </c>
      <c r="BM95" s="219" t="s">
        <v>6006</v>
      </c>
    </row>
    <row r="96" s="2" customFormat="1">
      <c r="A96" s="42"/>
      <c r="B96" s="43"/>
      <c r="C96" s="44"/>
      <c r="D96" s="221" t="s">
        <v>171</v>
      </c>
      <c r="E96" s="44"/>
      <c r="F96" s="222" t="s">
        <v>3334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171</v>
      </c>
      <c r="AU96" s="20" t="s">
        <v>88</v>
      </c>
    </row>
    <row r="97" s="2" customFormat="1">
      <c r="A97" s="42"/>
      <c r="B97" s="43"/>
      <c r="C97" s="44"/>
      <c r="D97" s="226" t="s">
        <v>172</v>
      </c>
      <c r="E97" s="44"/>
      <c r="F97" s="227" t="s">
        <v>3335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172</v>
      </c>
      <c r="AU97" s="20" t="s">
        <v>88</v>
      </c>
    </row>
    <row r="98" s="13" customFormat="1">
      <c r="A98" s="13"/>
      <c r="B98" s="233"/>
      <c r="C98" s="234"/>
      <c r="D98" s="221" t="s">
        <v>247</v>
      </c>
      <c r="E98" s="235" t="s">
        <v>32</v>
      </c>
      <c r="F98" s="236" t="s">
        <v>6007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247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161</v>
      </c>
    </row>
    <row r="99" s="14" customFormat="1">
      <c r="A99" s="14"/>
      <c r="B99" s="243"/>
      <c r="C99" s="244"/>
      <c r="D99" s="221" t="s">
        <v>247</v>
      </c>
      <c r="E99" s="245" t="s">
        <v>32</v>
      </c>
      <c r="F99" s="246" t="s">
        <v>6008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247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161</v>
      </c>
    </row>
    <row r="100" s="2" customFormat="1" ht="33" customHeight="1">
      <c r="A100" s="42"/>
      <c r="B100" s="43"/>
      <c r="C100" s="208" t="s">
        <v>88</v>
      </c>
      <c r="D100" s="208" t="s">
        <v>164</v>
      </c>
      <c r="E100" s="209" t="s">
        <v>6009</v>
      </c>
      <c r="F100" s="210" t="s">
        <v>6010</v>
      </c>
      <c r="G100" s="211" t="s">
        <v>243</v>
      </c>
      <c r="H100" s="212">
        <v>4.2009999999999996</v>
      </c>
      <c r="I100" s="213"/>
      <c r="J100" s="214">
        <f>ROUND(I100*H100,2)</f>
        <v>0</v>
      </c>
      <c r="K100" s="210" t="s">
        <v>168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6011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6012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6" t="s">
        <v>172</v>
      </c>
      <c r="E102" s="44"/>
      <c r="F102" s="227" t="s">
        <v>6013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172</v>
      </c>
      <c r="AU102" s="20" t="s">
        <v>88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6014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6015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08" t="s">
        <v>180</v>
      </c>
      <c r="D105" s="208" t="s">
        <v>164</v>
      </c>
      <c r="E105" s="209" t="s">
        <v>309</v>
      </c>
      <c r="F105" s="210" t="s">
        <v>310</v>
      </c>
      <c r="G105" s="211" t="s">
        <v>311</v>
      </c>
      <c r="H105" s="212">
        <v>30.565000000000001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188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188</v>
      </c>
      <c r="BM105" s="219" t="s">
        <v>6016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313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314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6017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6018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161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160</v>
      </c>
      <c r="F110" s="206" t="s">
        <v>518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161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188</v>
      </c>
      <c r="D111" s="208" t="s">
        <v>164</v>
      </c>
      <c r="E111" s="209" t="s">
        <v>6019</v>
      </c>
      <c r="F111" s="210" t="s">
        <v>6020</v>
      </c>
      <c r="G111" s="211" t="s">
        <v>311</v>
      </c>
      <c r="H111" s="212">
        <v>30.565000000000001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6021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6022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6023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6024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6025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24.15" customHeight="1">
      <c r="A116" s="42"/>
      <c r="B116" s="43"/>
      <c r="C116" s="208" t="s">
        <v>160</v>
      </c>
      <c r="D116" s="208" t="s">
        <v>164</v>
      </c>
      <c r="E116" s="209" t="s">
        <v>6026</v>
      </c>
      <c r="F116" s="210" t="s">
        <v>6027</v>
      </c>
      <c r="G116" s="211" t="s">
        <v>311</v>
      </c>
      <c r="H116" s="212">
        <v>30.565000000000001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6028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6029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6030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6024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6025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161</v>
      </c>
    </row>
    <row r="121" s="2" customFormat="1" ht="24.15" customHeight="1">
      <c r="A121" s="42"/>
      <c r="B121" s="43"/>
      <c r="C121" s="208" t="s">
        <v>200</v>
      </c>
      <c r="D121" s="208" t="s">
        <v>164</v>
      </c>
      <c r="E121" s="209" t="s">
        <v>6031</v>
      </c>
      <c r="F121" s="210" t="s">
        <v>6032</v>
      </c>
      <c r="G121" s="211" t="s">
        <v>311</v>
      </c>
      <c r="H121" s="212">
        <v>21.969999999999999</v>
      </c>
      <c r="I121" s="213"/>
      <c r="J121" s="214">
        <f>ROUND(I121*H121,2)</f>
        <v>0</v>
      </c>
      <c r="K121" s="210" t="s">
        <v>168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188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188</v>
      </c>
      <c r="BM121" s="219" t="s">
        <v>6033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6034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>
      <c r="A123" s="42"/>
      <c r="B123" s="43"/>
      <c r="C123" s="44"/>
      <c r="D123" s="226" t="s">
        <v>172</v>
      </c>
      <c r="E123" s="44"/>
      <c r="F123" s="227" t="s">
        <v>6035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172</v>
      </c>
      <c r="AU123" s="20" t="s">
        <v>88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6024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6025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6036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161</v>
      </c>
    </row>
    <row r="127" s="15" customFormat="1">
      <c r="A127" s="15"/>
      <c r="B127" s="254"/>
      <c r="C127" s="255"/>
      <c r="D127" s="221" t="s">
        <v>247</v>
      </c>
      <c r="E127" s="256" t="s">
        <v>32</v>
      </c>
      <c r="F127" s="257" t="s">
        <v>273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247</v>
      </c>
      <c r="AU127" s="264" t="s">
        <v>88</v>
      </c>
      <c r="AV127" s="15" t="s">
        <v>188</v>
      </c>
      <c r="AW127" s="15" t="s">
        <v>39</v>
      </c>
      <c r="AX127" s="15" t="s">
        <v>86</v>
      </c>
      <c r="AY127" s="264" t="s">
        <v>161</v>
      </c>
    </row>
    <row r="128" s="2" customFormat="1" ht="24.15" customHeight="1">
      <c r="A128" s="42"/>
      <c r="B128" s="43"/>
      <c r="C128" s="265" t="s">
        <v>204</v>
      </c>
      <c r="D128" s="265" t="s">
        <v>303</v>
      </c>
      <c r="E128" s="266" t="s">
        <v>6037</v>
      </c>
      <c r="F128" s="267" t="s">
        <v>6038</v>
      </c>
      <c r="G128" s="268" t="s">
        <v>311</v>
      </c>
      <c r="H128" s="269">
        <v>22.629000000000001</v>
      </c>
      <c r="I128" s="270"/>
      <c r="J128" s="271">
        <f>ROUND(I128*H128,2)</f>
        <v>0</v>
      </c>
      <c r="K128" s="267" t="s">
        <v>168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294</v>
      </c>
      <c r="AT128" s="219" t="s">
        <v>303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188</v>
      </c>
      <c r="BM128" s="219" t="s">
        <v>6039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6038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4"/>
      <c r="F130" s="246" t="s">
        <v>6040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161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200</v>
      </c>
      <c r="F131" s="206" t="s">
        <v>529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161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294</v>
      </c>
      <c r="D132" s="208" t="s">
        <v>164</v>
      </c>
      <c r="E132" s="209" t="s">
        <v>691</v>
      </c>
      <c r="F132" s="210" t="s">
        <v>692</v>
      </c>
      <c r="G132" s="211" t="s">
        <v>311</v>
      </c>
      <c r="H132" s="212">
        <v>8.5950000000000006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6041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694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695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525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6042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6043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6044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6045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302</v>
      </c>
      <c r="F141" s="206" t="s">
        <v>721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161</v>
      </c>
      <c r="BK141" s="205">
        <f>SUM(BK142:BK149)</f>
        <v>0</v>
      </c>
    </row>
    <row r="142" s="2" customFormat="1" ht="33" customHeight="1">
      <c r="A142" s="42"/>
      <c r="B142" s="43"/>
      <c r="C142" s="208" t="s">
        <v>302</v>
      </c>
      <c r="D142" s="208" t="s">
        <v>164</v>
      </c>
      <c r="E142" s="209" t="s">
        <v>6046</v>
      </c>
      <c r="F142" s="210" t="s">
        <v>6047</v>
      </c>
      <c r="G142" s="211" t="s">
        <v>320</v>
      </c>
      <c r="H142" s="212">
        <v>18.699999999999999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6048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6049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6050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6051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6052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161</v>
      </c>
    </row>
    <row r="147" s="2" customFormat="1" ht="16.5" customHeight="1">
      <c r="A147" s="42"/>
      <c r="B147" s="43"/>
      <c r="C147" s="265" t="s">
        <v>308</v>
      </c>
      <c r="D147" s="265" t="s">
        <v>303</v>
      </c>
      <c r="E147" s="266" t="s">
        <v>6053</v>
      </c>
      <c r="F147" s="267" t="s">
        <v>6054</v>
      </c>
      <c r="G147" s="268" t="s">
        <v>320</v>
      </c>
      <c r="H147" s="269">
        <v>19.074000000000002</v>
      </c>
      <c r="I147" s="270"/>
      <c r="J147" s="271">
        <f>ROUND(I147*H147,2)</f>
        <v>0</v>
      </c>
      <c r="K147" s="267" t="s">
        <v>168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294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6055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6054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14" customFormat="1">
      <c r="A149" s="14"/>
      <c r="B149" s="243"/>
      <c r="C149" s="244"/>
      <c r="D149" s="221" t="s">
        <v>247</v>
      </c>
      <c r="E149" s="244"/>
      <c r="F149" s="246" t="s">
        <v>6056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161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838</v>
      </c>
      <c r="F150" s="195" t="s">
        <v>839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P151+P212+P216+P291+P316+P332</f>
        <v>0</v>
      </c>
      <c r="Q150" s="200"/>
      <c r="R150" s="201">
        <f>R151+R212+R216+R291+R316+R332</f>
        <v>4.9980565299999995</v>
      </c>
      <c r="S150" s="200"/>
      <c r="T150" s="202">
        <f>T151+T212+T216+T291+T316+T332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161</v>
      </c>
      <c r="BK150" s="205">
        <f>BK151+BK212+BK216+BK291+BK316+BK332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874</v>
      </c>
      <c r="F151" s="206" t="s">
        <v>875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161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317</v>
      </c>
      <c r="D152" s="208" t="s">
        <v>164</v>
      </c>
      <c r="E152" s="209" t="s">
        <v>6057</v>
      </c>
      <c r="F152" s="210" t="s">
        <v>6058</v>
      </c>
      <c r="G152" s="211" t="s">
        <v>311</v>
      </c>
      <c r="H152" s="212">
        <v>22.449999999999999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6059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6060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6061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13" customFormat="1">
      <c r="A155" s="13"/>
      <c r="B155" s="233"/>
      <c r="C155" s="234"/>
      <c r="D155" s="221" t="s">
        <v>247</v>
      </c>
      <c r="E155" s="235" t="s">
        <v>32</v>
      </c>
      <c r="F155" s="236" t="s">
        <v>6062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247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6063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6064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5" customFormat="1">
      <c r="A158" s="15"/>
      <c r="B158" s="254"/>
      <c r="C158" s="255"/>
      <c r="D158" s="221" t="s">
        <v>247</v>
      </c>
      <c r="E158" s="256" t="s">
        <v>32</v>
      </c>
      <c r="F158" s="257" t="s">
        <v>273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247</v>
      </c>
      <c r="AU158" s="264" t="s">
        <v>88</v>
      </c>
      <c r="AV158" s="15" t="s">
        <v>188</v>
      </c>
      <c r="AW158" s="15" t="s">
        <v>39</v>
      </c>
      <c r="AX158" s="15" t="s">
        <v>86</v>
      </c>
      <c r="AY158" s="264" t="s">
        <v>161</v>
      </c>
    </row>
    <row r="159" s="2" customFormat="1" ht="33" customHeight="1">
      <c r="A159" s="42"/>
      <c r="B159" s="43"/>
      <c r="C159" s="265" t="s">
        <v>328</v>
      </c>
      <c r="D159" s="265" t="s">
        <v>303</v>
      </c>
      <c r="E159" s="266" t="s">
        <v>6065</v>
      </c>
      <c r="F159" s="267" t="s">
        <v>6066</v>
      </c>
      <c r="G159" s="268" t="s">
        <v>311</v>
      </c>
      <c r="H159" s="269">
        <v>26.164999999999999</v>
      </c>
      <c r="I159" s="270"/>
      <c r="J159" s="271">
        <f>ROUND(I159*H159,2)</f>
        <v>0</v>
      </c>
      <c r="K159" s="267" t="s">
        <v>168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555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6067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6066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14" customFormat="1">
      <c r="A161" s="14"/>
      <c r="B161" s="243"/>
      <c r="C161" s="244"/>
      <c r="D161" s="221" t="s">
        <v>247</v>
      </c>
      <c r="E161" s="244"/>
      <c r="F161" s="246" t="s">
        <v>6068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08" t="s">
        <v>336</v>
      </c>
      <c r="D162" s="208" t="s">
        <v>164</v>
      </c>
      <c r="E162" s="209" t="s">
        <v>6069</v>
      </c>
      <c r="F162" s="210" t="s">
        <v>6070</v>
      </c>
      <c r="G162" s="211" t="s">
        <v>311</v>
      </c>
      <c r="H162" s="212">
        <v>0.79200000000000004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6071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6072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6073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13" customFormat="1">
      <c r="A165" s="13"/>
      <c r="B165" s="233"/>
      <c r="C165" s="234"/>
      <c r="D165" s="221" t="s">
        <v>247</v>
      </c>
      <c r="E165" s="235" t="s">
        <v>32</v>
      </c>
      <c r="F165" s="236" t="s">
        <v>6074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247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161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6075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37.8" customHeight="1">
      <c r="A167" s="42"/>
      <c r="B167" s="43"/>
      <c r="C167" s="208" t="s">
        <v>363</v>
      </c>
      <c r="D167" s="208" t="s">
        <v>164</v>
      </c>
      <c r="E167" s="209" t="s">
        <v>6076</v>
      </c>
      <c r="F167" s="210" t="s">
        <v>6077</v>
      </c>
      <c r="G167" s="211" t="s">
        <v>320</v>
      </c>
      <c r="H167" s="212">
        <v>2.3999999999999999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6078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6079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6080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6074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6081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161</v>
      </c>
    </row>
    <row r="172" s="2" customFormat="1" ht="24.15" customHeight="1">
      <c r="A172" s="42"/>
      <c r="B172" s="43"/>
      <c r="C172" s="208" t="s">
        <v>8</v>
      </c>
      <c r="D172" s="208" t="s">
        <v>164</v>
      </c>
      <c r="E172" s="209" t="s">
        <v>919</v>
      </c>
      <c r="F172" s="210" t="s">
        <v>920</v>
      </c>
      <c r="G172" s="211" t="s">
        <v>311</v>
      </c>
      <c r="H172" s="212">
        <v>22.449999999999999</v>
      </c>
      <c r="I172" s="213"/>
      <c r="J172" s="214">
        <f>ROUND(I172*H172,2)</f>
        <v>0</v>
      </c>
      <c r="K172" s="210" t="s">
        <v>168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6082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922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6" t="s">
        <v>172</v>
      </c>
      <c r="E174" s="44"/>
      <c r="F174" s="227" t="s">
        <v>923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172</v>
      </c>
      <c r="AU174" s="20" t="s">
        <v>88</v>
      </c>
    </row>
    <row r="175" s="13" customFormat="1">
      <c r="A175" s="13"/>
      <c r="B175" s="233"/>
      <c r="C175" s="234"/>
      <c r="D175" s="221" t="s">
        <v>247</v>
      </c>
      <c r="E175" s="235" t="s">
        <v>32</v>
      </c>
      <c r="F175" s="236" t="s">
        <v>6062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247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6063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6064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16.5" customHeight="1">
      <c r="A179" s="42"/>
      <c r="B179" s="43"/>
      <c r="C179" s="265" t="s">
        <v>379</v>
      </c>
      <c r="D179" s="265" t="s">
        <v>303</v>
      </c>
      <c r="E179" s="266" t="s">
        <v>937</v>
      </c>
      <c r="F179" s="267" t="s">
        <v>938</v>
      </c>
      <c r="G179" s="268" t="s">
        <v>311</v>
      </c>
      <c r="H179" s="269">
        <v>25.93</v>
      </c>
      <c r="I179" s="270"/>
      <c r="J179" s="271">
        <f>ROUND(I179*H179,2)</f>
        <v>0</v>
      </c>
      <c r="K179" s="267" t="s">
        <v>168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555</v>
      </c>
      <c r="AT179" s="219" t="s">
        <v>303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6083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938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14" customFormat="1">
      <c r="A181" s="14"/>
      <c r="B181" s="243"/>
      <c r="C181" s="244"/>
      <c r="D181" s="221" t="s">
        <v>247</v>
      </c>
      <c r="E181" s="244"/>
      <c r="F181" s="246" t="s">
        <v>6084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385</v>
      </c>
      <c r="D182" s="208" t="s">
        <v>164</v>
      </c>
      <c r="E182" s="209" t="s">
        <v>942</v>
      </c>
      <c r="F182" s="210" t="s">
        <v>943</v>
      </c>
      <c r="G182" s="211" t="s">
        <v>311</v>
      </c>
      <c r="H182" s="212">
        <v>22.449999999999999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6085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945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946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6062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6063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4" customFormat="1">
      <c r="A187" s="14"/>
      <c r="B187" s="243"/>
      <c r="C187" s="244"/>
      <c r="D187" s="221" t="s">
        <v>247</v>
      </c>
      <c r="E187" s="245" t="s">
        <v>32</v>
      </c>
      <c r="F187" s="246" t="s">
        <v>6064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161</v>
      </c>
    </row>
    <row r="188" s="15" customFormat="1">
      <c r="A188" s="15"/>
      <c r="B188" s="254"/>
      <c r="C188" s="255"/>
      <c r="D188" s="221" t="s">
        <v>247</v>
      </c>
      <c r="E188" s="256" t="s">
        <v>32</v>
      </c>
      <c r="F188" s="257" t="s">
        <v>273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247</v>
      </c>
      <c r="AU188" s="264" t="s">
        <v>88</v>
      </c>
      <c r="AV188" s="15" t="s">
        <v>188</v>
      </c>
      <c r="AW188" s="15" t="s">
        <v>39</v>
      </c>
      <c r="AX188" s="15" t="s">
        <v>86</v>
      </c>
      <c r="AY188" s="264" t="s">
        <v>161</v>
      </c>
    </row>
    <row r="189" s="2" customFormat="1" ht="16.5" customHeight="1">
      <c r="A189" s="42"/>
      <c r="B189" s="43"/>
      <c r="C189" s="265" t="s">
        <v>394</v>
      </c>
      <c r="D189" s="265" t="s">
        <v>303</v>
      </c>
      <c r="E189" s="266" t="s">
        <v>937</v>
      </c>
      <c r="F189" s="267" t="s">
        <v>938</v>
      </c>
      <c r="G189" s="268" t="s">
        <v>311</v>
      </c>
      <c r="H189" s="269">
        <v>25.93</v>
      </c>
      <c r="I189" s="270"/>
      <c r="J189" s="271">
        <f>ROUND(I189*H189,2)</f>
        <v>0</v>
      </c>
      <c r="K189" s="267" t="s">
        <v>168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555</v>
      </c>
      <c r="AT189" s="219" t="s">
        <v>303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6086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938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14" customFormat="1">
      <c r="A191" s="14"/>
      <c r="B191" s="243"/>
      <c r="C191" s="244"/>
      <c r="D191" s="221" t="s">
        <v>247</v>
      </c>
      <c r="E191" s="244"/>
      <c r="F191" s="246" t="s">
        <v>6084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161</v>
      </c>
    </row>
    <row r="192" s="2" customFormat="1" ht="24.15" customHeight="1">
      <c r="A192" s="42"/>
      <c r="B192" s="43"/>
      <c r="C192" s="208" t="s">
        <v>439</v>
      </c>
      <c r="D192" s="208" t="s">
        <v>164</v>
      </c>
      <c r="E192" s="209" t="s">
        <v>951</v>
      </c>
      <c r="F192" s="210" t="s">
        <v>952</v>
      </c>
      <c r="G192" s="211" t="s">
        <v>311</v>
      </c>
      <c r="H192" s="212">
        <v>17.859999999999999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6087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954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955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3" customFormat="1">
      <c r="A195" s="13"/>
      <c r="B195" s="233"/>
      <c r="C195" s="234"/>
      <c r="D195" s="221" t="s">
        <v>247</v>
      </c>
      <c r="E195" s="235" t="s">
        <v>32</v>
      </c>
      <c r="F195" s="236" t="s">
        <v>6062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247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6063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161</v>
      </c>
    </row>
    <row r="197" s="2" customFormat="1" ht="16.5" customHeight="1">
      <c r="A197" s="42"/>
      <c r="B197" s="43"/>
      <c r="C197" s="265" t="s">
        <v>449</v>
      </c>
      <c r="D197" s="265" t="s">
        <v>303</v>
      </c>
      <c r="E197" s="266" t="s">
        <v>957</v>
      </c>
      <c r="F197" s="267" t="s">
        <v>958</v>
      </c>
      <c r="G197" s="268" t="s">
        <v>282</v>
      </c>
      <c r="H197" s="269">
        <v>1.768</v>
      </c>
      <c r="I197" s="270"/>
      <c r="J197" s="271">
        <f>ROUND(I197*H197,2)</f>
        <v>0</v>
      </c>
      <c r="K197" s="267" t="s">
        <v>168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555</v>
      </c>
      <c r="AT197" s="219" t="s">
        <v>303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379</v>
      </c>
      <c r="BM197" s="219" t="s">
        <v>6088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958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6089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161</v>
      </c>
    </row>
    <row r="200" s="14" customFormat="1">
      <c r="A200" s="14"/>
      <c r="B200" s="243"/>
      <c r="C200" s="244"/>
      <c r="D200" s="221" t="s">
        <v>247</v>
      </c>
      <c r="E200" s="244"/>
      <c r="F200" s="246" t="s">
        <v>6090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247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161</v>
      </c>
    </row>
    <row r="201" s="2" customFormat="1" ht="21.75" customHeight="1">
      <c r="A201" s="42"/>
      <c r="B201" s="43"/>
      <c r="C201" s="208" t="s">
        <v>7</v>
      </c>
      <c r="D201" s="208" t="s">
        <v>164</v>
      </c>
      <c r="E201" s="209" t="s">
        <v>6091</v>
      </c>
      <c r="F201" s="210" t="s">
        <v>6092</v>
      </c>
      <c r="G201" s="211" t="s">
        <v>320</v>
      </c>
      <c r="H201" s="212">
        <v>2.3999999999999999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6093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6094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6095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6074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6081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16.5" customHeight="1">
      <c r="A206" s="42"/>
      <c r="B206" s="43"/>
      <c r="C206" s="265" t="s">
        <v>473</v>
      </c>
      <c r="D206" s="265" t="s">
        <v>303</v>
      </c>
      <c r="E206" s="266" t="s">
        <v>6096</v>
      </c>
      <c r="F206" s="267" t="s">
        <v>6097</v>
      </c>
      <c r="G206" s="268" t="s">
        <v>320</v>
      </c>
      <c r="H206" s="269">
        <v>2.448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555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6098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6097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4" customFormat="1">
      <c r="A208" s="14"/>
      <c r="B208" s="243"/>
      <c r="C208" s="244"/>
      <c r="D208" s="221" t="s">
        <v>247</v>
      </c>
      <c r="E208" s="244"/>
      <c r="F208" s="246" t="s">
        <v>6099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247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161</v>
      </c>
    </row>
    <row r="209" s="2" customFormat="1" ht="24.15" customHeight="1">
      <c r="A209" s="42"/>
      <c r="B209" s="43"/>
      <c r="C209" s="208" t="s">
        <v>482</v>
      </c>
      <c r="D209" s="208" t="s">
        <v>164</v>
      </c>
      <c r="E209" s="209" t="s">
        <v>6100</v>
      </c>
      <c r="F209" s="210" t="s">
        <v>6101</v>
      </c>
      <c r="G209" s="211" t="s">
        <v>282</v>
      </c>
      <c r="H209" s="212">
        <v>1.849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379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379</v>
      </c>
      <c r="BM209" s="219" t="s">
        <v>6102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6103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6104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2781</v>
      </c>
      <c r="F212" s="206" t="s">
        <v>2782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161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487</v>
      </c>
      <c r="D213" s="208" t="s">
        <v>164</v>
      </c>
      <c r="E213" s="209" t="s">
        <v>3943</v>
      </c>
      <c r="F213" s="210" t="s">
        <v>3944</v>
      </c>
      <c r="G213" s="211" t="s">
        <v>775</v>
      </c>
      <c r="H213" s="212">
        <v>1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6105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3946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3947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1147</v>
      </c>
      <c r="F216" s="206" t="s">
        <v>1148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161</v>
      </c>
      <c r="BK216" s="205">
        <f>SUM(BK217:BK290)</f>
        <v>0</v>
      </c>
    </row>
    <row r="217" s="2" customFormat="1" ht="33" customHeight="1">
      <c r="A217" s="42"/>
      <c r="B217" s="43"/>
      <c r="C217" s="208" t="s">
        <v>497</v>
      </c>
      <c r="D217" s="208" t="s">
        <v>164</v>
      </c>
      <c r="E217" s="209" t="s">
        <v>1150</v>
      </c>
      <c r="F217" s="210" t="s">
        <v>1151</v>
      </c>
      <c r="G217" s="211" t="s">
        <v>243</v>
      </c>
      <c r="H217" s="212">
        <v>4.3440000000000003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6106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1153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1154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6107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161</v>
      </c>
    </row>
    <row r="221" s="2" customFormat="1" ht="24.15" customHeight="1">
      <c r="A221" s="42"/>
      <c r="B221" s="43"/>
      <c r="C221" s="208" t="s">
        <v>504</v>
      </c>
      <c r="D221" s="208" t="s">
        <v>164</v>
      </c>
      <c r="E221" s="209" t="s">
        <v>6108</v>
      </c>
      <c r="F221" s="210" t="s">
        <v>6109</v>
      </c>
      <c r="G221" s="211" t="s">
        <v>320</v>
      </c>
      <c r="H221" s="212">
        <v>90.099999999999994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6110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6111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6112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6113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6114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6115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6116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161</v>
      </c>
    </row>
    <row r="228" s="15" customFormat="1">
      <c r="A228" s="15"/>
      <c r="B228" s="254"/>
      <c r="C228" s="255"/>
      <c r="D228" s="221" t="s">
        <v>247</v>
      </c>
      <c r="E228" s="256" t="s">
        <v>32</v>
      </c>
      <c r="F228" s="257" t="s">
        <v>273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247</v>
      </c>
      <c r="AU228" s="264" t="s">
        <v>88</v>
      </c>
      <c r="AV228" s="15" t="s">
        <v>188</v>
      </c>
      <c r="AW228" s="15" t="s">
        <v>39</v>
      </c>
      <c r="AX228" s="15" t="s">
        <v>86</v>
      </c>
      <c r="AY228" s="264" t="s">
        <v>161</v>
      </c>
    </row>
    <row r="229" s="2" customFormat="1" ht="24.15" customHeight="1">
      <c r="A229" s="42"/>
      <c r="B229" s="43"/>
      <c r="C229" s="265" t="s">
        <v>510</v>
      </c>
      <c r="D229" s="265" t="s">
        <v>303</v>
      </c>
      <c r="E229" s="266" t="s">
        <v>6117</v>
      </c>
      <c r="F229" s="267" t="s">
        <v>6118</v>
      </c>
      <c r="G229" s="268" t="s">
        <v>243</v>
      </c>
      <c r="H229" s="269">
        <v>1.9430000000000001</v>
      </c>
      <c r="I229" s="270"/>
      <c r="J229" s="271">
        <f>ROUND(I229*H229,2)</f>
        <v>0</v>
      </c>
      <c r="K229" s="267" t="s">
        <v>168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555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6119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6118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1167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88</v>
      </c>
    </row>
    <row r="232" s="14" customFormat="1">
      <c r="A232" s="14"/>
      <c r="B232" s="243"/>
      <c r="C232" s="244"/>
      <c r="D232" s="221" t="s">
        <v>247</v>
      </c>
      <c r="E232" s="244"/>
      <c r="F232" s="246" t="s">
        <v>6120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519</v>
      </c>
      <c r="D233" s="208" t="s">
        <v>164</v>
      </c>
      <c r="E233" s="209" t="s">
        <v>6121</v>
      </c>
      <c r="F233" s="210" t="s">
        <v>6122</v>
      </c>
      <c r="G233" s="211" t="s">
        <v>320</v>
      </c>
      <c r="H233" s="212">
        <v>17.600000000000001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6123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6124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6125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6126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6127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2" customFormat="1" ht="24.15" customHeight="1">
      <c r="A238" s="42"/>
      <c r="B238" s="43"/>
      <c r="C238" s="265" t="s">
        <v>530</v>
      </c>
      <c r="D238" s="265" t="s">
        <v>303</v>
      </c>
      <c r="E238" s="266" t="s">
        <v>6117</v>
      </c>
      <c r="F238" s="267" t="s">
        <v>6118</v>
      </c>
      <c r="G238" s="268" t="s">
        <v>243</v>
      </c>
      <c r="H238" s="269">
        <v>0.65000000000000002</v>
      </c>
      <c r="I238" s="270"/>
      <c r="J238" s="271">
        <f>ROUND(I238*H238,2)</f>
        <v>0</v>
      </c>
      <c r="K238" s="267" t="s">
        <v>168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555</v>
      </c>
      <c r="AT238" s="219" t="s">
        <v>303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6128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6118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1167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88</v>
      </c>
    </row>
    <row r="241" s="14" customFormat="1">
      <c r="A241" s="14"/>
      <c r="B241" s="243"/>
      <c r="C241" s="244"/>
      <c r="D241" s="221" t="s">
        <v>247</v>
      </c>
      <c r="E241" s="244"/>
      <c r="F241" s="246" t="s">
        <v>6129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247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161</v>
      </c>
    </row>
    <row r="242" s="2" customFormat="1" ht="24.15" customHeight="1">
      <c r="A242" s="42"/>
      <c r="B242" s="43"/>
      <c r="C242" s="208" t="s">
        <v>543</v>
      </c>
      <c r="D242" s="208" t="s">
        <v>164</v>
      </c>
      <c r="E242" s="209" t="s">
        <v>6130</v>
      </c>
      <c r="F242" s="210" t="s">
        <v>6131</v>
      </c>
      <c r="G242" s="211" t="s">
        <v>243</v>
      </c>
      <c r="H242" s="212">
        <v>1.766</v>
      </c>
      <c r="I242" s="213"/>
      <c r="J242" s="214">
        <f>ROUND(I242*H242,2)</f>
        <v>0</v>
      </c>
      <c r="K242" s="210" t="s">
        <v>168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379</v>
      </c>
      <c r="AT242" s="219" t="s">
        <v>164</v>
      </c>
      <c r="AU242" s="219" t="s">
        <v>88</v>
      </c>
      <c r="AY242" s="20" t="s">
        <v>161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379</v>
      </c>
      <c r="BM242" s="219" t="s">
        <v>6132</v>
      </c>
    </row>
    <row r="243" s="2" customFormat="1">
      <c r="A243" s="42"/>
      <c r="B243" s="43"/>
      <c r="C243" s="44"/>
      <c r="D243" s="221" t="s">
        <v>171</v>
      </c>
      <c r="E243" s="44"/>
      <c r="F243" s="222" t="s">
        <v>6133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171</v>
      </c>
      <c r="AU243" s="20" t="s">
        <v>88</v>
      </c>
    </row>
    <row r="244" s="2" customFormat="1">
      <c r="A244" s="42"/>
      <c r="B244" s="43"/>
      <c r="C244" s="44"/>
      <c r="D244" s="226" t="s">
        <v>172</v>
      </c>
      <c r="E244" s="44"/>
      <c r="F244" s="227" t="s">
        <v>6134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172</v>
      </c>
      <c r="AU244" s="20" t="s">
        <v>88</v>
      </c>
    </row>
    <row r="245" s="2" customFormat="1" ht="37.8" customHeight="1">
      <c r="A245" s="42"/>
      <c r="B245" s="43"/>
      <c r="C245" s="208" t="s">
        <v>549</v>
      </c>
      <c r="D245" s="208" t="s">
        <v>164</v>
      </c>
      <c r="E245" s="209" t="s">
        <v>6135</v>
      </c>
      <c r="F245" s="210" t="s">
        <v>6136</v>
      </c>
      <c r="G245" s="211" t="s">
        <v>320</v>
      </c>
      <c r="H245" s="212">
        <v>20.399999999999999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6137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6138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6139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6140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6141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161</v>
      </c>
    </row>
    <row r="250" s="2" customFormat="1" ht="24.15" customHeight="1">
      <c r="A250" s="42"/>
      <c r="B250" s="43"/>
      <c r="C250" s="265" t="s">
        <v>555</v>
      </c>
      <c r="D250" s="265" t="s">
        <v>303</v>
      </c>
      <c r="E250" s="266" t="s">
        <v>6117</v>
      </c>
      <c r="F250" s="267" t="s">
        <v>6118</v>
      </c>
      <c r="G250" s="268" t="s">
        <v>243</v>
      </c>
      <c r="H250" s="269">
        <v>0.628</v>
      </c>
      <c r="I250" s="270"/>
      <c r="J250" s="271">
        <f>ROUND(I250*H250,2)</f>
        <v>0</v>
      </c>
      <c r="K250" s="267" t="s">
        <v>168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555</v>
      </c>
      <c r="AT250" s="219" t="s">
        <v>303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6142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6118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1167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4"/>
      <c r="F253" s="246" t="s">
        <v>6143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161</v>
      </c>
    </row>
    <row r="254" s="2" customFormat="1" ht="33" customHeight="1">
      <c r="A254" s="42"/>
      <c r="B254" s="43"/>
      <c r="C254" s="208" t="s">
        <v>567</v>
      </c>
      <c r="D254" s="208" t="s">
        <v>164</v>
      </c>
      <c r="E254" s="209" t="s">
        <v>6144</v>
      </c>
      <c r="F254" s="210" t="s">
        <v>6145</v>
      </c>
      <c r="G254" s="211" t="s">
        <v>311</v>
      </c>
      <c r="H254" s="212">
        <v>17.859999999999999</v>
      </c>
      <c r="I254" s="213"/>
      <c r="J254" s="214">
        <f>ROUND(I254*H254,2)</f>
        <v>0</v>
      </c>
      <c r="K254" s="210" t="s">
        <v>168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379</v>
      </c>
      <c r="AT254" s="219" t="s">
        <v>164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379</v>
      </c>
      <c r="BM254" s="219" t="s">
        <v>6146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6147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2" customFormat="1">
      <c r="A256" s="42"/>
      <c r="B256" s="43"/>
      <c r="C256" s="44"/>
      <c r="D256" s="226" t="s">
        <v>172</v>
      </c>
      <c r="E256" s="44"/>
      <c r="F256" s="227" t="s">
        <v>6148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172</v>
      </c>
      <c r="AU256" s="20" t="s">
        <v>88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6062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6063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16.5" customHeight="1">
      <c r="A259" s="42"/>
      <c r="B259" s="43"/>
      <c r="C259" s="265" t="s">
        <v>605</v>
      </c>
      <c r="D259" s="265" t="s">
        <v>303</v>
      </c>
      <c r="E259" s="266" t="s">
        <v>6149</v>
      </c>
      <c r="F259" s="267" t="s">
        <v>6150</v>
      </c>
      <c r="G259" s="268" t="s">
        <v>243</v>
      </c>
      <c r="H259" s="269">
        <v>0.55000000000000004</v>
      </c>
      <c r="I259" s="270"/>
      <c r="J259" s="271">
        <f>ROUND(I259*H259,2)</f>
        <v>0</v>
      </c>
      <c r="K259" s="267" t="s">
        <v>168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555</v>
      </c>
      <c r="AT259" s="219" t="s">
        <v>303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6151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6150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1167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88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6152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4"/>
      <c r="F263" s="246" t="s">
        <v>6153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161</v>
      </c>
    </row>
    <row r="264" s="2" customFormat="1" ht="24.15" customHeight="1">
      <c r="A264" s="42"/>
      <c r="B264" s="43"/>
      <c r="C264" s="208" t="s">
        <v>612</v>
      </c>
      <c r="D264" s="208" t="s">
        <v>164</v>
      </c>
      <c r="E264" s="209" t="s">
        <v>6154</v>
      </c>
      <c r="F264" s="210" t="s">
        <v>6155</v>
      </c>
      <c r="G264" s="211" t="s">
        <v>311</v>
      </c>
      <c r="H264" s="212">
        <v>4.6200000000000001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6156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6157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6158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6159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6160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161</v>
      </c>
    </row>
    <row r="269" s="2" customFormat="1" ht="24.15" customHeight="1">
      <c r="A269" s="42"/>
      <c r="B269" s="43"/>
      <c r="C269" s="208" t="s">
        <v>618</v>
      </c>
      <c r="D269" s="208" t="s">
        <v>164</v>
      </c>
      <c r="E269" s="209" t="s">
        <v>6161</v>
      </c>
      <c r="F269" s="210" t="s">
        <v>6162</v>
      </c>
      <c r="G269" s="211" t="s">
        <v>243</v>
      </c>
      <c r="H269" s="212">
        <v>1.28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6163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6164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6165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6159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6166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6167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6168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6169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6170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5" customFormat="1">
      <c r="A278" s="15"/>
      <c r="B278" s="254"/>
      <c r="C278" s="255"/>
      <c r="D278" s="221" t="s">
        <v>247</v>
      </c>
      <c r="E278" s="256" t="s">
        <v>32</v>
      </c>
      <c r="F278" s="257" t="s">
        <v>273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247</v>
      </c>
      <c r="AU278" s="264" t="s">
        <v>88</v>
      </c>
      <c r="AV278" s="15" t="s">
        <v>188</v>
      </c>
      <c r="AW278" s="15" t="s">
        <v>39</v>
      </c>
      <c r="AX278" s="15" t="s">
        <v>86</v>
      </c>
      <c r="AY278" s="264" t="s">
        <v>161</v>
      </c>
    </row>
    <row r="279" s="2" customFormat="1" ht="33" customHeight="1">
      <c r="A279" s="42"/>
      <c r="B279" s="43"/>
      <c r="C279" s="208" t="s">
        <v>655</v>
      </c>
      <c r="D279" s="208" t="s">
        <v>164</v>
      </c>
      <c r="E279" s="209" t="s">
        <v>1225</v>
      </c>
      <c r="F279" s="210" t="s">
        <v>1226</v>
      </c>
      <c r="G279" s="211" t="s">
        <v>320</v>
      </c>
      <c r="H279" s="212">
        <v>18.600000000000001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6171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1228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1229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6172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6173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667</v>
      </c>
      <c r="D284" s="265" t="s">
        <v>303</v>
      </c>
      <c r="E284" s="266" t="s">
        <v>6117</v>
      </c>
      <c r="F284" s="267" t="s">
        <v>6118</v>
      </c>
      <c r="G284" s="268" t="s">
        <v>243</v>
      </c>
      <c r="H284" s="269">
        <v>0.57299999999999995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555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6174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6118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1" t="s">
        <v>174</v>
      </c>
      <c r="E286" s="44"/>
      <c r="F286" s="228" t="s">
        <v>1167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174</v>
      </c>
      <c r="AU286" s="20" t="s">
        <v>88</v>
      </c>
    </row>
    <row r="287" s="14" customFormat="1">
      <c r="A287" s="14"/>
      <c r="B287" s="243"/>
      <c r="C287" s="244"/>
      <c r="D287" s="221" t="s">
        <v>247</v>
      </c>
      <c r="E287" s="244"/>
      <c r="F287" s="246" t="s">
        <v>6175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161</v>
      </c>
    </row>
    <row r="288" s="2" customFormat="1" ht="24.15" customHeight="1">
      <c r="A288" s="42"/>
      <c r="B288" s="43"/>
      <c r="C288" s="208" t="s">
        <v>672</v>
      </c>
      <c r="D288" s="208" t="s">
        <v>164</v>
      </c>
      <c r="E288" s="209" t="s">
        <v>6176</v>
      </c>
      <c r="F288" s="210" t="s">
        <v>6177</v>
      </c>
      <c r="G288" s="211" t="s">
        <v>282</v>
      </c>
      <c r="H288" s="212">
        <v>2.0910000000000002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379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379</v>
      </c>
      <c r="BM288" s="219" t="s">
        <v>6178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6179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6180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1572</v>
      </c>
      <c r="F291" s="206" t="s">
        <v>1573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161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674</v>
      </c>
      <c r="D292" s="208" t="s">
        <v>164</v>
      </c>
      <c r="E292" s="209" t="s">
        <v>6181</v>
      </c>
      <c r="F292" s="210" t="s">
        <v>6182</v>
      </c>
      <c r="G292" s="211" t="s">
        <v>320</v>
      </c>
      <c r="H292" s="212">
        <v>5.7800000000000002</v>
      </c>
      <c r="I292" s="213"/>
      <c r="J292" s="214">
        <f>ROUND(I292*H292,2)</f>
        <v>0</v>
      </c>
      <c r="K292" s="210" t="s">
        <v>168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6183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6184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>
      <c r="A294" s="42"/>
      <c r="B294" s="43"/>
      <c r="C294" s="44"/>
      <c r="D294" s="226" t="s">
        <v>172</v>
      </c>
      <c r="E294" s="44"/>
      <c r="F294" s="227" t="s">
        <v>6185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172</v>
      </c>
      <c r="AU294" s="20" t="s">
        <v>88</v>
      </c>
    </row>
    <row r="295" s="13" customFormat="1">
      <c r="A295" s="13"/>
      <c r="B295" s="233"/>
      <c r="C295" s="234"/>
      <c r="D295" s="221" t="s">
        <v>247</v>
      </c>
      <c r="E295" s="235" t="s">
        <v>32</v>
      </c>
      <c r="F295" s="236" t="s">
        <v>6159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247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161</v>
      </c>
    </row>
    <row r="296" s="14" customFormat="1">
      <c r="A296" s="14"/>
      <c r="B296" s="243"/>
      <c r="C296" s="244"/>
      <c r="D296" s="221" t="s">
        <v>247</v>
      </c>
      <c r="E296" s="245" t="s">
        <v>32</v>
      </c>
      <c r="F296" s="246" t="s">
        <v>6186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247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161</v>
      </c>
    </row>
    <row r="297" s="2" customFormat="1" ht="33" customHeight="1">
      <c r="A297" s="42"/>
      <c r="B297" s="43"/>
      <c r="C297" s="208" t="s">
        <v>677</v>
      </c>
      <c r="D297" s="208" t="s">
        <v>164</v>
      </c>
      <c r="E297" s="209" t="s">
        <v>6187</v>
      </c>
      <c r="F297" s="210" t="s">
        <v>6188</v>
      </c>
      <c r="G297" s="211" t="s">
        <v>320</v>
      </c>
      <c r="H297" s="212">
        <v>10.720000000000001</v>
      </c>
      <c r="I297" s="213"/>
      <c r="J297" s="214">
        <f>ROUND(I297*H297,2)</f>
        <v>0</v>
      </c>
      <c r="K297" s="210" t="s">
        <v>168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379</v>
      </c>
      <c r="AT297" s="219" t="s">
        <v>164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6189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6190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>
      <c r="A299" s="42"/>
      <c r="B299" s="43"/>
      <c r="C299" s="44"/>
      <c r="D299" s="226" t="s">
        <v>172</v>
      </c>
      <c r="E299" s="44"/>
      <c r="F299" s="227" t="s">
        <v>6191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172</v>
      </c>
      <c r="AU299" s="20" t="s">
        <v>88</v>
      </c>
    </row>
    <row r="300" s="13" customFormat="1">
      <c r="A300" s="13"/>
      <c r="B300" s="233"/>
      <c r="C300" s="234"/>
      <c r="D300" s="221" t="s">
        <v>247</v>
      </c>
      <c r="E300" s="235" t="s">
        <v>32</v>
      </c>
      <c r="F300" s="236" t="s">
        <v>6192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247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161</v>
      </c>
    </row>
    <row r="301" s="13" customFormat="1">
      <c r="A301" s="13"/>
      <c r="B301" s="233"/>
      <c r="C301" s="234"/>
      <c r="D301" s="221" t="s">
        <v>247</v>
      </c>
      <c r="E301" s="235" t="s">
        <v>32</v>
      </c>
      <c r="F301" s="236" t="s">
        <v>6193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247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161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6194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6195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685</v>
      </c>
      <c r="D304" s="208" t="s">
        <v>164</v>
      </c>
      <c r="E304" s="209" t="s">
        <v>1594</v>
      </c>
      <c r="F304" s="210" t="s">
        <v>1595</v>
      </c>
      <c r="G304" s="211" t="s">
        <v>320</v>
      </c>
      <c r="H304" s="212">
        <v>2.6499999999999999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6196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1597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1598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 ht="24.15" customHeight="1">
      <c r="A307" s="42"/>
      <c r="B307" s="43"/>
      <c r="C307" s="208" t="s">
        <v>690</v>
      </c>
      <c r="D307" s="208" t="s">
        <v>164</v>
      </c>
      <c r="E307" s="209" t="s">
        <v>1601</v>
      </c>
      <c r="F307" s="210" t="s">
        <v>1602</v>
      </c>
      <c r="G307" s="211" t="s">
        <v>775</v>
      </c>
      <c r="H307" s="212">
        <v>1</v>
      </c>
      <c r="I307" s="213"/>
      <c r="J307" s="214">
        <f>ROUND(I307*H307,2)</f>
        <v>0</v>
      </c>
      <c r="K307" s="210" t="s">
        <v>168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6197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1604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>
      <c r="A309" s="42"/>
      <c r="B309" s="43"/>
      <c r="C309" s="44"/>
      <c r="D309" s="226" t="s">
        <v>172</v>
      </c>
      <c r="E309" s="44"/>
      <c r="F309" s="227" t="s">
        <v>1605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172</v>
      </c>
      <c r="AU309" s="20" t="s">
        <v>88</v>
      </c>
    </row>
    <row r="310" s="2" customFormat="1" ht="24.15" customHeight="1">
      <c r="A310" s="42"/>
      <c r="B310" s="43"/>
      <c r="C310" s="208" t="s">
        <v>697</v>
      </c>
      <c r="D310" s="208" t="s">
        <v>164</v>
      </c>
      <c r="E310" s="209" t="s">
        <v>6198</v>
      </c>
      <c r="F310" s="210" t="s">
        <v>6199</v>
      </c>
      <c r="G310" s="211" t="s">
        <v>320</v>
      </c>
      <c r="H310" s="212">
        <v>2.6000000000000001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379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379</v>
      </c>
      <c r="BM310" s="219" t="s">
        <v>6200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6201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6202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2" customFormat="1" ht="24.15" customHeight="1">
      <c r="A313" s="42"/>
      <c r="B313" s="43"/>
      <c r="C313" s="208" t="s">
        <v>705</v>
      </c>
      <c r="D313" s="208" t="s">
        <v>164</v>
      </c>
      <c r="E313" s="209" t="s">
        <v>6203</v>
      </c>
      <c r="F313" s="210" t="s">
        <v>6204</v>
      </c>
      <c r="G313" s="211" t="s">
        <v>282</v>
      </c>
      <c r="H313" s="212">
        <v>0.113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6205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6206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6207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1613</v>
      </c>
      <c r="F316" s="206" t="s">
        <v>1614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SUM(P317:P331)</f>
        <v>0</v>
      </c>
      <c r="Q316" s="200"/>
      <c r="R316" s="201">
        <f>SUM(R317:R331)</f>
        <v>0.92528304000000006</v>
      </c>
      <c r="S316" s="200"/>
      <c r="T316" s="202">
        <f>SUM(T317:T331)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161</v>
      </c>
      <c r="BK316" s="205">
        <f>SUM(BK317:BK331)</f>
        <v>0</v>
      </c>
    </row>
    <row r="317" s="2" customFormat="1" ht="24.15" customHeight="1">
      <c r="A317" s="42"/>
      <c r="B317" s="43"/>
      <c r="C317" s="208" t="s">
        <v>710</v>
      </c>
      <c r="D317" s="208" t="s">
        <v>164</v>
      </c>
      <c r="E317" s="209" t="s">
        <v>1632</v>
      </c>
      <c r="F317" s="210" t="s">
        <v>1633</v>
      </c>
      <c r="G317" s="211" t="s">
        <v>311</v>
      </c>
      <c r="H317" s="212">
        <v>56.530000000000001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6208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1635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1636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13" customFormat="1">
      <c r="A320" s="13"/>
      <c r="B320" s="233"/>
      <c r="C320" s="234"/>
      <c r="D320" s="221" t="s">
        <v>247</v>
      </c>
      <c r="E320" s="235" t="s">
        <v>32</v>
      </c>
      <c r="F320" s="236" t="s">
        <v>1078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247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6209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161</v>
      </c>
    </row>
    <row r="322" s="2" customFormat="1" ht="24.15" customHeight="1">
      <c r="A322" s="42"/>
      <c r="B322" s="43"/>
      <c r="C322" s="265" t="s">
        <v>716</v>
      </c>
      <c r="D322" s="265" t="s">
        <v>303</v>
      </c>
      <c r="E322" s="266" t="s">
        <v>1638</v>
      </c>
      <c r="F322" s="267" t="s">
        <v>1639</v>
      </c>
      <c r="G322" s="268" t="s">
        <v>311</v>
      </c>
      <c r="H322" s="269">
        <v>62.183</v>
      </c>
      <c r="I322" s="270"/>
      <c r="J322" s="271">
        <f>ROUND(I322*H322,2)</f>
        <v>0</v>
      </c>
      <c r="K322" s="267" t="s">
        <v>168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555</v>
      </c>
      <c r="AT322" s="219" t="s">
        <v>303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6210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1639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1167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4"/>
      <c r="F325" s="246" t="s">
        <v>6211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161</v>
      </c>
    </row>
    <row r="326" s="2" customFormat="1" ht="16.5" customHeight="1">
      <c r="A326" s="42"/>
      <c r="B326" s="43"/>
      <c r="C326" s="208" t="s">
        <v>741</v>
      </c>
      <c r="D326" s="208" t="s">
        <v>164</v>
      </c>
      <c r="E326" s="209" t="s">
        <v>6212</v>
      </c>
      <c r="F326" s="210" t="s">
        <v>6213</v>
      </c>
      <c r="G326" s="211" t="s">
        <v>719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6214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6213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6215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88</v>
      </c>
    </row>
    <row r="329" s="2" customFormat="1" ht="24.15" customHeight="1">
      <c r="A329" s="42"/>
      <c r="B329" s="43"/>
      <c r="C329" s="208" t="s">
        <v>722</v>
      </c>
      <c r="D329" s="208" t="s">
        <v>164</v>
      </c>
      <c r="E329" s="209" t="s">
        <v>6216</v>
      </c>
      <c r="F329" s="210" t="s">
        <v>6217</v>
      </c>
      <c r="G329" s="211" t="s">
        <v>282</v>
      </c>
      <c r="H329" s="212">
        <v>0.92500000000000004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6218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6219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6220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2" customFormat="1" ht="22.8" customHeight="1">
      <c r="A332" s="12"/>
      <c r="B332" s="192"/>
      <c r="C332" s="193"/>
      <c r="D332" s="194" t="s">
        <v>77</v>
      </c>
      <c r="E332" s="206" t="s">
        <v>2468</v>
      </c>
      <c r="F332" s="206" t="s">
        <v>2469</v>
      </c>
      <c r="G332" s="193"/>
      <c r="H332" s="193"/>
      <c r="I332" s="196"/>
      <c r="J332" s="207">
        <f>BK332</f>
        <v>0</v>
      </c>
      <c r="K332" s="193"/>
      <c r="L332" s="198"/>
      <c r="M332" s="199"/>
      <c r="N332" s="200"/>
      <c r="O332" s="200"/>
      <c r="P332" s="201">
        <f>SUM(P333:P343)</f>
        <v>0</v>
      </c>
      <c r="Q332" s="200"/>
      <c r="R332" s="201">
        <f>SUM(R333:R343)</f>
        <v>0.01806255</v>
      </c>
      <c r="S332" s="200"/>
      <c r="T332" s="202">
        <f>SUM(T333:T343)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3" t="s">
        <v>88</v>
      </c>
      <c r="AT332" s="204" t="s">
        <v>77</v>
      </c>
      <c r="AU332" s="204" t="s">
        <v>86</v>
      </c>
      <c r="AY332" s="203" t="s">
        <v>161</v>
      </c>
      <c r="BK332" s="205">
        <f>SUM(BK333:BK343)</f>
        <v>0</v>
      </c>
    </row>
    <row r="333" s="2" customFormat="1" ht="24.15" customHeight="1">
      <c r="A333" s="42"/>
      <c r="B333" s="43"/>
      <c r="C333" s="208" t="s">
        <v>728</v>
      </c>
      <c r="D333" s="208" t="s">
        <v>164</v>
      </c>
      <c r="E333" s="209" t="s">
        <v>2471</v>
      </c>
      <c r="F333" s="210" t="s">
        <v>2472</v>
      </c>
      <c r="G333" s="211" t="s">
        <v>311</v>
      </c>
      <c r="H333" s="212">
        <v>120.417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0.00014999999999999999</v>
      </c>
      <c r="R333" s="217">
        <f>Q333*H333</f>
        <v>0.01806255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379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379</v>
      </c>
      <c r="BM333" s="219" t="s">
        <v>6221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2474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2475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1078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6209</v>
      </c>
      <c r="G337" s="244"/>
      <c r="H337" s="247">
        <v>56.530000000000001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161</v>
      </c>
    </row>
    <row r="338" s="13" customFormat="1">
      <c r="A338" s="13"/>
      <c r="B338" s="233"/>
      <c r="C338" s="234"/>
      <c r="D338" s="221" t="s">
        <v>247</v>
      </c>
      <c r="E338" s="235" t="s">
        <v>32</v>
      </c>
      <c r="F338" s="236" t="s">
        <v>6222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247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161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6223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6224</v>
      </c>
      <c r="G340" s="244"/>
      <c r="H340" s="247">
        <v>17.489999999999998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78</v>
      </c>
      <c r="AY340" s="253" t="s">
        <v>161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1073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6225</v>
      </c>
      <c r="G342" s="244"/>
      <c r="H342" s="247">
        <v>46.396999999999998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78</v>
      </c>
      <c r="AY342" s="253" t="s">
        <v>161</v>
      </c>
    </row>
    <row r="343" s="15" customFormat="1">
      <c r="A343" s="15"/>
      <c r="B343" s="254"/>
      <c r="C343" s="255"/>
      <c r="D343" s="221" t="s">
        <v>247</v>
      </c>
      <c r="E343" s="256" t="s">
        <v>32</v>
      </c>
      <c r="F343" s="257" t="s">
        <v>273</v>
      </c>
      <c r="G343" s="255"/>
      <c r="H343" s="258">
        <v>120.417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247</v>
      </c>
      <c r="AU343" s="264" t="s">
        <v>88</v>
      </c>
      <c r="AV343" s="15" t="s">
        <v>188</v>
      </c>
      <c r="AW343" s="15" t="s">
        <v>39</v>
      </c>
      <c r="AX343" s="15" t="s">
        <v>86</v>
      </c>
      <c r="AY343" s="264" t="s">
        <v>161</v>
      </c>
    </row>
    <row r="344" s="12" customFormat="1" ht="25.92" customHeight="1">
      <c r="A344" s="12"/>
      <c r="B344" s="192"/>
      <c r="C344" s="193"/>
      <c r="D344" s="194" t="s">
        <v>77</v>
      </c>
      <c r="E344" s="195" t="s">
        <v>2671</v>
      </c>
      <c r="F344" s="195" t="s">
        <v>2672</v>
      </c>
      <c r="G344" s="193"/>
      <c r="H344" s="193"/>
      <c r="I344" s="196"/>
      <c r="J344" s="197">
        <f>BK344</f>
        <v>0</v>
      </c>
      <c r="K344" s="193"/>
      <c r="L344" s="198"/>
      <c r="M344" s="199"/>
      <c r="N344" s="200"/>
      <c r="O344" s="200"/>
      <c r="P344" s="201">
        <f>SUM(P345:P348)</f>
        <v>0</v>
      </c>
      <c r="Q344" s="200"/>
      <c r="R344" s="201">
        <f>SUM(R345:R348)</f>
        <v>0</v>
      </c>
      <c r="S344" s="200"/>
      <c r="T344" s="202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3" t="s">
        <v>188</v>
      </c>
      <c r="AT344" s="204" t="s">
        <v>77</v>
      </c>
      <c r="AU344" s="204" t="s">
        <v>78</v>
      </c>
      <c r="AY344" s="203" t="s">
        <v>161</v>
      </c>
      <c r="BK344" s="205">
        <f>SUM(BK345:BK348)</f>
        <v>0</v>
      </c>
    </row>
    <row r="345" s="2" customFormat="1" ht="21.75" customHeight="1">
      <c r="A345" s="42"/>
      <c r="B345" s="43"/>
      <c r="C345" s="208" t="s">
        <v>735</v>
      </c>
      <c r="D345" s="208" t="s">
        <v>164</v>
      </c>
      <c r="E345" s="209" t="s">
        <v>2674</v>
      </c>
      <c r="F345" s="210" t="s">
        <v>2675</v>
      </c>
      <c r="G345" s="211" t="s">
        <v>2676</v>
      </c>
      <c r="H345" s="212">
        <v>119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2677</v>
      </c>
      <c r="AT345" s="219" t="s">
        <v>164</v>
      </c>
      <c r="AU345" s="219" t="s">
        <v>86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2677</v>
      </c>
      <c r="BM345" s="219" t="s">
        <v>6226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2679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86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2680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86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6227</v>
      </c>
      <c r="G348" s="244"/>
      <c r="H348" s="247">
        <v>119</v>
      </c>
      <c r="I348" s="248"/>
      <c r="J348" s="244"/>
      <c r="K348" s="244"/>
      <c r="L348" s="249"/>
      <c r="M348" s="286"/>
      <c r="N348" s="287"/>
      <c r="O348" s="287"/>
      <c r="P348" s="287"/>
      <c r="Q348" s="287"/>
      <c r="R348" s="287"/>
      <c r="S348" s="287"/>
      <c r="T348" s="28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86</v>
      </c>
      <c r="AV348" s="14" t="s">
        <v>88</v>
      </c>
      <c r="AW348" s="14" t="s">
        <v>39</v>
      </c>
      <c r="AX348" s="14" t="s">
        <v>86</v>
      </c>
      <c r="AY348" s="253" t="s">
        <v>161</v>
      </c>
    </row>
    <row r="349" s="2" customFormat="1" ht="6.96" customHeight="1">
      <c r="A349" s="42"/>
      <c r="B349" s="63"/>
      <c r="C349" s="64"/>
      <c r="D349" s="64"/>
      <c r="E349" s="64"/>
      <c r="F349" s="64"/>
      <c r="G349" s="64"/>
      <c r="H349" s="64"/>
      <c r="I349" s="64"/>
      <c r="J349" s="64"/>
      <c r="K349" s="64"/>
      <c r="L349" s="48"/>
      <c r="M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</row>
  </sheetData>
  <sheetProtection sheet="1" autoFilter="0" formatColumns="0" formatRows="0" objects="1" scenarios="1" spinCount="100000" saltValue="MZE5E1jJREnO5b8NLQtu308iYhSfU0aJTLl0POznK+hHd7lY6COuxhktJfkfQc328XAL8l0h2edvFLIJSFbxEw==" hashValue="vRdom0CutXiB/M5iNSaFm9KBmkL7sWC58K2cro2xXxQVU6tRQaTF/2zT2Mhh2ovbKd01zLMpelQLZReJvJoH8Q==" algorithmName="SHA-512" password="9C2B"/>
  <autoFilter ref="C91:K3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31" r:id="rId35" display="https://podminky.urs.cz/item/CS_URS_2024_02/998766101"/>
    <hyperlink ref="F335" r:id="rId36" display="https://podminky.urs.cz/item/CS_URS_2024_02/783268111"/>
    <hyperlink ref="F34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6228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6229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147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14. 8. 2024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148</v>
      </c>
      <c r="D79" s="184" t="s">
        <v>63</v>
      </c>
      <c r="E79" s="184" t="s">
        <v>59</v>
      </c>
      <c r="F79" s="184" t="s">
        <v>60</v>
      </c>
      <c r="G79" s="184" t="s">
        <v>149</v>
      </c>
      <c r="H79" s="184" t="s">
        <v>150</v>
      </c>
      <c r="I79" s="184" t="s">
        <v>151</v>
      </c>
      <c r="J79" s="184" t="s">
        <v>142</v>
      </c>
      <c r="K79" s="185" t="s">
        <v>152</v>
      </c>
      <c r="L79" s="186"/>
      <c r="M79" s="96" t="s">
        <v>32</v>
      </c>
      <c r="N79" s="97" t="s">
        <v>48</v>
      </c>
      <c r="O79" s="97" t="s">
        <v>153</v>
      </c>
      <c r="P79" s="97" t="s">
        <v>154</v>
      </c>
      <c r="Q79" s="97" t="s">
        <v>155</v>
      </c>
      <c r="R79" s="97" t="s">
        <v>156</v>
      </c>
      <c r="S79" s="97" t="s">
        <v>157</v>
      </c>
      <c r="T79" s="98" t="s">
        <v>158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159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143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6230</v>
      </c>
      <c r="F81" s="195" t="s">
        <v>6231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161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164</v>
      </c>
      <c r="E82" s="209" t="s">
        <v>88</v>
      </c>
      <c r="F82" s="210" t="s">
        <v>6232</v>
      </c>
      <c r="G82" s="211" t="s">
        <v>719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379</v>
      </c>
      <c r="AT82" s="219" t="s">
        <v>164</v>
      </c>
      <c r="AU82" s="219" t="s">
        <v>86</v>
      </c>
      <c r="AY82" s="20" t="s">
        <v>161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379</v>
      </c>
      <c r="BM82" s="219" t="s">
        <v>88</v>
      </c>
    </row>
    <row r="83" s="2" customFormat="1">
      <c r="A83" s="42"/>
      <c r="B83" s="43"/>
      <c r="C83" s="44"/>
      <c r="D83" s="221" t="s">
        <v>171</v>
      </c>
      <c r="E83" s="44"/>
      <c r="F83" s="222" t="s">
        <v>6232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171</v>
      </c>
      <c r="AU83" s="20" t="s">
        <v>86</v>
      </c>
    </row>
    <row r="84" s="2" customFormat="1">
      <c r="A84" s="42"/>
      <c r="B84" s="43"/>
      <c r="C84" s="44"/>
      <c r="D84" s="221" t="s">
        <v>174</v>
      </c>
      <c r="E84" s="44"/>
      <c r="F84" s="228" t="s">
        <v>6233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174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164</v>
      </c>
      <c r="E85" s="209" t="s">
        <v>6234</v>
      </c>
      <c r="F85" s="210" t="s">
        <v>6235</v>
      </c>
      <c r="G85" s="211" t="s">
        <v>719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379</v>
      </c>
      <c r="AT85" s="219" t="s">
        <v>164</v>
      </c>
      <c r="AU85" s="219" t="s">
        <v>86</v>
      </c>
      <c r="AY85" s="20" t="s">
        <v>161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379</v>
      </c>
      <c r="BM85" s="219" t="s">
        <v>188</v>
      </c>
    </row>
    <row r="86" s="2" customFormat="1">
      <c r="A86" s="42"/>
      <c r="B86" s="43"/>
      <c r="C86" s="44"/>
      <c r="D86" s="221" t="s">
        <v>171</v>
      </c>
      <c r="E86" s="44"/>
      <c r="F86" s="222" t="s">
        <v>6235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171</v>
      </c>
      <c r="AU86" s="20" t="s">
        <v>86</v>
      </c>
    </row>
    <row r="87" s="2" customFormat="1">
      <c r="A87" s="42"/>
      <c r="B87" s="43"/>
      <c r="C87" s="44"/>
      <c r="D87" s="221" t="s">
        <v>174</v>
      </c>
      <c r="E87" s="44"/>
      <c r="F87" s="228" t="s">
        <v>6236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174</v>
      </c>
      <c r="AU87" s="20" t="s">
        <v>86</v>
      </c>
    </row>
    <row r="88" s="2" customFormat="1" ht="24.15" customHeight="1">
      <c r="A88" s="42"/>
      <c r="B88" s="43"/>
      <c r="C88" s="208" t="s">
        <v>180</v>
      </c>
      <c r="D88" s="208" t="s">
        <v>164</v>
      </c>
      <c r="E88" s="209" t="s">
        <v>180</v>
      </c>
      <c r="F88" s="210" t="s">
        <v>6237</v>
      </c>
      <c r="G88" s="211" t="s">
        <v>719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379</v>
      </c>
      <c r="AT88" s="219" t="s">
        <v>164</v>
      </c>
      <c r="AU88" s="219" t="s">
        <v>86</v>
      </c>
      <c r="AY88" s="20" t="s">
        <v>161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379</v>
      </c>
      <c r="BM88" s="219" t="s">
        <v>200</v>
      </c>
    </row>
    <row r="89" s="2" customFormat="1">
      <c r="A89" s="42"/>
      <c r="B89" s="43"/>
      <c r="C89" s="44"/>
      <c r="D89" s="221" t="s">
        <v>171</v>
      </c>
      <c r="E89" s="44"/>
      <c r="F89" s="222" t="s">
        <v>6237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171</v>
      </c>
      <c r="AU89" s="20" t="s">
        <v>86</v>
      </c>
    </row>
    <row r="90" s="2" customFormat="1">
      <c r="A90" s="42"/>
      <c r="B90" s="43"/>
      <c r="C90" s="44"/>
      <c r="D90" s="221" t="s">
        <v>174</v>
      </c>
      <c r="E90" s="44"/>
      <c r="F90" s="228" t="s">
        <v>6238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174</v>
      </c>
      <c r="AU90" s="20" t="s">
        <v>86</v>
      </c>
    </row>
    <row r="91" s="2" customFormat="1" ht="21.75" customHeight="1">
      <c r="A91" s="42"/>
      <c r="B91" s="43"/>
      <c r="C91" s="208" t="s">
        <v>188</v>
      </c>
      <c r="D91" s="208" t="s">
        <v>164</v>
      </c>
      <c r="E91" s="209" t="s">
        <v>188</v>
      </c>
      <c r="F91" s="210" t="s">
        <v>6239</v>
      </c>
      <c r="G91" s="211" t="s">
        <v>719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379</v>
      </c>
      <c r="AT91" s="219" t="s">
        <v>164</v>
      </c>
      <c r="AU91" s="219" t="s">
        <v>86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379</v>
      </c>
      <c r="BM91" s="219" t="s">
        <v>294</v>
      </c>
    </row>
    <row r="92" s="2" customFormat="1">
      <c r="A92" s="42"/>
      <c r="B92" s="43"/>
      <c r="C92" s="44"/>
      <c r="D92" s="221" t="s">
        <v>171</v>
      </c>
      <c r="E92" s="44"/>
      <c r="F92" s="222" t="s">
        <v>6239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86</v>
      </c>
    </row>
    <row r="93" s="2" customFormat="1">
      <c r="A93" s="42"/>
      <c r="B93" s="43"/>
      <c r="C93" s="44"/>
      <c r="D93" s="221" t="s">
        <v>174</v>
      </c>
      <c r="E93" s="44"/>
      <c r="F93" s="228" t="s">
        <v>6240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86</v>
      </c>
    </row>
    <row r="94" s="2" customFormat="1" ht="16.5" customHeight="1">
      <c r="A94" s="42"/>
      <c r="B94" s="43"/>
      <c r="C94" s="208" t="s">
        <v>160</v>
      </c>
      <c r="D94" s="208" t="s">
        <v>164</v>
      </c>
      <c r="E94" s="209" t="s">
        <v>160</v>
      </c>
      <c r="F94" s="210" t="s">
        <v>6241</v>
      </c>
      <c r="G94" s="211" t="s">
        <v>719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86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308</v>
      </c>
    </row>
    <row r="95" s="2" customFormat="1">
      <c r="A95" s="42"/>
      <c r="B95" s="43"/>
      <c r="C95" s="44"/>
      <c r="D95" s="221" t="s">
        <v>171</v>
      </c>
      <c r="E95" s="44"/>
      <c r="F95" s="222" t="s">
        <v>6241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86</v>
      </c>
    </row>
    <row r="96" s="2" customFormat="1">
      <c r="A96" s="42"/>
      <c r="B96" s="43"/>
      <c r="C96" s="44"/>
      <c r="D96" s="221" t="s">
        <v>174</v>
      </c>
      <c r="E96" s="44"/>
      <c r="F96" s="228" t="s">
        <v>6242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86</v>
      </c>
    </row>
    <row r="97" s="2" customFormat="1" ht="16.5" customHeight="1">
      <c r="A97" s="42"/>
      <c r="B97" s="43"/>
      <c r="C97" s="208" t="s">
        <v>200</v>
      </c>
      <c r="D97" s="208" t="s">
        <v>164</v>
      </c>
      <c r="E97" s="209" t="s">
        <v>200</v>
      </c>
      <c r="F97" s="210" t="s">
        <v>6243</v>
      </c>
      <c r="G97" s="211" t="s">
        <v>719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86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328</v>
      </c>
    </row>
    <row r="98" s="2" customFormat="1">
      <c r="A98" s="42"/>
      <c r="B98" s="43"/>
      <c r="C98" s="44"/>
      <c r="D98" s="221" t="s">
        <v>171</v>
      </c>
      <c r="E98" s="44"/>
      <c r="F98" s="222" t="s">
        <v>6243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86</v>
      </c>
    </row>
    <row r="99" s="2" customFormat="1">
      <c r="A99" s="42"/>
      <c r="B99" s="43"/>
      <c r="C99" s="44"/>
      <c r="D99" s="221" t="s">
        <v>174</v>
      </c>
      <c r="E99" s="44"/>
      <c r="F99" s="228" t="s">
        <v>6244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86</v>
      </c>
    </row>
    <row r="100" s="2" customFormat="1" ht="16.5" customHeight="1">
      <c r="A100" s="42"/>
      <c r="B100" s="43"/>
      <c r="C100" s="208" t="s">
        <v>204</v>
      </c>
      <c r="D100" s="208" t="s">
        <v>164</v>
      </c>
      <c r="E100" s="209" t="s">
        <v>6245</v>
      </c>
      <c r="F100" s="210" t="s">
        <v>6246</v>
      </c>
      <c r="G100" s="211" t="s">
        <v>719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86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363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6246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86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6247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86</v>
      </c>
    </row>
    <row r="103" s="2" customFormat="1" ht="16.5" customHeight="1">
      <c r="A103" s="42"/>
      <c r="B103" s="43"/>
      <c r="C103" s="208" t="s">
        <v>294</v>
      </c>
      <c r="D103" s="208" t="s">
        <v>164</v>
      </c>
      <c r="E103" s="209" t="s">
        <v>204</v>
      </c>
      <c r="F103" s="210" t="s">
        <v>6248</v>
      </c>
      <c r="G103" s="211" t="s">
        <v>719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86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379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6248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86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6249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86</v>
      </c>
    </row>
    <row r="106" s="2" customFormat="1" ht="16.5" customHeight="1">
      <c r="A106" s="42"/>
      <c r="B106" s="43"/>
      <c r="C106" s="208" t="s">
        <v>302</v>
      </c>
      <c r="D106" s="208" t="s">
        <v>164</v>
      </c>
      <c r="E106" s="209" t="s">
        <v>6250</v>
      </c>
      <c r="F106" s="210" t="s">
        <v>6251</v>
      </c>
      <c r="G106" s="211" t="s">
        <v>719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86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6251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86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6252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86</v>
      </c>
    </row>
    <row r="109" s="2" customFormat="1" ht="24.15" customHeight="1">
      <c r="A109" s="42"/>
      <c r="B109" s="43"/>
      <c r="C109" s="208" t="s">
        <v>308</v>
      </c>
      <c r="D109" s="208" t="s">
        <v>164</v>
      </c>
      <c r="E109" s="209" t="s">
        <v>294</v>
      </c>
      <c r="F109" s="210" t="s">
        <v>6253</v>
      </c>
      <c r="G109" s="211" t="s">
        <v>719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379</v>
      </c>
      <c r="AT109" s="219" t="s">
        <v>164</v>
      </c>
      <c r="AU109" s="219" t="s">
        <v>86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449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6254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86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6255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86</v>
      </c>
    </row>
    <row r="112" s="2" customFormat="1" ht="16.5" customHeight="1">
      <c r="A112" s="42"/>
      <c r="B112" s="43"/>
      <c r="C112" s="208" t="s">
        <v>317</v>
      </c>
      <c r="D112" s="208" t="s">
        <v>164</v>
      </c>
      <c r="E112" s="209" t="s">
        <v>302</v>
      </c>
      <c r="F112" s="210" t="s">
        <v>6256</v>
      </c>
      <c r="G112" s="211" t="s">
        <v>719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379</v>
      </c>
      <c r="AT112" s="219" t="s">
        <v>164</v>
      </c>
      <c r="AU112" s="219" t="s">
        <v>86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473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6256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86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6257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86</v>
      </c>
    </row>
    <row r="115" s="2" customFormat="1" ht="44.25" customHeight="1">
      <c r="A115" s="42"/>
      <c r="B115" s="43"/>
      <c r="C115" s="208" t="s">
        <v>328</v>
      </c>
      <c r="D115" s="208" t="s">
        <v>164</v>
      </c>
      <c r="E115" s="209" t="s">
        <v>308</v>
      </c>
      <c r="F115" s="210" t="s">
        <v>6258</v>
      </c>
      <c r="G115" s="211" t="s">
        <v>719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86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487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6258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86</v>
      </c>
    </row>
    <row r="117" s="2" customFormat="1">
      <c r="A117" s="42"/>
      <c r="B117" s="43"/>
      <c r="C117" s="44"/>
      <c r="D117" s="221" t="s">
        <v>174</v>
      </c>
      <c r="E117" s="44"/>
      <c r="F117" s="228" t="s">
        <v>6259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174</v>
      </c>
      <c r="AU117" s="20" t="s">
        <v>86</v>
      </c>
    </row>
    <row r="118" s="2" customFormat="1" ht="21.75" customHeight="1">
      <c r="A118" s="42"/>
      <c r="B118" s="43"/>
      <c r="C118" s="208" t="s">
        <v>336</v>
      </c>
      <c r="D118" s="208" t="s">
        <v>164</v>
      </c>
      <c r="E118" s="209" t="s">
        <v>6260</v>
      </c>
      <c r="F118" s="210" t="s">
        <v>6261</v>
      </c>
      <c r="G118" s="211" t="s">
        <v>719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86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504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6261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86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6262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86</v>
      </c>
    </row>
    <row r="121" s="2" customFormat="1" ht="24.15" customHeight="1">
      <c r="A121" s="42"/>
      <c r="B121" s="43"/>
      <c r="C121" s="208" t="s">
        <v>363</v>
      </c>
      <c r="D121" s="208" t="s">
        <v>164</v>
      </c>
      <c r="E121" s="209" t="s">
        <v>317</v>
      </c>
      <c r="F121" s="210" t="s">
        <v>6263</v>
      </c>
      <c r="G121" s="211" t="s">
        <v>719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86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519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6263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86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6264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164</v>
      </c>
      <c r="E124" s="209" t="s">
        <v>328</v>
      </c>
      <c r="F124" s="210" t="s">
        <v>6265</v>
      </c>
      <c r="G124" s="211" t="s">
        <v>719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86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543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6265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86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6266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86</v>
      </c>
    </row>
    <row r="127" s="2" customFormat="1" ht="24.15" customHeight="1">
      <c r="A127" s="42"/>
      <c r="B127" s="43"/>
      <c r="C127" s="208" t="s">
        <v>379</v>
      </c>
      <c r="D127" s="208" t="s">
        <v>164</v>
      </c>
      <c r="E127" s="209" t="s">
        <v>6267</v>
      </c>
      <c r="F127" s="210" t="s">
        <v>6268</v>
      </c>
      <c r="G127" s="211" t="s">
        <v>719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86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555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6268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86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6269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86</v>
      </c>
    </row>
    <row r="130" s="2" customFormat="1" ht="21.75" customHeight="1">
      <c r="A130" s="42"/>
      <c r="B130" s="43"/>
      <c r="C130" s="208" t="s">
        <v>385</v>
      </c>
      <c r="D130" s="208" t="s">
        <v>164</v>
      </c>
      <c r="E130" s="209" t="s">
        <v>6270</v>
      </c>
      <c r="F130" s="210" t="s">
        <v>6271</v>
      </c>
      <c r="G130" s="211" t="s">
        <v>719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86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605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6271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86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6272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86</v>
      </c>
    </row>
    <row r="133" s="2" customFormat="1" ht="24.15" customHeight="1">
      <c r="A133" s="42"/>
      <c r="B133" s="43"/>
      <c r="C133" s="208" t="s">
        <v>394</v>
      </c>
      <c r="D133" s="208" t="s">
        <v>164</v>
      </c>
      <c r="E133" s="209" t="s">
        <v>6273</v>
      </c>
      <c r="F133" s="210" t="s">
        <v>6274</v>
      </c>
      <c r="G133" s="211" t="s">
        <v>719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86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618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6274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86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6275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86</v>
      </c>
    </row>
    <row r="136" s="2" customFormat="1" ht="21.75" customHeight="1">
      <c r="A136" s="42"/>
      <c r="B136" s="43"/>
      <c r="C136" s="208" t="s">
        <v>439</v>
      </c>
      <c r="D136" s="208" t="s">
        <v>164</v>
      </c>
      <c r="E136" s="209" t="s">
        <v>6276</v>
      </c>
      <c r="F136" s="210" t="s">
        <v>6277</v>
      </c>
      <c r="G136" s="211" t="s">
        <v>719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86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667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6277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86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6278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86</v>
      </c>
    </row>
    <row r="139" s="2" customFormat="1" ht="16.5" customHeight="1">
      <c r="A139" s="42"/>
      <c r="B139" s="43"/>
      <c r="C139" s="208" t="s">
        <v>449</v>
      </c>
      <c r="D139" s="208" t="s">
        <v>164</v>
      </c>
      <c r="E139" s="209" t="s">
        <v>336</v>
      </c>
      <c r="F139" s="210" t="s">
        <v>6279</v>
      </c>
      <c r="G139" s="211" t="s">
        <v>719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86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674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6280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86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6281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164</v>
      </c>
      <c r="E142" s="209" t="s">
        <v>363</v>
      </c>
      <c r="F142" s="210" t="s">
        <v>6282</v>
      </c>
      <c r="G142" s="211" t="s">
        <v>719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86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685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6282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86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6283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86</v>
      </c>
    </row>
    <row r="145" s="2" customFormat="1" ht="21.75" customHeight="1">
      <c r="A145" s="42"/>
      <c r="B145" s="43"/>
      <c r="C145" s="208" t="s">
        <v>473</v>
      </c>
      <c r="D145" s="208" t="s">
        <v>164</v>
      </c>
      <c r="E145" s="209" t="s">
        <v>8</v>
      </c>
      <c r="F145" s="210" t="s">
        <v>6284</v>
      </c>
      <c r="G145" s="211" t="s">
        <v>719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86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697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6284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86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6285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86</v>
      </c>
    </row>
    <row r="148" s="2" customFormat="1" ht="16.5" customHeight="1">
      <c r="A148" s="42"/>
      <c r="B148" s="43"/>
      <c r="C148" s="208" t="s">
        <v>482</v>
      </c>
      <c r="D148" s="208" t="s">
        <v>164</v>
      </c>
      <c r="E148" s="209" t="s">
        <v>379</v>
      </c>
      <c r="F148" s="210" t="s">
        <v>6286</v>
      </c>
      <c r="G148" s="211" t="s">
        <v>719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86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710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6287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86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6288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86</v>
      </c>
    </row>
    <row r="151" s="2" customFormat="1" ht="37.8" customHeight="1">
      <c r="A151" s="42"/>
      <c r="B151" s="43"/>
      <c r="C151" s="208" t="s">
        <v>487</v>
      </c>
      <c r="D151" s="208" t="s">
        <v>164</v>
      </c>
      <c r="E151" s="209" t="s">
        <v>394</v>
      </c>
      <c r="F151" s="210" t="s">
        <v>6232</v>
      </c>
      <c r="G151" s="211" t="s">
        <v>719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722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6232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>
      <c r="A153" s="42"/>
      <c r="B153" s="43"/>
      <c r="C153" s="44"/>
      <c r="D153" s="221" t="s">
        <v>174</v>
      </c>
      <c r="E153" s="44"/>
      <c r="F153" s="228" t="s">
        <v>6289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174</v>
      </c>
      <c r="AU153" s="20" t="s">
        <v>86</v>
      </c>
    </row>
    <row r="154" s="2" customFormat="1" ht="24.15" customHeight="1">
      <c r="A154" s="42"/>
      <c r="B154" s="43"/>
      <c r="C154" s="208" t="s">
        <v>497</v>
      </c>
      <c r="D154" s="208" t="s">
        <v>164</v>
      </c>
      <c r="E154" s="209" t="s">
        <v>6290</v>
      </c>
      <c r="F154" s="210" t="s">
        <v>6235</v>
      </c>
      <c r="G154" s="211" t="s">
        <v>719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86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735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6235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86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6291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86</v>
      </c>
    </row>
    <row r="157" s="2" customFormat="1" ht="24.15" customHeight="1">
      <c r="A157" s="42"/>
      <c r="B157" s="43"/>
      <c r="C157" s="208" t="s">
        <v>504</v>
      </c>
      <c r="D157" s="208" t="s">
        <v>164</v>
      </c>
      <c r="E157" s="209" t="s">
        <v>439</v>
      </c>
      <c r="F157" s="210" t="s">
        <v>6237</v>
      </c>
      <c r="G157" s="211" t="s">
        <v>719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747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6237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6292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86</v>
      </c>
    </row>
    <row r="160" s="2" customFormat="1" ht="21.75" customHeight="1">
      <c r="A160" s="42"/>
      <c r="B160" s="43"/>
      <c r="C160" s="208" t="s">
        <v>510</v>
      </c>
      <c r="D160" s="208" t="s">
        <v>164</v>
      </c>
      <c r="E160" s="209" t="s">
        <v>449</v>
      </c>
      <c r="F160" s="210" t="s">
        <v>6239</v>
      </c>
      <c r="G160" s="211" t="s">
        <v>719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86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760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6239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86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6293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86</v>
      </c>
    </row>
    <row r="163" s="2" customFormat="1" ht="16.5" customHeight="1">
      <c r="A163" s="42"/>
      <c r="B163" s="43"/>
      <c r="C163" s="208" t="s">
        <v>519</v>
      </c>
      <c r="D163" s="208" t="s">
        <v>164</v>
      </c>
      <c r="E163" s="209" t="s">
        <v>7</v>
      </c>
      <c r="F163" s="210" t="s">
        <v>6241</v>
      </c>
      <c r="G163" s="211" t="s">
        <v>719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86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772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6241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86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6294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86</v>
      </c>
    </row>
    <row r="166" s="2" customFormat="1" ht="16.5" customHeight="1">
      <c r="A166" s="42"/>
      <c r="B166" s="43"/>
      <c r="C166" s="208" t="s">
        <v>530</v>
      </c>
      <c r="D166" s="208" t="s">
        <v>164</v>
      </c>
      <c r="E166" s="209" t="s">
        <v>473</v>
      </c>
      <c r="F166" s="210" t="s">
        <v>6243</v>
      </c>
      <c r="G166" s="211" t="s">
        <v>719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86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788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6243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86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6295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86</v>
      </c>
    </row>
    <row r="169" s="2" customFormat="1" ht="16.5" customHeight="1">
      <c r="A169" s="42"/>
      <c r="B169" s="43"/>
      <c r="C169" s="208" t="s">
        <v>543</v>
      </c>
      <c r="D169" s="208" t="s">
        <v>164</v>
      </c>
      <c r="E169" s="209" t="s">
        <v>6296</v>
      </c>
      <c r="F169" s="210" t="s">
        <v>6246</v>
      </c>
      <c r="G169" s="211" t="s">
        <v>719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86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805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6246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86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6297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86</v>
      </c>
    </row>
    <row r="172" s="2" customFormat="1" ht="16.5" customHeight="1">
      <c r="A172" s="42"/>
      <c r="B172" s="43"/>
      <c r="C172" s="208" t="s">
        <v>549</v>
      </c>
      <c r="D172" s="208" t="s">
        <v>164</v>
      </c>
      <c r="E172" s="209" t="s">
        <v>482</v>
      </c>
      <c r="F172" s="210" t="s">
        <v>6248</v>
      </c>
      <c r="G172" s="211" t="s">
        <v>719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86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817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6248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86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6298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86</v>
      </c>
    </row>
    <row r="175" s="2" customFormat="1" ht="16.5" customHeight="1">
      <c r="A175" s="42"/>
      <c r="B175" s="43"/>
      <c r="C175" s="208" t="s">
        <v>555</v>
      </c>
      <c r="D175" s="208" t="s">
        <v>164</v>
      </c>
      <c r="E175" s="209" t="s">
        <v>6299</v>
      </c>
      <c r="F175" s="210" t="s">
        <v>6251</v>
      </c>
      <c r="G175" s="211" t="s">
        <v>719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86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832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6251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86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6300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86</v>
      </c>
    </row>
    <row r="178" s="2" customFormat="1" ht="24.15" customHeight="1">
      <c r="A178" s="42"/>
      <c r="B178" s="43"/>
      <c r="C178" s="208" t="s">
        <v>567</v>
      </c>
      <c r="D178" s="208" t="s">
        <v>164</v>
      </c>
      <c r="E178" s="209" t="s">
        <v>487</v>
      </c>
      <c r="F178" s="210" t="s">
        <v>6253</v>
      </c>
      <c r="G178" s="211" t="s">
        <v>719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86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852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6254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86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6301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86</v>
      </c>
    </row>
    <row r="181" s="2" customFormat="1" ht="16.5" customHeight="1">
      <c r="A181" s="42"/>
      <c r="B181" s="43"/>
      <c r="C181" s="208" t="s">
        <v>605</v>
      </c>
      <c r="D181" s="208" t="s">
        <v>164</v>
      </c>
      <c r="E181" s="209" t="s">
        <v>497</v>
      </c>
      <c r="F181" s="210" t="s">
        <v>6256</v>
      </c>
      <c r="G181" s="211" t="s">
        <v>719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86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863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6256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86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6302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86</v>
      </c>
    </row>
    <row r="184" s="2" customFormat="1" ht="44.25" customHeight="1">
      <c r="A184" s="42"/>
      <c r="B184" s="43"/>
      <c r="C184" s="208" t="s">
        <v>612</v>
      </c>
      <c r="D184" s="208" t="s">
        <v>164</v>
      </c>
      <c r="E184" s="209" t="s">
        <v>504</v>
      </c>
      <c r="F184" s="210" t="s">
        <v>6258</v>
      </c>
      <c r="G184" s="211" t="s">
        <v>719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86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876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6258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86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6303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86</v>
      </c>
    </row>
    <row r="187" s="2" customFormat="1" ht="21.75" customHeight="1">
      <c r="A187" s="42"/>
      <c r="B187" s="43"/>
      <c r="C187" s="208" t="s">
        <v>618</v>
      </c>
      <c r="D187" s="208" t="s">
        <v>164</v>
      </c>
      <c r="E187" s="209" t="s">
        <v>6304</v>
      </c>
      <c r="F187" s="210" t="s">
        <v>6261</v>
      </c>
      <c r="G187" s="211" t="s">
        <v>719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86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897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6261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86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6305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86</v>
      </c>
    </row>
    <row r="190" s="2" customFormat="1" ht="24.15" customHeight="1">
      <c r="A190" s="42"/>
      <c r="B190" s="43"/>
      <c r="C190" s="208" t="s">
        <v>655</v>
      </c>
      <c r="D190" s="208" t="s">
        <v>164</v>
      </c>
      <c r="E190" s="209" t="s">
        <v>510</v>
      </c>
      <c r="F190" s="210" t="s">
        <v>6263</v>
      </c>
      <c r="G190" s="211" t="s">
        <v>719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86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908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6263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86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6306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86</v>
      </c>
    </row>
    <row r="193" s="2" customFormat="1" ht="37.8" customHeight="1">
      <c r="A193" s="42"/>
      <c r="B193" s="43"/>
      <c r="C193" s="208" t="s">
        <v>667</v>
      </c>
      <c r="D193" s="208" t="s">
        <v>164</v>
      </c>
      <c r="E193" s="209" t="s">
        <v>519</v>
      </c>
      <c r="F193" s="210" t="s">
        <v>6265</v>
      </c>
      <c r="G193" s="211" t="s">
        <v>719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86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918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6265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86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6307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86</v>
      </c>
    </row>
    <row r="196" s="2" customFormat="1" ht="24.15" customHeight="1">
      <c r="A196" s="42"/>
      <c r="B196" s="43"/>
      <c r="C196" s="208" t="s">
        <v>672</v>
      </c>
      <c r="D196" s="208" t="s">
        <v>164</v>
      </c>
      <c r="E196" s="209" t="s">
        <v>6308</v>
      </c>
      <c r="F196" s="210" t="s">
        <v>6268</v>
      </c>
      <c r="G196" s="211" t="s">
        <v>719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86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934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6268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86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6309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86</v>
      </c>
    </row>
    <row r="199" s="2" customFormat="1" ht="21.75" customHeight="1">
      <c r="A199" s="42"/>
      <c r="B199" s="43"/>
      <c r="C199" s="208" t="s">
        <v>674</v>
      </c>
      <c r="D199" s="208" t="s">
        <v>164</v>
      </c>
      <c r="E199" s="209" t="s">
        <v>6310</v>
      </c>
      <c r="F199" s="210" t="s">
        <v>6271</v>
      </c>
      <c r="G199" s="211" t="s">
        <v>719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86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941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6271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86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6311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86</v>
      </c>
    </row>
    <row r="202" s="2" customFormat="1" ht="24.15" customHeight="1">
      <c r="A202" s="42"/>
      <c r="B202" s="43"/>
      <c r="C202" s="208" t="s">
        <v>677</v>
      </c>
      <c r="D202" s="208" t="s">
        <v>164</v>
      </c>
      <c r="E202" s="209" t="s">
        <v>6312</v>
      </c>
      <c r="F202" s="210" t="s">
        <v>6274</v>
      </c>
      <c r="G202" s="211" t="s">
        <v>719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86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950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6274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86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6313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86</v>
      </c>
    </row>
    <row r="205" s="2" customFormat="1" ht="21.75" customHeight="1">
      <c r="A205" s="42"/>
      <c r="B205" s="43"/>
      <c r="C205" s="208" t="s">
        <v>685</v>
      </c>
      <c r="D205" s="208" t="s">
        <v>164</v>
      </c>
      <c r="E205" s="209" t="s">
        <v>6314</v>
      </c>
      <c r="F205" s="210" t="s">
        <v>6277</v>
      </c>
      <c r="G205" s="211" t="s">
        <v>719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86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962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6277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86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6315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86</v>
      </c>
    </row>
    <row r="208" s="2" customFormat="1" ht="16.5" customHeight="1">
      <c r="A208" s="42"/>
      <c r="B208" s="43"/>
      <c r="C208" s="208" t="s">
        <v>690</v>
      </c>
      <c r="D208" s="208" t="s">
        <v>164</v>
      </c>
      <c r="E208" s="209" t="s">
        <v>530</v>
      </c>
      <c r="F208" s="210" t="s">
        <v>6286</v>
      </c>
      <c r="G208" s="211" t="s">
        <v>719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86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973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6287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86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6316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86</v>
      </c>
    </row>
    <row r="211" s="2" customFormat="1" ht="16.5" customHeight="1">
      <c r="A211" s="42"/>
      <c r="B211" s="43"/>
      <c r="C211" s="208" t="s">
        <v>697</v>
      </c>
      <c r="D211" s="208" t="s">
        <v>164</v>
      </c>
      <c r="E211" s="209" t="s">
        <v>543</v>
      </c>
      <c r="F211" s="210" t="s">
        <v>6279</v>
      </c>
      <c r="G211" s="211" t="s">
        <v>719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86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985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6280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86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6317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86</v>
      </c>
    </row>
    <row r="214" s="2" customFormat="1" ht="16.5" customHeight="1">
      <c r="A214" s="42"/>
      <c r="B214" s="43"/>
      <c r="C214" s="208" t="s">
        <v>705</v>
      </c>
      <c r="D214" s="208" t="s">
        <v>164</v>
      </c>
      <c r="E214" s="209" t="s">
        <v>549</v>
      </c>
      <c r="F214" s="210" t="s">
        <v>6282</v>
      </c>
      <c r="G214" s="211" t="s">
        <v>719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86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996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6282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86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6318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86</v>
      </c>
    </row>
    <row r="217" s="2" customFormat="1" ht="21.75" customHeight="1">
      <c r="A217" s="42"/>
      <c r="B217" s="43"/>
      <c r="C217" s="208" t="s">
        <v>710</v>
      </c>
      <c r="D217" s="208" t="s">
        <v>164</v>
      </c>
      <c r="E217" s="209" t="s">
        <v>555</v>
      </c>
      <c r="F217" s="210" t="s">
        <v>6284</v>
      </c>
      <c r="G217" s="211" t="s">
        <v>719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86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1007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6284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86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6319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86</v>
      </c>
    </row>
    <row r="220" s="2" customFormat="1" ht="16.5" customHeight="1">
      <c r="A220" s="42"/>
      <c r="B220" s="43"/>
      <c r="C220" s="208" t="s">
        <v>716</v>
      </c>
      <c r="D220" s="208" t="s">
        <v>164</v>
      </c>
      <c r="E220" s="209" t="s">
        <v>567</v>
      </c>
      <c r="F220" s="210" t="s">
        <v>6320</v>
      </c>
      <c r="G220" s="211" t="s">
        <v>2687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86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1025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6320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86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6321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86</v>
      </c>
    </row>
    <row r="223" s="2" customFormat="1" ht="16.5" customHeight="1">
      <c r="A223" s="42"/>
      <c r="B223" s="43"/>
      <c r="C223" s="208" t="s">
        <v>722</v>
      </c>
      <c r="D223" s="208" t="s">
        <v>164</v>
      </c>
      <c r="E223" s="209" t="s">
        <v>605</v>
      </c>
      <c r="F223" s="210" t="s">
        <v>6322</v>
      </c>
      <c r="G223" s="211" t="s">
        <v>2687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86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1032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6322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86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6323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WGauDIrcxfVS9P7mlCa+UMRAzAZGxvwGwn4KNtIfUKolx/jldHpLIjGnorb8kFqkcBxwMYws5vzJwRVpVn5+Ng==" hashValue="e4JTO9gClIGWF9lXDhblX8Nft2luW1hHDs/zL15nzlcvAdQtOctZaCpcI2m1hOlsFIFUMJLoWZWOd3GTeMvm3g==" algorithmName="SHA-512" password="9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6324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14. 8. 2024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14. 8. 2024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2691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214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218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147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14. 8. 2024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148</v>
      </c>
      <c r="D86" s="184" t="s">
        <v>63</v>
      </c>
      <c r="E86" s="184" t="s">
        <v>59</v>
      </c>
      <c r="F86" s="184" t="s">
        <v>60</v>
      </c>
      <c r="G86" s="184" t="s">
        <v>149</v>
      </c>
      <c r="H86" s="184" t="s">
        <v>150</v>
      </c>
      <c r="I86" s="184" t="s">
        <v>151</v>
      </c>
      <c r="J86" s="184" t="s">
        <v>142</v>
      </c>
      <c r="K86" s="185" t="s">
        <v>152</v>
      </c>
      <c r="L86" s="186"/>
      <c r="M86" s="96" t="s">
        <v>32</v>
      </c>
      <c r="N86" s="97" t="s">
        <v>48</v>
      </c>
      <c r="O86" s="97" t="s">
        <v>153</v>
      </c>
      <c r="P86" s="97" t="s">
        <v>154</v>
      </c>
      <c r="Q86" s="97" t="s">
        <v>155</v>
      </c>
      <c r="R86" s="97" t="s">
        <v>156</v>
      </c>
      <c r="S86" s="97" t="s">
        <v>157</v>
      </c>
      <c r="T86" s="98" t="s">
        <v>158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159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143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238</v>
      </c>
      <c r="F88" s="195" t="s">
        <v>239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161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240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161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164</v>
      </c>
      <c r="E90" s="209" t="s">
        <v>6325</v>
      </c>
      <c r="F90" s="210" t="s">
        <v>6326</v>
      </c>
      <c r="G90" s="211" t="s">
        <v>775</v>
      </c>
      <c r="H90" s="212">
        <v>3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188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188</v>
      </c>
      <c r="BM90" s="219" t="s">
        <v>6327</v>
      </c>
    </row>
    <row r="91" s="2" customFormat="1">
      <c r="A91" s="42"/>
      <c r="B91" s="43"/>
      <c r="C91" s="44"/>
      <c r="D91" s="221" t="s">
        <v>171</v>
      </c>
      <c r="E91" s="44"/>
      <c r="F91" s="222" t="s">
        <v>6328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6329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6330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1.75" customHeight="1">
      <c r="A94" s="42"/>
      <c r="B94" s="43"/>
      <c r="C94" s="208" t="s">
        <v>88</v>
      </c>
      <c r="D94" s="208" t="s">
        <v>164</v>
      </c>
      <c r="E94" s="209" t="s">
        <v>6331</v>
      </c>
      <c r="F94" s="210" t="s">
        <v>6332</v>
      </c>
      <c r="G94" s="211" t="s">
        <v>775</v>
      </c>
      <c r="H94" s="212">
        <v>3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6333</v>
      </c>
    </row>
    <row r="95" s="2" customFormat="1">
      <c r="A95" s="42"/>
      <c r="B95" s="43"/>
      <c r="C95" s="44"/>
      <c r="D95" s="221" t="s">
        <v>171</v>
      </c>
      <c r="E95" s="44"/>
      <c r="F95" s="222" t="s">
        <v>6334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6335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6330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180</v>
      </c>
      <c r="D98" s="208" t="s">
        <v>164</v>
      </c>
      <c r="E98" s="209" t="s">
        <v>6336</v>
      </c>
      <c r="F98" s="210" t="s">
        <v>6337</v>
      </c>
      <c r="G98" s="211" t="s">
        <v>311</v>
      </c>
      <c r="H98" s="212">
        <v>2.6400000000000001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6338</v>
      </c>
    </row>
    <row r="99" s="2" customFormat="1">
      <c r="A99" s="42"/>
      <c r="B99" s="43"/>
      <c r="C99" s="44"/>
      <c r="D99" s="221" t="s">
        <v>171</v>
      </c>
      <c r="E99" s="44"/>
      <c r="F99" s="222" t="s">
        <v>6339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6340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6341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6342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24.15" customHeight="1">
      <c r="A103" s="42"/>
      <c r="B103" s="43"/>
      <c r="C103" s="208" t="s">
        <v>188</v>
      </c>
      <c r="D103" s="208" t="s">
        <v>164</v>
      </c>
      <c r="E103" s="209" t="s">
        <v>6343</v>
      </c>
      <c r="F103" s="210" t="s">
        <v>6344</v>
      </c>
      <c r="G103" s="211" t="s">
        <v>311</v>
      </c>
      <c r="H103" s="212">
        <v>21.143000000000001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6345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6346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6347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6348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4" customFormat="1">
      <c r="A107" s="14"/>
      <c r="B107" s="243"/>
      <c r="C107" s="244"/>
      <c r="D107" s="221" t="s">
        <v>247</v>
      </c>
      <c r="E107" s="245" t="s">
        <v>32</v>
      </c>
      <c r="F107" s="246" t="s">
        <v>6349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161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6341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6350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5" customFormat="1">
      <c r="A110" s="15"/>
      <c r="B110" s="254"/>
      <c r="C110" s="255"/>
      <c r="D110" s="221" t="s">
        <v>247</v>
      </c>
      <c r="E110" s="256" t="s">
        <v>32</v>
      </c>
      <c r="F110" s="257" t="s">
        <v>273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247</v>
      </c>
      <c r="AU110" s="264" t="s">
        <v>88</v>
      </c>
      <c r="AV110" s="15" t="s">
        <v>188</v>
      </c>
      <c r="AW110" s="15" t="s">
        <v>39</v>
      </c>
      <c r="AX110" s="15" t="s">
        <v>86</v>
      </c>
      <c r="AY110" s="264" t="s">
        <v>161</v>
      </c>
    </row>
    <row r="111" s="2" customFormat="1" ht="24.15" customHeight="1">
      <c r="A111" s="42"/>
      <c r="B111" s="43"/>
      <c r="C111" s="208" t="s">
        <v>160</v>
      </c>
      <c r="D111" s="208" t="s">
        <v>164</v>
      </c>
      <c r="E111" s="209" t="s">
        <v>6351</v>
      </c>
      <c r="F111" s="210" t="s">
        <v>6352</v>
      </c>
      <c r="G111" s="211" t="s">
        <v>311</v>
      </c>
      <c r="H111" s="212">
        <v>44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6353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6354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6355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6356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697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33" customHeight="1">
      <c r="A116" s="42"/>
      <c r="B116" s="43"/>
      <c r="C116" s="208" t="s">
        <v>200</v>
      </c>
      <c r="D116" s="208" t="s">
        <v>164</v>
      </c>
      <c r="E116" s="209" t="s">
        <v>6357</v>
      </c>
      <c r="F116" s="210" t="s">
        <v>6358</v>
      </c>
      <c r="G116" s="211" t="s">
        <v>311</v>
      </c>
      <c r="H116" s="212">
        <v>13.199999999999999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6359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6360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6361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6341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6342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6362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4" customFormat="1">
      <c r="A122" s="14"/>
      <c r="B122" s="243"/>
      <c r="C122" s="244"/>
      <c r="D122" s="221" t="s">
        <v>247</v>
      </c>
      <c r="E122" s="245" t="s">
        <v>32</v>
      </c>
      <c r="F122" s="246" t="s">
        <v>6350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161</v>
      </c>
    </row>
    <row r="123" s="15" customFormat="1">
      <c r="A123" s="15"/>
      <c r="B123" s="254"/>
      <c r="C123" s="255"/>
      <c r="D123" s="221" t="s">
        <v>247</v>
      </c>
      <c r="E123" s="256" t="s">
        <v>32</v>
      </c>
      <c r="F123" s="257" t="s">
        <v>273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247</v>
      </c>
      <c r="AU123" s="264" t="s">
        <v>88</v>
      </c>
      <c r="AV123" s="15" t="s">
        <v>188</v>
      </c>
      <c r="AW123" s="15" t="s">
        <v>39</v>
      </c>
      <c r="AX123" s="15" t="s">
        <v>86</v>
      </c>
      <c r="AY123" s="264" t="s">
        <v>161</v>
      </c>
    </row>
    <row r="124" s="2" customFormat="1" ht="24.15" customHeight="1">
      <c r="A124" s="42"/>
      <c r="B124" s="43"/>
      <c r="C124" s="208" t="s">
        <v>204</v>
      </c>
      <c r="D124" s="208" t="s">
        <v>164</v>
      </c>
      <c r="E124" s="209" t="s">
        <v>3324</v>
      </c>
      <c r="F124" s="210" t="s">
        <v>3325</v>
      </c>
      <c r="G124" s="211" t="s">
        <v>311</v>
      </c>
      <c r="H124" s="212">
        <v>7.7999999999999998</v>
      </c>
      <c r="I124" s="213"/>
      <c r="J124" s="214">
        <f>ROUND(I124*H124,2)</f>
        <v>0</v>
      </c>
      <c r="K124" s="210" t="s">
        <v>168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6363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3327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>
      <c r="A126" s="42"/>
      <c r="B126" s="43"/>
      <c r="C126" s="44"/>
      <c r="D126" s="226" t="s">
        <v>172</v>
      </c>
      <c r="E126" s="44"/>
      <c r="F126" s="227" t="s">
        <v>3328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172</v>
      </c>
      <c r="AU126" s="20" t="s">
        <v>88</v>
      </c>
    </row>
    <row r="127" s="13" customFormat="1">
      <c r="A127" s="13"/>
      <c r="B127" s="233"/>
      <c r="C127" s="234"/>
      <c r="D127" s="221" t="s">
        <v>247</v>
      </c>
      <c r="E127" s="235" t="s">
        <v>32</v>
      </c>
      <c r="F127" s="236" t="s">
        <v>6341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247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161</v>
      </c>
    </row>
    <row r="128" s="14" customFormat="1">
      <c r="A128" s="14"/>
      <c r="B128" s="243"/>
      <c r="C128" s="244"/>
      <c r="D128" s="221" t="s">
        <v>247</v>
      </c>
      <c r="E128" s="245" t="s">
        <v>32</v>
      </c>
      <c r="F128" s="246" t="s">
        <v>6362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161</v>
      </c>
    </row>
    <row r="129" s="2" customFormat="1" ht="16.5" customHeight="1">
      <c r="A129" s="42"/>
      <c r="B129" s="43"/>
      <c r="C129" s="208" t="s">
        <v>294</v>
      </c>
      <c r="D129" s="208" t="s">
        <v>164</v>
      </c>
      <c r="E129" s="209" t="s">
        <v>6364</v>
      </c>
      <c r="F129" s="210" t="s">
        <v>6365</v>
      </c>
      <c r="G129" s="211" t="s">
        <v>320</v>
      </c>
      <c r="H129" s="212">
        <v>22.5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6366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6367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6368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6369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6370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302</v>
      </c>
      <c r="D134" s="208" t="s">
        <v>164</v>
      </c>
      <c r="E134" s="209" t="s">
        <v>6371</v>
      </c>
      <c r="F134" s="210" t="s">
        <v>6372</v>
      </c>
      <c r="G134" s="211" t="s">
        <v>243</v>
      </c>
      <c r="H134" s="212">
        <v>45.783000000000001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6373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6374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6375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6376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6377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6356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6378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3" customFormat="1">
      <c r="A141" s="13"/>
      <c r="B141" s="233"/>
      <c r="C141" s="234"/>
      <c r="D141" s="221" t="s">
        <v>247</v>
      </c>
      <c r="E141" s="235" t="s">
        <v>32</v>
      </c>
      <c r="F141" s="236" t="s">
        <v>6379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247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6380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6381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6382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6383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3" customFormat="1">
      <c r="A146" s="13"/>
      <c r="B146" s="233"/>
      <c r="C146" s="234"/>
      <c r="D146" s="221" t="s">
        <v>247</v>
      </c>
      <c r="E146" s="235" t="s">
        <v>32</v>
      </c>
      <c r="F146" s="236" t="s">
        <v>6384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247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6385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6386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6387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6388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6389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33" customHeight="1">
      <c r="A153" s="42"/>
      <c r="B153" s="43"/>
      <c r="C153" s="208" t="s">
        <v>308</v>
      </c>
      <c r="D153" s="208" t="s">
        <v>164</v>
      </c>
      <c r="E153" s="209" t="s">
        <v>6390</v>
      </c>
      <c r="F153" s="210" t="s">
        <v>6391</v>
      </c>
      <c r="G153" s="211" t="s">
        <v>311</v>
      </c>
      <c r="H153" s="212">
        <v>138.80000000000001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6392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6393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6394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13" customFormat="1">
      <c r="A156" s="13"/>
      <c r="B156" s="233"/>
      <c r="C156" s="234"/>
      <c r="D156" s="221" t="s">
        <v>247</v>
      </c>
      <c r="E156" s="235" t="s">
        <v>32</v>
      </c>
      <c r="F156" s="236" t="s">
        <v>6395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247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6396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6397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6398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4" customFormat="1">
      <c r="A160" s="14"/>
      <c r="B160" s="243"/>
      <c r="C160" s="244"/>
      <c r="D160" s="221" t="s">
        <v>247</v>
      </c>
      <c r="E160" s="245" t="s">
        <v>32</v>
      </c>
      <c r="F160" s="246" t="s">
        <v>6399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247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6400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6401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5" customFormat="1">
      <c r="A163" s="15"/>
      <c r="B163" s="254"/>
      <c r="C163" s="255"/>
      <c r="D163" s="221" t="s">
        <v>247</v>
      </c>
      <c r="E163" s="256" t="s">
        <v>32</v>
      </c>
      <c r="F163" s="257" t="s">
        <v>273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247</v>
      </c>
      <c r="AU163" s="264" t="s">
        <v>88</v>
      </c>
      <c r="AV163" s="15" t="s">
        <v>188</v>
      </c>
      <c r="AW163" s="15" t="s">
        <v>39</v>
      </c>
      <c r="AX163" s="15" t="s">
        <v>86</v>
      </c>
      <c r="AY163" s="264" t="s">
        <v>161</v>
      </c>
    </row>
    <row r="164" s="2" customFormat="1" ht="37.8" customHeight="1">
      <c r="A164" s="42"/>
      <c r="B164" s="43"/>
      <c r="C164" s="208" t="s">
        <v>317</v>
      </c>
      <c r="D164" s="208" t="s">
        <v>164</v>
      </c>
      <c r="E164" s="209" t="s">
        <v>264</v>
      </c>
      <c r="F164" s="210" t="s">
        <v>265</v>
      </c>
      <c r="G164" s="211" t="s">
        <v>243</v>
      </c>
      <c r="H164" s="212">
        <v>32.048000000000002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6402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267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268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4" customFormat="1">
      <c r="A167" s="14"/>
      <c r="B167" s="243"/>
      <c r="C167" s="244"/>
      <c r="D167" s="221" t="s">
        <v>247</v>
      </c>
      <c r="E167" s="245" t="s">
        <v>32</v>
      </c>
      <c r="F167" s="246" t="s">
        <v>6403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247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6404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5" customFormat="1">
      <c r="A169" s="15"/>
      <c r="B169" s="254"/>
      <c r="C169" s="255"/>
      <c r="D169" s="221" t="s">
        <v>247</v>
      </c>
      <c r="E169" s="256" t="s">
        <v>32</v>
      </c>
      <c r="F169" s="257" t="s">
        <v>273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247</v>
      </c>
      <c r="AU169" s="264" t="s">
        <v>88</v>
      </c>
      <c r="AV169" s="15" t="s">
        <v>188</v>
      </c>
      <c r="AW169" s="15" t="s">
        <v>39</v>
      </c>
      <c r="AX169" s="15" t="s">
        <v>86</v>
      </c>
      <c r="AY169" s="264" t="s">
        <v>161</v>
      </c>
    </row>
    <row r="170" s="2" customFormat="1" ht="37.8" customHeight="1">
      <c r="A170" s="42"/>
      <c r="B170" s="43"/>
      <c r="C170" s="208" t="s">
        <v>328</v>
      </c>
      <c r="D170" s="208" t="s">
        <v>164</v>
      </c>
      <c r="E170" s="209" t="s">
        <v>274</v>
      </c>
      <c r="F170" s="210" t="s">
        <v>275</v>
      </c>
      <c r="G170" s="211" t="s">
        <v>243</v>
      </c>
      <c r="H170" s="212">
        <v>640.96000000000004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6405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6403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6404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5" customFormat="1">
      <c r="A175" s="15"/>
      <c r="B175" s="254"/>
      <c r="C175" s="255"/>
      <c r="D175" s="221" t="s">
        <v>247</v>
      </c>
      <c r="E175" s="256" t="s">
        <v>32</v>
      </c>
      <c r="F175" s="257" t="s">
        <v>273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247</v>
      </c>
      <c r="AU175" s="264" t="s">
        <v>88</v>
      </c>
      <c r="AV175" s="15" t="s">
        <v>188</v>
      </c>
      <c r="AW175" s="15" t="s">
        <v>39</v>
      </c>
      <c r="AX175" s="15" t="s">
        <v>86</v>
      </c>
      <c r="AY175" s="264" t="s">
        <v>161</v>
      </c>
    </row>
    <row r="176" s="14" customFormat="1">
      <c r="A176" s="14"/>
      <c r="B176" s="243"/>
      <c r="C176" s="244"/>
      <c r="D176" s="221" t="s">
        <v>247</v>
      </c>
      <c r="E176" s="244"/>
      <c r="F176" s="246" t="s">
        <v>6406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161</v>
      </c>
    </row>
    <row r="177" s="2" customFormat="1" ht="24.15" customHeight="1">
      <c r="A177" s="42"/>
      <c r="B177" s="43"/>
      <c r="C177" s="208" t="s">
        <v>336</v>
      </c>
      <c r="D177" s="208" t="s">
        <v>164</v>
      </c>
      <c r="E177" s="209" t="s">
        <v>287</v>
      </c>
      <c r="F177" s="210" t="s">
        <v>288</v>
      </c>
      <c r="G177" s="211" t="s">
        <v>243</v>
      </c>
      <c r="H177" s="212">
        <v>13.734999999999999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188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188</v>
      </c>
      <c r="BM177" s="219" t="s">
        <v>6407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290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6408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6409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363</v>
      </c>
      <c r="D182" s="208" t="s">
        <v>164</v>
      </c>
      <c r="E182" s="209" t="s">
        <v>309</v>
      </c>
      <c r="F182" s="210" t="s">
        <v>310</v>
      </c>
      <c r="G182" s="211" t="s">
        <v>311</v>
      </c>
      <c r="H182" s="212">
        <v>188.18000000000001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6410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313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314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6376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6411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6379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3" customFormat="1">
      <c r="A188" s="13"/>
      <c r="B188" s="233"/>
      <c r="C188" s="234"/>
      <c r="D188" s="221" t="s">
        <v>247</v>
      </c>
      <c r="E188" s="235" t="s">
        <v>32</v>
      </c>
      <c r="F188" s="236" t="s">
        <v>6380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247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6412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6382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6413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6384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6414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6386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6415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6388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6416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5" customFormat="1">
      <c r="A198" s="15"/>
      <c r="B198" s="254"/>
      <c r="C198" s="255"/>
      <c r="D198" s="221" t="s">
        <v>247</v>
      </c>
      <c r="E198" s="256" t="s">
        <v>32</v>
      </c>
      <c r="F198" s="257" t="s">
        <v>273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247</v>
      </c>
      <c r="AU198" s="264" t="s">
        <v>88</v>
      </c>
      <c r="AV198" s="15" t="s">
        <v>188</v>
      </c>
      <c r="AW198" s="15" t="s">
        <v>39</v>
      </c>
      <c r="AX198" s="15" t="s">
        <v>86</v>
      </c>
      <c r="AY198" s="264" t="s">
        <v>161</v>
      </c>
    </row>
    <row r="199" s="2" customFormat="1" ht="24.15" customHeight="1">
      <c r="A199" s="42"/>
      <c r="B199" s="43"/>
      <c r="C199" s="208" t="s">
        <v>8</v>
      </c>
      <c r="D199" s="208" t="s">
        <v>164</v>
      </c>
      <c r="E199" s="209" t="s">
        <v>6417</v>
      </c>
      <c r="F199" s="210" t="s">
        <v>6418</v>
      </c>
      <c r="G199" s="211" t="s">
        <v>775</v>
      </c>
      <c r="H199" s="212">
        <v>10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6419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6420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6421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6422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6423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161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180</v>
      </c>
      <c r="F204" s="206" t="s">
        <v>2720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161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379</v>
      </c>
      <c r="D205" s="208" t="s">
        <v>164</v>
      </c>
      <c r="E205" s="209" t="s">
        <v>6424</v>
      </c>
      <c r="F205" s="210" t="s">
        <v>6425</v>
      </c>
      <c r="G205" s="211" t="s">
        <v>775</v>
      </c>
      <c r="H205" s="212">
        <v>66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6426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6427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6428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6429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772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6430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308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5" customFormat="1">
      <c r="A212" s="15"/>
      <c r="B212" s="254"/>
      <c r="C212" s="255"/>
      <c r="D212" s="221" t="s">
        <v>247</v>
      </c>
      <c r="E212" s="256" t="s">
        <v>32</v>
      </c>
      <c r="F212" s="257" t="s">
        <v>273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247</v>
      </c>
      <c r="AU212" s="264" t="s">
        <v>88</v>
      </c>
      <c r="AV212" s="15" t="s">
        <v>188</v>
      </c>
      <c r="AW212" s="15" t="s">
        <v>39</v>
      </c>
      <c r="AX212" s="15" t="s">
        <v>86</v>
      </c>
      <c r="AY212" s="264" t="s">
        <v>161</v>
      </c>
    </row>
    <row r="213" s="2" customFormat="1" ht="33" customHeight="1">
      <c r="A213" s="42"/>
      <c r="B213" s="43"/>
      <c r="C213" s="265" t="s">
        <v>385</v>
      </c>
      <c r="D213" s="265" t="s">
        <v>303</v>
      </c>
      <c r="E213" s="266" t="s">
        <v>6431</v>
      </c>
      <c r="F213" s="267" t="s">
        <v>6432</v>
      </c>
      <c r="G213" s="268" t="s">
        <v>775</v>
      </c>
      <c r="H213" s="269">
        <v>56</v>
      </c>
      <c r="I213" s="270"/>
      <c r="J213" s="271">
        <f>ROUND(I213*H213,2)</f>
        <v>0</v>
      </c>
      <c r="K213" s="267" t="s">
        <v>168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188</v>
      </c>
      <c r="BM213" s="219" t="s">
        <v>6433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6432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3" customHeight="1">
      <c r="A215" s="42"/>
      <c r="B215" s="43"/>
      <c r="C215" s="265" t="s">
        <v>394</v>
      </c>
      <c r="D215" s="265" t="s">
        <v>303</v>
      </c>
      <c r="E215" s="266" t="s">
        <v>6434</v>
      </c>
      <c r="F215" s="267" t="s">
        <v>6435</v>
      </c>
      <c r="G215" s="268" t="s">
        <v>775</v>
      </c>
      <c r="H215" s="269">
        <v>10</v>
      </c>
      <c r="I215" s="270"/>
      <c r="J215" s="271">
        <f>ROUND(I215*H215,2)</f>
        <v>0</v>
      </c>
      <c r="K215" s="267" t="s">
        <v>168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303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188</v>
      </c>
      <c r="BM215" s="219" t="s">
        <v>6436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6435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 ht="24.15" customHeight="1">
      <c r="A217" s="42"/>
      <c r="B217" s="43"/>
      <c r="C217" s="208" t="s">
        <v>439</v>
      </c>
      <c r="D217" s="208" t="s">
        <v>164</v>
      </c>
      <c r="E217" s="209" t="s">
        <v>6437</v>
      </c>
      <c r="F217" s="210" t="s">
        <v>6438</v>
      </c>
      <c r="G217" s="211" t="s">
        <v>775</v>
      </c>
      <c r="H217" s="212">
        <v>1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188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188</v>
      </c>
      <c r="BM217" s="219" t="s">
        <v>6439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6440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6441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2" customFormat="1" ht="24.15" customHeight="1">
      <c r="A220" s="42"/>
      <c r="B220" s="43"/>
      <c r="C220" s="265" t="s">
        <v>449</v>
      </c>
      <c r="D220" s="265" t="s">
        <v>303</v>
      </c>
      <c r="E220" s="266" t="s">
        <v>6442</v>
      </c>
      <c r="F220" s="267" t="s">
        <v>6443</v>
      </c>
      <c r="G220" s="268" t="s">
        <v>775</v>
      </c>
      <c r="H220" s="269">
        <v>1</v>
      </c>
      <c r="I220" s="270"/>
      <c r="J220" s="271">
        <f>ROUND(I220*H220,2)</f>
        <v>0</v>
      </c>
      <c r="K220" s="267" t="s">
        <v>168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303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188</v>
      </c>
      <c r="BM220" s="219" t="s">
        <v>6444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6443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164</v>
      </c>
      <c r="E222" s="209" t="s">
        <v>6437</v>
      </c>
      <c r="F222" s="210" t="s">
        <v>6438</v>
      </c>
      <c r="G222" s="211" t="s">
        <v>775</v>
      </c>
      <c r="H222" s="212">
        <v>1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188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188</v>
      </c>
      <c r="BM222" s="219" t="s">
        <v>6445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6440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6441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6446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65" t="s">
        <v>473</v>
      </c>
      <c r="D226" s="265" t="s">
        <v>303</v>
      </c>
      <c r="E226" s="266" t="s">
        <v>6447</v>
      </c>
      <c r="F226" s="267" t="s">
        <v>6448</v>
      </c>
      <c r="G226" s="268" t="s">
        <v>775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294</v>
      </c>
      <c r="AT226" s="219" t="s">
        <v>303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188</v>
      </c>
      <c r="BM226" s="219" t="s">
        <v>6449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6448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 ht="24.15" customHeight="1">
      <c r="A228" s="42"/>
      <c r="B228" s="43"/>
      <c r="C228" s="208" t="s">
        <v>482</v>
      </c>
      <c r="D228" s="208" t="s">
        <v>164</v>
      </c>
      <c r="E228" s="209" t="s">
        <v>6437</v>
      </c>
      <c r="F228" s="210" t="s">
        <v>6438</v>
      </c>
      <c r="G228" s="211" t="s">
        <v>775</v>
      </c>
      <c r="H228" s="212">
        <v>1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6450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6440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6441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2" customFormat="1" ht="16.5" customHeight="1">
      <c r="A231" s="42"/>
      <c r="B231" s="43"/>
      <c r="C231" s="265" t="s">
        <v>487</v>
      </c>
      <c r="D231" s="265" t="s">
        <v>303</v>
      </c>
      <c r="E231" s="266" t="s">
        <v>6451</v>
      </c>
      <c r="F231" s="267" t="s">
        <v>6452</v>
      </c>
      <c r="G231" s="268" t="s">
        <v>775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294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6453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6452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4.15" customHeight="1">
      <c r="A233" s="42"/>
      <c r="B233" s="43"/>
      <c r="C233" s="208" t="s">
        <v>497</v>
      </c>
      <c r="D233" s="208" t="s">
        <v>164</v>
      </c>
      <c r="E233" s="209" t="s">
        <v>6454</v>
      </c>
      <c r="F233" s="210" t="s">
        <v>6455</v>
      </c>
      <c r="G233" s="211" t="s">
        <v>775</v>
      </c>
      <c r="H233" s="212">
        <v>64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6456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6457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6458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6429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766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161</v>
      </c>
    </row>
    <row r="238" s="13" customFormat="1">
      <c r="A238" s="13"/>
      <c r="B238" s="233"/>
      <c r="C238" s="234"/>
      <c r="D238" s="221" t="s">
        <v>247</v>
      </c>
      <c r="E238" s="235" t="s">
        <v>32</v>
      </c>
      <c r="F238" s="236" t="s">
        <v>6430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247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161</v>
      </c>
    </row>
    <row r="239" s="14" customFormat="1">
      <c r="A239" s="14"/>
      <c r="B239" s="243"/>
      <c r="C239" s="244"/>
      <c r="D239" s="221" t="s">
        <v>247</v>
      </c>
      <c r="E239" s="245" t="s">
        <v>32</v>
      </c>
      <c r="F239" s="246" t="s">
        <v>302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247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161</v>
      </c>
    </row>
    <row r="240" s="15" customFormat="1">
      <c r="A240" s="15"/>
      <c r="B240" s="254"/>
      <c r="C240" s="255"/>
      <c r="D240" s="221" t="s">
        <v>247</v>
      </c>
      <c r="E240" s="256" t="s">
        <v>32</v>
      </c>
      <c r="F240" s="257" t="s">
        <v>273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247</v>
      </c>
      <c r="AU240" s="264" t="s">
        <v>88</v>
      </c>
      <c r="AV240" s="15" t="s">
        <v>188</v>
      </c>
      <c r="AW240" s="15" t="s">
        <v>39</v>
      </c>
      <c r="AX240" s="15" t="s">
        <v>86</v>
      </c>
      <c r="AY240" s="264" t="s">
        <v>161</v>
      </c>
    </row>
    <row r="241" s="2" customFormat="1" ht="37.8" customHeight="1">
      <c r="A241" s="42"/>
      <c r="B241" s="43"/>
      <c r="C241" s="265" t="s">
        <v>504</v>
      </c>
      <c r="D241" s="265" t="s">
        <v>303</v>
      </c>
      <c r="E241" s="266" t="s">
        <v>6459</v>
      </c>
      <c r="F241" s="267" t="s">
        <v>6460</v>
      </c>
      <c r="G241" s="268" t="s">
        <v>775</v>
      </c>
      <c r="H241" s="269">
        <v>64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294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188</v>
      </c>
      <c r="BM241" s="219" t="s">
        <v>6461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6460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510</v>
      </c>
      <c r="D243" s="208" t="s">
        <v>164</v>
      </c>
      <c r="E243" s="209" t="s">
        <v>6462</v>
      </c>
      <c r="F243" s="210" t="s">
        <v>6463</v>
      </c>
      <c r="G243" s="211" t="s">
        <v>320</v>
      </c>
      <c r="H243" s="212">
        <v>8.5</v>
      </c>
      <c r="I243" s="213"/>
      <c r="J243" s="214">
        <f>ROUND(I243*H243,2)</f>
        <v>0</v>
      </c>
      <c r="K243" s="210" t="s">
        <v>168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6464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6465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6" t="s">
        <v>172</v>
      </c>
      <c r="E245" s="44"/>
      <c r="F245" s="227" t="s">
        <v>6466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172</v>
      </c>
      <c r="AU245" s="20" t="s">
        <v>88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6467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6468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161</v>
      </c>
    </row>
    <row r="248" s="2" customFormat="1" ht="44.25" customHeight="1">
      <c r="A248" s="42"/>
      <c r="B248" s="43"/>
      <c r="C248" s="265" t="s">
        <v>519</v>
      </c>
      <c r="D248" s="265" t="s">
        <v>303</v>
      </c>
      <c r="E248" s="266" t="s">
        <v>6469</v>
      </c>
      <c r="F248" s="267" t="s">
        <v>6470</v>
      </c>
      <c r="G248" s="268" t="s">
        <v>775</v>
      </c>
      <c r="H248" s="269">
        <v>3.3999999999999999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188</v>
      </c>
      <c r="BM248" s="219" t="s">
        <v>6471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6470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14" customFormat="1">
      <c r="A250" s="14"/>
      <c r="B250" s="243"/>
      <c r="C250" s="244"/>
      <c r="D250" s="221" t="s">
        <v>247</v>
      </c>
      <c r="E250" s="244"/>
      <c r="F250" s="246" t="s">
        <v>6472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161</v>
      </c>
    </row>
    <row r="251" s="2" customFormat="1" ht="24.15" customHeight="1">
      <c r="A251" s="42"/>
      <c r="B251" s="43"/>
      <c r="C251" s="208" t="s">
        <v>530</v>
      </c>
      <c r="D251" s="208" t="s">
        <v>164</v>
      </c>
      <c r="E251" s="209" t="s">
        <v>6473</v>
      </c>
      <c r="F251" s="210" t="s">
        <v>6474</v>
      </c>
      <c r="G251" s="211" t="s">
        <v>320</v>
      </c>
      <c r="H251" s="212">
        <v>135.90000000000001</v>
      </c>
      <c r="I251" s="213"/>
      <c r="J251" s="214">
        <f>ROUND(I251*H251,2)</f>
        <v>0</v>
      </c>
      <c r="K251" s="210" t="s">
        <v>168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6475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6476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>
      <c r="A253" s="42"/>
      <c r="B253" s="43"/>
      <c r="C253" s="44"/>
      <c r="D253" s="226" t="s">
        <v>172</v>
      </c>
      <c r="E253" s="44"/>
      <c r="F253" s="227" t="s">
        <v>6477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172</v>
      </c>
      <c r="AU253" s="20" t="s">
        <v>88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6478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6479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161</v>
      </c>
    </row>
    <row r="256" s="2" customFormat="1" ht="44.25" customHeight="1">
      <c r="A256" s="42"/>
      <c r="B256" s="43"/>
      <c r="C256" s="265" t="s">
        <v>543</v>
      </c>
      <c r="D256" s="265" t="s">
        <v>303</v>
      </c>
      <c r="E256" s="266" t="s">
        <v>6480</v>
      </c>
      <c r="F256" s="267" t="s">
        <v>6481</v>
      </c>
      <c r="G256" s="268" t="s">
        <v>775</v>
      </c>
      <c r="H256" s="269">
        <v>54.359999999999999</v>
      </c>
      <c r="I256" s="270"/>
      <c r="J256" s="271">
        <f>ROUND(I256*H256,2)</f>
        <v>0</v>
      </c>
      <c r="K256" s="267" t="s">
        <v>168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303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6482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6481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14" customFormat="1">
      <c r="A258" s="14"/>
      <c r="B258" s="243"/>
      <c r="C258" s="244"/>
      <c r="D258" s="221" t="s">
        <v>247</v>
      </c>
      <c r="E258" s="244"/>
      <c r="F258" s="246" t="s">
        <v>6483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161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160</v>
      </c>
      <c r="F259" s="206" t="s">
        <v>518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161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549</v>
      </c>
      <c r="D260" s="208" t="s">
        <v>164</v>
      </c>
      <c r="E260" s="209" t="s">
        <v>6484</v>
      </c>
      <c r="F260" s="210" t="s">
        <v>6485</v>
      </c>
      <c r="G260" s="211" t="s">
        <v>311</v>
      </c>
      <c r="H260" s="212">
        <v>92.25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6486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6487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6488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13" customFormat="1">
      <c r="A263" s="13"/>
      <c r="B263" s="233"/>
      <c r="C263" s="234"/>
      <c r="D263" s="221" t="s">
        <v>247</v>
      </c>
      <c r="E263" s="235" t="s">
        <v>32</v>
      </c>
      <c r="F263" s="236" t="s">
        <v>6376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247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6489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161</v>
      </c>
    </row>
    <row r="265" s="2" customFormat="1" ht="24.15" customHeight="1">
      <c r="A265" s="42"/>
      <c r="B265" s="43"/>
      <c r="C265" s="208" t="s">
        <v>555</v>
      </c>
      <c r="D265" s="208" t="s">
        <v>164</v>
      </c>
      <c r="E265" s="209" t="s">
        <v>6019</v>
      </c>
      <c r="F265" s="210" t="s">
        <v>6020</v>
      </c>
      <c r="G265" s="211" t="s">
        <v>311</v>
      </c>
      <c r="H265" s="212">
        <v>92.25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188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188</v>
      </c>
      <c r="BM265" s="219" t="s">
        <v>6490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6022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6023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6376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6489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161</v>
      </c>
    </row>
    <row r="270" s="2" customFormat="1" ht="21.75" customHeight="1">
      <c r="A270" s="42"/>
      <c r="B270" s="43"/>
      <c r="C270" s="208" t="s">
        <v>567</v>
      </c>
      <c r="D270" s="208" t="s">
        <v>164</v>
      </c>
      <c r="E270" s="209" t="s">
        <v>520</v>
      </c>
      <c r="F270" s="210" t="s">
        <v>521</v>
      </c>
      <c r="G270" s="211" t="s">
        <v>311</v>
      </c>
      <c r="H270" s="212">
        <v>86.900000000000006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188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188</v>
      </c>
      <c r="BM270" s="219" t="s">
        <v>6491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523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524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6379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6380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6412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6382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6413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6384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6414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6386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6415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6388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6416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161</v>
      </c>
    </row>
    <row r="284" s="15" customFormat="1">
      <c r="A284" s="15"/>
      <c r="B284" s="254"/>
      <c r="C284" s="255"/>
      <c r="D284" s="221" t="s">
        <v>247</v>
      </c>
      <c r="E284" s="256" t="s">
        <v>32</v>
      </c>
      <c r="F284" s="257" t="s">
        <v>273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247</v>
      </c>
      <c r="AU284" s="264" t="s">
        <v>88</v>
      </c>
      <c r="AV284" s="15" t="s">
        <v>188</v>
      </c>
      <c r="AW284" s="15" t="s">
        <v>39</v>
      </c>
      <c r="AX284" s="15" t="s">
        <v>86</v>
      </c>
      <c r="AY284" s="264" t="s">
        <v>161</v>
      </c>
    </row>
    <row r="285" s="2" customFormat="1" ht="33" customHeight="1">
      <c r="A285" s="42"/>
      <c r="B285" s="43"/>
      <c r="C285" s="208" t="s">
        <v>605</v>
      </c>
      <c r="D285" s="208" t="s">
        <v>164</v>
      </c>
      <c r="E285" s="209" t="s">
        <v>6492</v>
      </c>
      <c r="F285" s="210" t="s">
        <v>6493</v>
      </c>
      <c r="G285" s="211" t="s">
        <v>311</v>
      </c>
      <c r="H285" s="212">
        <v>7.7999999999999998</v>
      </c>
      <c r="I285" s="213"/>
      <c r="J285" s="214">
        <f>ROUND(I285*H285,2)</f>
        <v>0</v>
      </c>
      <c r="K285" s="210" t="s">
        <v>168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188</v>
      </c>
      <c r="AT285" s="219" t="s">
        <v>164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188</v>
      </c>
      <c r="BM285" s="219" t="s">
        <v>6494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6495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>
      <c r="A287" s="42"/>
      <c r="B287" s="43"/>
      <c r="C287" s="44"/>
      <c r="D287" s="226" t="s">
        <v>172</v>
      </c>
      <c r="E287" s="44"/>
      <c r="F287" s="227" t="s">
        <v>6496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172</v>
      </c>
      <c r="AU287" s="20" t="s">
        <v>88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6341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6362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161</v>
      </c>
    </row>
    <row r="290" s="2" customFormat="1" ht="33" customHeight="1">
      <c r="A290" s="42"/>
      <c r="B290" s="43"/>
      <c r="C290" s="208" t="s">
        <v>612</v>
      </c>
      <c r="D290" s="208" t="s">
        <v>164</v>
      </c>
      <c r="E290" s="209" t="s">
        <v>3441</v>
      </c>
      <c r="F290" s="210" t="s">
        <v>3442</v>
      </c>
      <c r="G290" s="211" t="s">
        <v>311</v>
      </c>
      <c r="H290" s="212">
        <v>7.7999999999999998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188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188</v>
      </c>
      <c r="BM290" s="219" t="s">
        <v>6497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3444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3445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13" customFormat="1">
      <c r="A293" s="13"/>
      <c r="B293" s="233"/>
      <c r="C293" s="234"/>
      <c r="D293" s="221" t="s">
        <v>247</v>
      </c>
      <c r="E293" s="235" t="s">
        <v>32</v>
      </c>
      <c r="F293" s="236" t="s">
        <v>6341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247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161</v>
      </c>
    </row>
    <row r="294" s="14" customFormat="1">
      <c r="A294" s="14"/>
      <c r="B294" s="243"/>
      <c r="C294" s="244"/>
      <c r="D294" s="221" t="s">
        <v>247</v>
      </c>
      <c r="E294" s="245" t="s">
        <v>32</v>
      </c>
      <c r="F294" s="246" t="s">
        <v>6362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247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161</v>
      </c>
    </row>
    <row r="295" s="2" customFormat="1" ht="24.15" customHeight="1">
      <c r="A295" s="42"/>
      <c r="B295" s="43"/>
      <c r="C295" s="208" t="s">
        <v>618</v>
      </c>
      <c r="D295" s="208" t="s">
        <v>164</v>
      </c>
      <c r="E295" s="209" t="s">
        <v>6498</v>
      </c>
      <c r="F295" s="210" t="s">
        <v>6499</v>
      </c>
      <c r="G295" s="211" t="s">
        <v>311</v>
      </c>
      <c r="H295" s="212">
        <v>2.7599999999999998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188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188</v>
      </c>
      <c r="BM295" s="219" t="s">
        <v>6500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6501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6502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13" customFormat="1">
      <c r="A298" s="13"/>
      <c r="B298" s="233"/>
      <c r="C298" s="234"/>
      <c r="D298" s="221" t="s">
        <v>247</v>
      </c>
      <c r="E298" s="235" t="s">
        <v>32</v>
      </c>
      <c r="F298" s="236" t="s">
        <v>6341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247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6350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16.5" customHeight="1">
      <c r="A300" s="42"/>
      <c r="B300" s="43"/>
      <c r="C300" s="265" t="s">
        <v>655</v>
      </c>
      <c r="D300" s="265" t="s">
        <v>303</v>
      </c>
      <c r="E300" s="266" t="s">
        <v>6503</v>
      </c>
      <c r="F300" s="267" t="s">
        <v>6504</v>
      </c>
      <c r="G300" s="268" t="s">
        <v>311</v>
      </c>
      <c r="H300" s="269">
        <v>0.55200000000000005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6505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6504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6506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4"/>
      <c r="F303" s="246" t="s">
        <v>6507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667</v>
      </c>
      <c r="D304" s="208" t="s">
        <v>164</v>
      </c>
      <c r="E304" s="209" t="s">
        <v>6031</v>
      </c>
      <c r="F304" s="210" t="s">
        <v>6032</v>
      </c>
      <c r="G304" s="211" t="s">
        <v>311</v>
      </c>
      <c r="H304" s="212">
        <v>18.382999999999999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188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188</v>
      </c>
      <c r="BM304" s="219" t="s">
        <v>6508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6034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6035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13" customFormat="1">
      <c r="A307" s="13"/>
      <c r="B307" s="233"/>
      <c r="C307" s="234"/>
      <c r="D307" s="221" t="s">
        <v>247</v>
      </c>
      <c r="E307" s="235" t="s">
        <v>32</v>
      </c>
      <c r="F307" s="236" t="s">
        <v>6509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247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6349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161</v>
      </c>
    </row>
    <row r="309" s="2" customFormat="1" ht="24.15" customHeight="1">
      <c r="A309" s="42"/>
      <c r="B309" s="43"/>
      <c r="C309" s="265" t="s">
        <v>672</v>
      </c>
      <c r="D309" s="265" t="s">
        <v>303</v>
      </c>
      <c r="E309" s="266" t="s">
        <v>6037</v>
      </c>
      <c r="F309" s="267" t="s">
        <v>6038</v>
      </c>
      <c r="G309" s="268" t="s">
        <v>311</v>
      </c>
      <c r="H309" s="269">
        <v>3.677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6510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6038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6511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6512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674</v>
      </c>
      <c r="D313" s="208" t="s">
        <v>164</v>
      </c>
      <c r="E313" s="209" t="s">
        <v>6031</v>
      </c>
      <c r="F313" s="210" t="s">
        <v>6032</v>
      </c>
      <c r="G313" s="211" t="s">
        <v>311</v>
      </c>
      <c r="H313" s="212">
        <v>86.900000000000006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6513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6034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6035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6379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3" customFormat="1">
      <c r="A317" s="13"/>
      <c r="B317" s="233"/>
      <c r="C317" s="234"/>
      <c r="D317" s="221" t="s">
        <v>247</v>
      </c>
      <c r="E317" s="235" t="s">
        <v>32</v>
      </c>
      <c r="F317" s="236" t="s">
        <v>6380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247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6412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3" customFormat="1">
      <c r="A319" s="13"/>
      <c r="B319" s="233"/>
      <c r="C319" s="234"/>
      <c r="D319" s="221" t="s">
        <v>247</v>
      </c>
      <c r="E319" s="235" t="s">
        <v>32</v>
      </c>
      <c r="F319" s="236" t="s">
        <v>6382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247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6413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3" customFormat="1">
      <c r="A321" s="13"/>
      <c r="B321" s="233"/>
      <c r="C321" s="234"/>
      <c r="D321" s="221" t="s">
        <v>247</v>
      </c>
      <c r="E321" s="235" t="s">
        <v>32</v>
      </c>
      <c r="F321" s="236" t="s">
        <v>6384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247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161</v>
      </c>
    </row>
    <row r="322" s="14" customFormat="1">
      <c r="A322" s="14"/>
      <c r="B322" s="243"/>
      <c r="C322" s="244"/>
      <c r="D322" s="221" t="s">
        <v>247</v>
      </c>
      <c r="E322" s="245" t="s">
        <v>32</v>
      </c>
      <c r="F322" s="246" t="s">
        <v>6414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247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161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6386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6415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161</v>
      </c>
    </row>
    <row r="325" s="13" customFormat="1">
      <c r="A325" s="13"/>
      <c r="B325" s="233"/>
      <c r="C325" s="234"/>
      <c r="D325" s="221" t="s">
        <v>247</v>
      </c>
      <c r="E325" s="235" t="s">
        <v>32</v>
      </c>
      <c r="F325" s="236" t="s">
        <v>6388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247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161</v>
      </c>
    </row>
    <row r="326" s="14" customFormat="1">
      <c r="A326" s="14"/>
      <c r="B326" s="243"/>
      <c r="C326" s="244"/>
      <c r="D326" s="221" t="s">
        <v>247</v>
      </c>
      <c r="E326" s="245" t="s">
        <v>32</v>
      </c>
      <c r="F326" s="246" t="s">
        <v>6416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161</v>
      </c>
    </row>
    <row r="327" s="15" customFormat="1">
      <c r="A327" s="15"/>
      <c r="B327" s="254"/>
      <c r="C327" s="255"/>
      <c r="D327" s="221" t="s">
        <v>247</v>
      </c>
      <c r="E327" s="256" t="s">
        <v>32</v>
      </c>
      <c r="F327" s="257" t="s">
        <v>273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247</v>
      </c>
      <c r="AU327" s="264" t="s">
        <v>88</v>
      </c>
      <c r="AV327" s="15" t="s">
        <v>188</v>
      </c>
      <c r="AW327" s="15" t="s">
        <v>39</v>
      </c>
      <c r="AX327" s="15" t="s">
        <v>86</v>
      </c>
      <c r="AY327" s="264" t="s">
        <v>161</v>
      </c>
    </row>
    <row r="328" s="2" customFormat="1" ht="24.15" customHeight="1">
      <c r="A328" s="42"/>
      <c r="B328" s="43"/>
      <c r="C328" s="265" t="s">
        <v>677</v>
      </c>
      <c r="D328" s="265" t="s">
        <v>303</v>
      </c>
      <c r="E328" s="266" t="s">
        <v>6037</v>
      </c>
      <c r="F328" s="267" t="s">
        <v>6038</v>
      </c>
      <c r="G328" s="268" t="s">
        <v>311</v>
      </c>
      <c r="H328" s="269">
        <v>89.507000000000005</v>
      </c>
      <c r="I328" s="270"/>
      <c r="J328" s="271">
        <f>ROUND(I328*H328,2)</f>
        <v>0</v>
      </c>
      <c r="K328" s="267" t="s">
        <v>168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294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188</v>
      </c>
      <c r="BM328" s="219" t="s">
        <v>6514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6038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6515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24.15" customHeight="1">
      <c r="A331" s="42"/>
      <c r="B331" s="43"/>
      <c r="C331" s="208" t="s">
        <v>685</v>
      </c>
      <c r="D331" s="208" t="s">
        <v>164</v>
      </c>
      <c r="E331" s="209" t="s">
        <v>6516</v>
      </c>
      <c r="F331" s="210" t="s">
        <v>6517</v>
      </c>
      <c r="G331" s="211" t="s">
        <v>311</v>
      </c>
      <c r="H331" s="212">
        <v>28.079999999999998</v>
      </c>
      <c r="I331" s="213"/>
      <c r="J331" s="214">
        <f>ROUND(I331*H331,2)</f>
        <v>0</v>
      </c>
      <c r="K331" s="210" t="s">
        <v>168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188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6518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6519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6520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6521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6522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65" t="s">
        <v>690</v>
      </c>
      <c r="D336" s="265" t="s">
        <v>303</v>
      </c>
      <c r="E336" s="266" t="s">
        <v>6523</v>
      </c>
      <c r="F336" s="267" t="s">
        <v>6524</v>
      </c>
      <c r="G336" s="268" t="s">
        <v>311</v>
      </c>
      <c r="H336" s="269">
        <v>28.922000000000001</v>
      </c>
      <c r="I336" s="270"/>
      <c r="J336" s="271">
        <f>ROUND(I336*H336,2)</f>
        <v>0</v>
      </c>
      <c r="K336" s="267" t="s">
        <v>168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6525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6524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6526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24.15" customHeight="1">
      <c r="A339" s="42"/>
      <c r="B339" s="43"/>
      <c r="C339" s="208" t="s">
        <v>697</v>
      </c>
      <c r="D339" s="208" t="s">
        <v>164</v>
      </c>
      <c r="E339" s="209" t="s">
        <v>6527</v>
      </c>
      <c r="F339" s="210" t="s">
        <v>6528</v>
      </c>
      <c r="G339" s="211" t="s">
        <v>311</v>
      </c>
      <c r="H339" s="212">
        <v>92.25</v>
      </c>
      <c r="I339" s="213"/>
      <c r="J339" s="214">
        <f>ROUND(I339*H339,2)</f>
        <v>0</v>
      </c>
      <c r="K339" s="210" t="s">
        <v>168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188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6529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6530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>
      <c r="A341" s="42"/>
      <c r="B341" s="43"/>
      <c r="C341" s="44"/>
      <c r="D341" s="226" t="s">
        <v>172</v>
      </c>
      <c r="E341" s="44"/>
      <c r="F341" s="227" t="s">
        <v>6531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172</v>
      </c>
      <c r="AU341" s="20" t="s">
        <v>88</v>
      </c>
    </row>
    <row r="342" s="13" customFormat="1">
      <c r="A342" s="13"/>
      <c r="B342" s="233"/>
      <c r="C342" s="234"/>
      <c r="D342" s="221" t="s">
        <v>247</v>
      </c>
      <c r="E342" s="235" t="s">
        <v>32</v>
      </c>
      <c r="F342" s="236" t="s">
        <v>6376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247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161</v>
      </c>
    </row>
    <row r="343" s="14" customFormat="1">
      <c r="A343" s="14"/>
      <c r="B343" s="243"/>
      <c r="C343" s="244"/>
      <c r="D343" s="221" t="s">
        <v>247</v>
      </c>
      <c r="E343" s="245" t="s">
        <v>32</v>
      </c>
      <c r="F343" s="246" t="s">
        <v>6489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247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161</v>
      </c>
    </row>
    <row r="344" s="2" customFormat="1" ht="24.15" customHeight="1">
      <c r="A344" s="42"/>
      <c r="B344" s="43"/>
      <c r="C344" s="265" t="s">
        <v>705</v>
      </c>
      <c r="D344" s="265" t="s">
        <v>303</v>
      </c>
      <c r="E344" s="266" t="s">
        <v>6532</v>
      </c>
      <c r="F344" s="267" t="s">
        <v>6533</v>
      </c>
      <c r="G344" s="268" t="s">
        <v>311</v>
      </c>
      <c r="H344" s="269">
        <v>95.018000000000001</v>
      </c>
      <c r="I344" s="270"/>
      <c r="J344" s="271">
        <f>ROUND(I344*H344,2)</f>
        <v>0</v>
      </c>
      <c r="K344" s="267" t="s">
        <v>168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188</v>
      </c>
      <c r="BM344" s="219" t="s">
        <v>6534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6533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14" customFormat="1">
      <c r="A346" s="14"/>
      <c r="B346" s="243"/>
      <c r="C346" s="244"/>
      <c r="D346" s="221" t="s">
        <v>247</v>
      </c>
      <c r="E346" s="244"/>
      <c r="F346" s="246" t="s">
        <v>6535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247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161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200</v>
      </c>
      <c r="F347" s="206" t="s">
        <v>529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161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710</v>
      </c>
      <c r="D348" s="208" t="s">
        <v>164</v>
      </c>
      <c r="E348" s="209" t="s">
        <v>6536</v>
      </c>
      <c r="F348" s="210" t="s">
        <v>6537</v>
      </c>
      <c r="G348" s="211" t="s">
        <v>311</v>
      </c>
      <c r="H348" s="212">
        <v>8.4000000000000004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6538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6539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6540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6541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4" customFormat="1">
      <c r="A352" s="14"/>
      <c r="B352" s="243"/>
      <c r="C352" s="244"/>
      <c r="D352" s="221" t="s">
        <v>247</v>
      </c>
      <c r="E352" s="245" t="s">
        <v>32</v>
      </c>
      <c r="F352" s="246" t="s">
        <v>6542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247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161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302</v>
      </c>
      <c r="F353" s="206" t="s">
        <v>721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161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716</v>
      </c>
      <c r="D354" s="208" t="s">
        <v>164</v>
      </c>
      <c r="E354" s="209" t="s">
        <v>6543</v>
      </c>
      <c r="F354" s="210" t="s">
        <v>6544</v>
      </c>
      <c r="G354" s="211" t="s">
        <v>775</v>
      </c>
      <c r="H354" s="212">
        <v>2</v>
      </c>
      <c r="I354" s="213"/>
      <c r="J354" s="214">
        <f>ROUND(I354*H354,2)</f>
        <v>0</v>
      </c>
      <c r="K354" s="210" t="s">
        <v>168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188</v>
      </c>
      <c r="AT354" s="219" t="s">
        <v>164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188</v>
      </c>
      <c r="BM354" s="219" t="s">
        <v>6545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6546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>
      <c r="A356" s="42"/>
      <c r="B356" s="43"/>
      <c r="C356" s="44"/>
      <c r="D356" s="226" t="s">
        <v>172</v>
      </c>
      <c r="E356" s="44"/>
      <c r="F356" s="227" t="s">
        <v>6547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172</v>
      </c>
      <c r="AU356" s="20" t="s">
        <v>88</v>
      </c>
    </row>
    <row r="357" s="13" customFormat="1">
      <c r="A357" s="13"/>
      <c r="B357" s="233"/>
      <c r="C357" s="234"/>
      <c r="D357" s="221" t="s">
        <v>247</v>
      </c>
      <c r="E357" s="235" t="s">
        <v>32</v>
      </c>
      <c r="F357" s="236" t="s">
        <v>6548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247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161</v>
      </c>
    </row>
    <row r="359" s="2" customFormat="1" ht="16.5" customHeight="1">
      <c r="A359" s="42"/>
      <c r="B359" s="43"/>
      <c r="C359" s="265" t="s">
        <v>722</v>
      </c>
      <c r="D359" s="265" t="s">
        <v>303</v>
      </c>
      <c r="E359" s="266" t="s">
        <v>6549</v>
      </c>
      <c r="F359" s="267" t="s">
        <v>6550</v>
      </c>
      <c r="G359" s="268" t="s">
        <v>775</v>
      </c>
      <c r="H359" s="269">
        <v>2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294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188</v>
      </c>
      <c r="BM359" s="219" t="s">
        <v>6551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6550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2" customFormat="1" ht="24.15" customHeight="1">
      <c r="A361" s="42"/>
      <c r="B361" s="43"/>
      <c r="C361" s="208" t="s">
        <v>728</v>
      </c>
      <c r="D361" s="208" t="s">
        <v>164</v>
      </c>
      <c r="E361" s="209" t="s">
        <v>6543</v>
      </c>
      <c r="F361" s="210" t="s">
        <v>6544</v>
      </c>
      <c r="G361" s="211" t="s">
        <v>775</v>
      </c>
      <c r="H361" s="212">
        <v>2</v>
      </c>
      <c r="I361" s="213"/>
      <c r="J361" s="214">
        <f>ROUND(I361*H361,2)</f>
        <v>0</v>
      </c>
      <c r="K361" s="210" t="s">
        <v>168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188</v>
      </c>
      <c r="AT361" s="219" t="s">
        <v>164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6552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6546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2" customFormat="1">
      <c r="A363" s="42"/>
      <c r="B363" s="43"/>
      <c r="C363" s="44"/>
      <c r="D363" s="226" t="s">
        <v>172</v>
      </c>
      <c r="E363" s="44"/>
      <c r="F363" s="227" t="s">
        <v>6547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172</v>
      </c>
      <c r="AU363" s="20" t="s">
        <v>88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6553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4" customFormat="1">
      <c r="A365" s="14"/>
      <c r="B365" s="243"/>
      <c r="C365" s="244"/>
      <c r="D365" s="221" t="s">
        <v>247</v>
      </c>
      <c r="E365" s="245" t="s">
        <v>32</v>
      </c>
      <c r="F365" s="246" t="s">
        <v>6554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247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161</v>
      </c>
    </row>
    <row r="366" s="15" customFormat="1">
      <c r="A366" s="15"/>
      <c r="B366" s="254"/>
      <c r="C366" s="255"/>
      <c r="D366" s="221" t="s">
        <v>247</v>
      </c>
      <c r="E366" s="256" t="s">
        <v>32</v>
      </c>
      <c r="F366" s="257" t="s">
        <v>273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247</v>
      </c>
      <c r="AU366" s="264" t="s">
        <v>88</v>
      </c>
      <c r="AV366" s="15" t="s">
        <v>188</v>
      </c>
      <c r="AW366" s="15" t="s">
        <v>39</v>
      </c>
      <c r="AX366" s="15" t="s">
        <v>86</v>
      </c>
      <c r="AY366" s="264" t="s">
        <v>161</v>
      </c>
    </row>
    <row r="367" s="2" customFormat="1" ht="24.15" customHeight="1">
      <c r="A367" s="42"/>
      <c r="B367" s="43"/>
      <c r="C367" s="265" t="s">
        <v>735</v>
      </c>
      <c r="D367" s="265" t="s">
        <v>303</v>
      </c>
      <c r="E367" s="266" t="s">
        <v>6555</v>
      </c>
      <c r="F367" s="267" t="s">
        <v>6556</v>
      </c>
      <c r="G367" s="268" t="s">
        <v>775</v>
      </c>
      <c r="H367" s="269">
        <v>2</v>
      </c>
      <c r="I367" s="270"/>
      <c r="J367" s="271">
        <f>ROUND(I367*H367,2)</f>
        <v>0</v>
      </c>
      <c r="K367" s="267" t="s">
        <v>168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303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188</v>
      </c>
      <c r="BM367" s="219" t="s">
        <v>6557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6556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08" t="s">
        <v>741</v>
      </c>
      <c r="D369" s="208" t="s">
        <v>164</v>
      </c>
      <c r="E369" s="209" t="s">
        <v>6558</v>
      </c>
      <c r="F369" s="210" t="s">
        <v>6559</v>
      </c>
      <c r="G369" s="211" t="s">
        <v>775</v>
      </c>
      <c r="H369" s="212">
        <v>2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188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6560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6561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6562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6553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6554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1.75" customHeight="1">
      <c r="A375" s="42"/>
      <c r="B375" s="43"/>
      <c r="C375" s="265" t="s">
        <v>747</v>
      </c>
      <c r="D375" s="265" t="s">
        <v>303</v>
      </c>
      <c r="E375" s="266" t="s">
        <v>6563</v>
      </c>
      <c r="F375" s="267" t="s">
        <v>6564</v>
      </c>
      <c r="G375" s="268" t="s">
        <v>775</v>
      </c>
      <c r="H375" s="269">
        <v>2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6565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6564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 ht="16.5" customHeight="1">
      <c r="A377" s="42"/>
      <c r="B377" s="43"/>
      <c r="C377" s="265" t="s">
        <v>754</v>
      </c>
      <c r="D377" s="265" t="s">
        <v>303</v>
      </c>
      <c r="E377" s="266" t="s">
        <v>6566</v>
      </c>
      <c r="F377" s="267" t="s">
        <v>6567</v>
      </c>
      <c r="G377" s="268" t="s">
        <v>775</v>
      </c>
      <c r="H377" s="269">
        <v>2</v>
      </c>
      <c r="I377" s="270"/>
      <c r="J377" s="271">
        <f>ROUND(I377*H377,2)</f>
        <v>0</v>
      </c>
      <c r="K377" s="267" t="s">
        <v>168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294</v>
      </c>
      <c r="AT377" s="219" t="s">
        <v>303</v>
      </c>
      <c r="AU377" s="219" t="s">
        <v>88</v>
      </c>
      <c r="AY377" s="20" t="s">
        <v>161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188</v>
      </c>
      <c r="BM377" s="219" t="s">
        <v>6568</v>
      </c>
    </row>
    <row r="378" s="2" customFormat="1">
      <c r="A378" s="42"/>
      <c r="B378" s="43"/>
      <c r="C378" s="44"/>
      <c r="D378" s="221" t="s">
        <v>171</v>
      </c>
      <c r="E378" s="44"/>
      <c r="F378" s="222" t="s">
        <v>6567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171</v>
      </c>
      <c r="AU378" s="20" t="s">
        <v>88</v>
      </c>
    </row>
    <row r="379" s="2" customFormat="1" ht="24.15" customHeight="1">
      <c r="A379" s="42"/>
      <c r="B379" s="43"/>
      <c r="C379" s="208" t="s">
        <v>760</v>
      </c>
      <c r="D379" s="208" t="s">
        <v>164</v>
      </c>
      <c r="E379" s="209" t="s">
        <v>6569</v>
      </c>
      <c r="F379" s="210" t="s">
        <v>6570</v>
      </c>
      <c r="G379" s="211" t="s">
        <v>320</v>
      </c>
      <c r="H379" s="212">
        <v>31.5</v>
      </c>
      <c r="I379" s="213"/>
      <c r="J379" s="214">
        <f>ROUND(I379*H379,2)</f>
        <v>0</v>
      </c>
      <c r="K379" s="210" t="s">
        <v>168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6571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6572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>
      <c r="A381" s="42"/>
      <c r="B381" s="43"/>
      <c r="C381" s="44"/>
      <c r="D381" s="226" t="s">
        <v>172</v>
      </c>
      <c r="E381" s="44"/>
      <c r="F381" s="227" t="s">
        <v>6573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172</v>
      </c>
      <c r="AU381" s="20" t="s">
        <v>88</v>
      </c>
    </row>
    <row r="382" s="13" customFormat="1">
      <c r="A382" s="13"/>
      <c r="B382" s="233"/>
      <c r="C382" s="234"/>
      <c r="D382" s="221" t="s">
        <v>247</v>
      </c>
      <c r="E382" s="235" t="s">
        <v>32</v>
      </c>
      <c r="F382" s="236" t="s">
        <v>6574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247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161</v>
      </c>
    </row>
    <row r="383" s="14" customFormat="1">
      <c r="A383" s="14"/>
      <c r="B383" s="243"/>
      <c r="C383" s="244"/>
      <c r="D383" s="221" t="s">
        <v>247</v>
      </c>
      <c r="E383" s="245" t="s">
        <v>32</v>
      </c>
      <c r="F383" s="246" t="s">
        <v>6575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247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161</v>
      </c>
    </row>
    <row r="384" s="2" customFormat="1" ht="24.15" customHeight="1">
      <c r="A384" s="42"/>
      <c r="B384" s="43"/>
      <c r="C384" s="208" t="s">
        <v>766</v>
      </c>
      <c r="D384" s="208" t="s">
        <v>164</v>
      </c>
      <c r="E384" s="209" t="s">
        <v>6576</v>
      </c>
      <c r="F384" s="210" t="s">
        <v>6577</v>
      </c>
      <c r="G384" s="211" t="s">
        <v>311</v>
      </c>
      <c r="H384" s="212">
        <v>4</v>
      </c>
      <c r="I384" s="213"/>
      <c r="J384" s="214">
        <f>ROUND(I384*H384,2)</f>
        <v>0</v>
      </c>
      <c r="K384" s="210" t="s">
        <v>168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188</v>
      </c>
      <c r="AT384" s="219" t="s">
        <v>164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188</v>
      </c>
      <c r="BM384" s="219" t="s">
        <v>6578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6579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>
      <c r="A386" s="42"/>
      <c r="B386" s="43"/>
      <c r="C386" s="44"/>
      <c r="D386" s="226" t="s">
        <v>172</v>
      </c>
      <c r="E386" s="44"/>
      <c r="F386" s="227" t="s">
        <v>6580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172</v>
      </c>
      <c r="AU386" s="20" t="s">
        <v>88</v>
      </c>
    </row>
    <row r="387" s="13" customFormat="1">
      <c r="A387" s="13"/>
      <c r="B387" s="233"/>
      <c r="C387" s="234"/>
      <c r="D387" s="221" t="s">
        <v>247</v>
      </c>
      <c r="E387" s="235" t="s">
        <v>32</v>
      </c>
      <c r="F387" s="236" t="s">
        <v>6521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247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161</v>
      </c>
    </row>
    <row r="388" s="14" customFormat="1">
      <c r="A388" s="14"/>
      <c r="B388" s="243"/>
      <c r="C388" s="244"/>
      <c r="D388" s="221" t="s">
        <v>247</v>
      </c>
      <c r="E388" s="245" t="s">
        <v>32</v>
      </c>
      <c r="F388" s="246" t="s">
        <v>6581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247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161</v>
      </c>
    </row>
    <row r="389" s="2" customFormat="1" ht="24.15" customHeight="1">
      <c r="A389" s="42"/>
      <c r="B389" s="43"/>
      <c r="C389" s="208" t="s">
        <v>772</v>
      </c>
      <c r="D389" s="208" t="s">
        <v>164</v>
      </c>
      <c r="E389" s="209" t="s">
        <v>6582</v>
      </c>
      <c r="F389" s="210" t="s">
        <v>6583</v>
      </c>
      <c r="G389" s="211" t="s">
        <v>320</v>
      </c>
      <c r="H389" s="212">
        <v>13</v>
      </c>
      <c r="I389" s="213"/>
      <c r="J389" s="214">
        <f>ROUND(I389*H389,2)</f>
        <v>0</v>
      </c>
      <c r="K389" s="210" t="s">
        <v>168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188</v>
      </c>
      <c r="AT389" s="219" t="s">
        <v>164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188</v>
      </c>
      <c r="BM389" s="219" t="s">
        <v>6584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6585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>
      <c r="A391" s="42"/>
      <c r="B391" s="43"/>
      <c r="C391" s="44"/>
      <c r="D391" s="226" t="s">
        <v>172</v>
      </c>
      <c r="E391" s="44"/>
      <c r="F391" s="227" t="s">
        <v>6586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172</v>
      </c>
      <c r="AU391" s="20" t="s">
        <v>88</v>
      </c>
    </row>
    <row r="392" s="13" customFormat="1">
      <c r="A392" s="13"/>
      <c r="B392" s="233"/>
      <c r="C392" s="234"/>
      <c r="D392" s="221" t="s">
        <v>247</v>
      </c>
      <c r="E392" s="235" t="s">
        <v>32</v>
      </c>
      <c r="F392" s="236" t="s">
        <v>6587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247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6588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161</v>
      </c>
    </row>
    <row r="394" s="2" customFormat="1" ht="24.15" customHeight="1">
      <c r="A394" s="42"/>
      <c r="B394" s="43"/>
      <c r="C394" s="208" t="s">
        <v>784</v>
      </c>
      <c r="D394" s="208" t="s">
        <v>164</v>
      </c>
      <c r="E394" s="209" t="s">
        <v>6589</v>
      </c>
      <c r="F394" s="210" t="s">
        <v>6590</v>
      </c>
      <c r="G394" s="211" t="s">
        <v>320</v>
      </c>
      <c r="H394" s="212">
        <v>29.300000000000001</v>
      </c>
      <c r="I394" s="213"/>
      <c r="J394" s="214">
        <f>ROUND(I394*H394,2)</f>
        <v>0</v>
      </c>
      <c r="K394" s="210" t="s">
        <v>168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188</v>
      </c>
      <c r="AT394" s="219" t="s">
        <v>164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6591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6592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>
      <c r="A396" s="42"/>
      <c r="B396" s="43"/>
      <c r="C396" s="44"/>
      <c r="D396" s="226" t="s">
        <v>172</v>
      </c>
      <c r="E396" s="44"/>
      <c r="F396" s="227" t="s">
        <v>6593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172</v>
      </c>
      <c r="AU396" s="20" t="s">
        <v>88</v>
      </c>
    </row>
    <row r="397" s="13" customFormat="1">
      <c r="A397" s="13"/>
      <c r="B397" s="233"/>
      <c r="C397" s="234"/>
      <c r="D397" s="221" t="s">
        <v>247</v>
      </c>
      <c r="E397" s="235" t="s">
        <v>32</v>
      </c>
      <c r="F397" s="236" t="s">
        <v>6376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247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161</v>
      </c>
    </row>
    <row r="398" s="14" customFormat="1">
      <c r="A398" s="14"/>
      <c r="B398" s="243"/>
      <c r="C398" s="244"/>
      <c r="D398" s="221" t="s">
        <v>247</v>
      </c>
      <c r="E398" s="245" t="s">
        <v>32</v>
      </c>
      <c r="F398" s="246" t="s">
        <v>6594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247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161</v>
      </c>
    </row>
    <row r="399" s="13" customFormat="1">
      <c r="A399" s="13"/>
      <c r="B399" s="233"/>
      <c r="C399" s="234"/>
      <c r="D399" s="221" t="s">
        <v>247</v>
      </c>
      <c r="E399" s="235" t="s">
        <v>32</v>
      </c>
      <c r="F399" s="236" t="s">
        <v>6521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247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161</v>
      </c>
    </row>
    <row r="400" s="14" customFormat="1">
      <c r="A400" s="14"/>
      <c r="B400" s="243"/>
      <c r="C400" s="244"/>
      <c r="D400" s="221" t="s">
        <v>247</v>
      </c>
      <c r="E400" s="245" t="s">
        <v>32</v>
      </c>
      <c r="F400" s="246" t="s">
        <v>6595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247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161</v>
      </c>
    </row>
    <row r="401" s="15" customFormat="1">
      <c r="A401" s="15"/>
      <c r="B401" s="254"/>
      <c r="C401" s="255"/>
      <c r="D401" s="221" t="s">
        <v>247</v>
      </c>
      <c r="E401" s="256" t="s">
        <v>32</v>
      </c>
      <c r="F401" s="257" t="s">
        <v>273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247</v>
      </c>
      <c r="AU401" s="264" t="s">
        <v>88</v>
      </c>
      <c r="AV401" s="15" t="s">
        <v>188</v>
      </c>
      <c r="AW401" s="15" t="s">
        <v>39</v>
      </c>
      <c r="AX401" s="15" t="s">
        <v>86</v>
      </c>
      <c r="AY401" s="264" t="s">
        <v>161</v>
      </c>
    </row>
    <row r="402" s="2" customFormat="1" ht="24.15" customHeight="1">
      <c r="A402" s="42"/>
      <c r="B402" s="43"/>
      <c r="C402" s="265" t="s">
        <v>788</v>
      </c>
      <c r="D402" s="265" t="s">
        <v>303</v>
      </c>
      <c r="E402" s="266" t="s">
        <v>6596</v>
      </c>
      <c r="F402" s="267" t="s">
        <v>6597</v>
      </c>
      <c r="G402" s="268" t="s">
        <v>320</v>
      </c>
      <c r="H402" s="269">
        <v>29.885999999999999</v>
      </c>
      <c r="I402" s="270"/>
      <c r="J402" s="271">
        <f>ROUND(I402*H402,2)</f>
        <v>0</v>
      </c>
      <c r="K402" s="267" t="s">
        <v>168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188</v>
      </c>
      <c r="BM402" s="219" t="s">
        <v>6598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6597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14" customFormat="1">
      <c r="A404" s="14"/>
      <c r="B404" s="243"/>
      <c r="C404" s="244"/>
      <c r="D404" s="221" t="s">
        <v>247</v>
      </c>
      <c r="E404" s="244"/>
      <c r="F404" s="246" t="s">
        <v>6599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247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161</v>
      </c>
    </row>
    <row r="405" s="2" customFormat="1" ht="33" customHeight="1">
      <c r="A405" s="42"/>
      <c r="B405" s="43"/>
      <c r="C405" s="208" t="s">
        <v>796</v>
      </c>
      <c r="D405" s="208" t="s">
        <v>164</v>
      </c>
      <c r="E405" s="209" t="s">
        <v>6600</v>
      </c>
      <c r="F405" s="210" t="s">
        <v>6601</v>
      </c>
      <c r="G405" s="211" t="s">
        <v>320</v>
      </c>
      <c r="H405" s="212">
        <v>42.039999999999999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6602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6603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6604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6376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6605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3" customFormat="1">
      <c r="A410" s="13"/>
      <c r="B410" s="233"/>
      <c r="C410" s="234"/>
      <c r="D410" s="221" t="s">
        <v>247</v>
      </c>
      <c r="E410" s="235" t="s">
        <v>32</v>
      </c>
      <c r="F410" s="236" t="s">
        <v>6606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247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161</v>
      </c>
    </row>
    <row r="411" s="14" customFormat="1">
      <c r="A411" s="14"/>
      <c r="B411" s="243"/>
      <c r="C411" s="244"/>
      <c r="D411" s="221" t="s">
        <v>247</v>
      </c>
      <c r="E411" s="245" t="s">
        <v>32</v>
      </c>
      <c r="F411" s="246" t="s">
        <v>6607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247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161</v>
      </c>
    </row>
    <row r="412" s="13" customFormat="1">
      <c r="A412" s="13"/>
      <c r="B412" s="233"/>
      <c r="C412" s="234"/>
      <c r="D412" s="221" t="s">
        <v>247</v>
      </c>
      <c r="E412" s="235" t="s">
        <v>32</v>
      </c>
      <c r="F412" s="236" t="s">
        <v>6521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247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161</v>
      </c>
    </row>
    <row r="413" s="14" customFormat="1">
      <c r="A413" s="14"/>
      <c r="B413" s="243"/>
      <c r="C413" s="244"/>
      <c r="D413" s="221" t="s">
        <v>247</v>
      </c>
      <c r="E413" s="245" t="s">
        <v>32</v>
      </c>
      <c r="F413" s="246" t="s">
        <v>6608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247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161</v>
      </c>
    </row>
    <row r="414" s="15" customFormat="1">
      <c r="A414" s="15"/>
      <c r="B414" s="254"/>
      <c r="C414" s="255"/>
      <c r="D414" s="221" t="s">
        <v>247</v>
      </c>
      <c r="E414" s="256" t="s">
        <v>32</v>
      </c>
      <c r="F414" s="257" t="s">
        <v>273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247</v>
      </c>
      <c r="AU414" s="264" t="s">
        <v>88</v>
      </c>
      <c r="AV414" s="15" t="s">
        <v>188</v>
      </c>
      <c r="AW414" s="15" t="s">
        <v>39</v>
      </c>
      <c r="AX414" s="15" t="s">
        <v>86</v>
      </c>
      <c r="AY414" s="264" t="s">
        <v>161</v>
      </c>
    </row>
    <row r="415" s="2" customFormat="1" ht="16.5" customHeight="1">
      <c r="A415" s="42"/>
      <c r="B415" s="43"/>
      <c r="C415" s="265" t="s">
        <v>805</v>
      </c>
      <c r="D415" s="265" t="s">
        <v>303</v>
      </c>
      <c r="E415" s="266" t="s">
        <v>6609</v>
      </c>
      <c r="F415" s="267" t="s">
        <v>6610</v>
      </c>
      <c r="G415" s="268" t="s">
        <v>320</v>
      </c>
      <c r="H415" s="269">
        <v>39.677999999999997</v>
      </c>
      <c r="I415" s="270"/>
      <c r="J415" s="271">
        <f>ROUND(I415*H415,2)</f>
        <v>0</v>
      </c>
      <c r="K415" s="267" t="s">
        <v>168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303</v>
      </c>
      <c r="AU415" s="219" t="s">
        <v>88</v>
      </c>
      <c r="AY415" s="20" t="s">
        <v>161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188</v>
      </c>
      <c r="BM415" s="219" t="s">
        <v>6611</v>
      </c>
    </row>
    <row r="416" s="2" customFormat="1">
      <c r="A416" s="42"/>
      <c r="B416" s="43"/>
      <c r="C416" s="44"/>
      <c r="D416" s="221" t="s">
        <v>171</v>
      </c>
      <c r="E416" s="44"/>
      <c r="F416" s="222" t="s">
        <v>6610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171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4"/>
      <c r="F417" s="246" t="s">
        <v>6612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161</v>
      </c>
    </row>
    <row r="418" s="2" customFormat="1" ht="24.15" customHeight="1">
      <c r="A418" s="42"/>
      <c r="B418" s="43"/>
      <c r="C418" s="265" t="s">
        <v>811</v>
      </c>
      <c r="D418" s="265" t="s">
        <v>303</v>
      </c>
      <c r="E418" s="266" t="s">
        <v>6613</v>
      </c>
      <c r="F418" s="267" t="s">
        <v>6614</v>
      </c>
      <c r="G418" s="268" t="s">
        <v>775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294</v>
      </c>
      <c r="AT418" s="219" t="s">
        <v>303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188</v>
      </c>
      <c r="BM418" s="219" t="s">
        <v>6615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6614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1" t="s">
        <v>174</v>
      </c>
      <c r="E420" s="44"/>
      <c r="F420" s="228" t="s">
        <v>6616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174</v>
      </c>
      <c r="AU420" s="20" t="s">
        <v>88</v>
      </c>
    </row>
    <row r="421" s="2" customFormat="1" ht="33" customHeight="1">
      <c r="A421" s="42"/>
      <c r="B421" s="43"/>
      <c r="C421" s="208" t="s">
        <v>817</v>
      </c>
      <c r="D421" s="208" t="s">
        <v>164</v>
      </c>
      <c r="E421" s="209" t="s">
        <v>6600</v>
      </c>
      <c r="F421" s="210" t="s">
        <v>6601</v>
      </c>
      <c r="G421" s="211" t="s">
        <v>320</v>
      </c>
      <c r="H421" s="212">
        <v>58.799999999999997</v>
      </c>
      <c r="I421" s="213"/>
      <c r="J421" s="214">
        <f>ROUND(I421*H421,2)</f>
        <v>0</v>
      </c>
      <c r="K421" s="210" t="s">
        <v>168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188</v>
      </c>
      <c r="AT421" s="219" t="s">
        <v>164</v>
      </c>
      <c r="AU421" s="219" t="s">
        <v>88</v>
      </c>
      <c r="AY421" s="20" t="s">
        <v>161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188</v>
      </c>
      <c r="BM421" s="219" t="s">
        <v>6617</v>
      </c>
    </row>
    <row r="422" s="2" customFormat="1">
      <c r="A422" s="42"/>
      <c r="B422" s="43"/>
      <c r="C422" s="44"/>
      <c r="D422" s="221" t="s">
        <v>171</v>
      </c>
      <c r="E422" s="44"/>
      <c r="F422" s="222" t="s">
        <v>6603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171</v>
      </c>
      <c r="AU422" s="20" t="s">
        <v>88</v>
      </c>
    </row>
    <row r="423" s="2" customFormat="1">
      <c r="A423" s="42"/>
      <c r="B423" s="43"/>
      <c r="C423" s="44"/>
      <c r="D423" s="226" t="s">
        <v>172</v>
      </c>
      <c r="E423" s="44"/>
      <c r="F423" s="227" t="s">
        <v>6604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172</v>
      </c>
      <c r="AU423" s="20" t="s">
        <v>88</v>
      </c>
    </row>
    <row r="424" s="13" customFormat="1">
      <c r="A424" s="13"/>
      <c r="B424" s="233"/>
      <c r="C424" s="234"/>
      <c r="D424" s="221" t="s">
        <v>247</v>
      </c>
      <c r="E424" s="235" t="s">
        <v>32</v>
      </c>
      <c r="F424" s="236" t="s">
        <v>6379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247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161</v>
      </c>
    </row>
    <row r="425" s="13" customFormat="1">
      <c r="A425" s="13"/>
      <c r="B425" s="233"/>
      <c r="C425" s="234"/>
      <c r="D425" s="221" t="s">
        <v>247</v>
      </c>
      <c r="E425" s="235" t="s">
        <v>32</v>
      </c>
      <c r="F425" s="236" t="s">
        <v>6380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247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6618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3" customFormat="1">
      <c r="A427" s="13"/>
      <c r="B427" s="233"/>
      <c r="C427" s="234"/>
      <c r="D427" s="221" t="s">
        <v>247</v>
      </c>
      <c r="E427" s="235" t="s">
        <v>32</v>
      </c>
      <c r="F427" s="236" t="s">
        <v>6382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247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6619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3" customFormat="1">
      <c r="A429" s="13"/>
      <c r="B429" s="233"/>
      <c r="C429" s="234"/>
      <c r="D429" s="221" t="s">
        <v>247</v>
      </c>
      <c r="E429" s="235" t="s">
        <v>32</v>
      </c>
      <c r="F429" s="236" t="s">
        <v>6384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247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6620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3" customFormat="1">
      <c r="A431" s="13"/>
      <c r="B431" s="233"/>
      <c r="C431" s="234"/>
      <c r="D431" s="221" t="s">
        <v>247</v>
      </c>
      <c r="E431" s="235" t="s">
        <v>32</v>
      </c>
      <c r="F431" s="236" t="s">
        <v>6386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247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6621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6388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6622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5" customFormat="1">
      <c r="A435" s="15"/>
      <c r="B435" s="254"/>
      <c r="C435" s="255"/>
      <c r="D435" s="221" t="s">
        <v>247</v>
      </c>
      <c r="E435" s="256" t="s">
        <v>32</v>
      </c>
      <c r="F435" s="257" t="s">
        <v>273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247</v>
      </c>
      <c r="AU435" s="264" t="s">
        <v>88</v>
      </c>
      <c r="AV435" s="15" t="s">
        <v>188</v>
      </c>
      <c r="AW435" s="15" t="s">
        <v>39</v>
      </c>
      <c r="AX435" s="15" t="s">
        <v>86</v>
      </c>
      <c r="AY435" s="264" t="s">
        <v>161</v>
      </c>
    </row>
    <row r="436" s="2" customFormat="1" ht="16.5" customHeight="1">
      <c r="A436" s="42"/>
      <c r="B436" s="43"/>
      <c r="C436" s="265" t="s">
        <v>824</v>
      </c>
      <c r="D436" s="265" t="s">
        <v>303</v>
      </c>
      <c r="E436" s="266" t="s">
        <v>6053</v>
      </c>
      <c r="F436" s="267" t="s">
        <v>6054</v>
      </c>
      <c r="G436" s="268" t="s">
        <v>320</v>
      </c>
      <c r="H436" s="269">
        <v>59.975999999999999</v>
      </c>
      <c r="I436" s="270"/>
      <c r="J436" s="271">
        <f>ROUND(I436*H436,2)</f>
        <v>0</v>
      </c>
      <c r="K436" s="267" t="s">
        <v>168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303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188</v>
      </c>
      <c r="BM436" s="219" t="s">
        <v>6623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6054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14" customFormat="1">
      <c r="A438" s="14"/>
      <c r="B438" s="243"/>
      <c r="C438" s="244"/>
      <c r="D438" s="221" t="s">
        <v>247</v>
      </c>
      <c r="E438" s="244"/>
      <c r="F438" s="246" t="s">
        <v>6624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161</v>
      </c>
    </row>
    <row r="439" s="2" customFormat="1" ht="16.5" customHeight="1">
      <c r="A439" s="42"/>
      <c r="B439" s="43"/>
      <c r="C439" s="208" t="s">
        <v>832</v>
      </c>
      <c r="D439" s="208" t="s">
        <v>164</v>
      </c>
      <c r="E439" s="209" t="s">
        <v>6625</v>
      </c>
      <c r="F439" s="210" t="s">
        <v>6626</v>
      </c>
      <c r="G439" s="211" t="s">
        <v>320</v>
      </c>
      <c r="H439" s="212">
        <v>3.1400000000000001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188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6627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6628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6629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13" customFormat="1">
      <c r="A442" s="13"/>
      <c r="B442" s="233"/>
      <c r="C442" s="234"/>
      <c r="D442" s="221" t="s">
        <v>247</v>
      </c>
      <c r="E442" s="235" t="s">
        <v>32</v>
      </c>
      <c r="F442" s="236" t="s">
        <v>6376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247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161</v>
      </c>
    </row>
    <row r="443" s="13" customFormat="1">
      <c r="A443" s="13"/>
      <c r="B443" s="233"/>
      <c r="C443" s="234"/>
      <c r="D443" s="221" t="s">
        <v>247</v>
      </c>
      <c r="E443" s="235" t="s">
        <v>32</v>
      </c>
      <c r="F443" s="236" t="s">
        <v>6606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247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6607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161</v>
      </c>
    </row>
    <row r="445" s="2" customFormat="1" ht="33" customHeight="1">
      <c r="A445" s="42"/>
      <c r="B445" s="43"/>
      <c r="C445" s="208" t="s">
        <v>842</v>
      </c>
      <c r="D445" s="208" t="s">
        <v>164</v>
      </c>
      <c r="E445" s="209" t="s">
        <v>6630</v>
      </c>
      <c r="F445" s="210" t="s">
        <v>6631</v>
      </c>
      <c r="G445" s="211" t="s">
        <v>320</v>
      </c>
      <c r="H445" s="212">
        <v>13</v>
      </c>
      <c r="I445" s="213"/>
      <c r="J445" s="214">
        <f>ROUND(I445*H445,2)</f>
        <v>0</v>
      </c>
      <c r="K445" s="210" t="s">
        <v>168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188</v>
      </c>
      <c r="AT445" s="219" t="s">
        <v>164</v>
      </c>
      <c r="AU445" s="219" t="s">
        <v>88</v>
      </c>
      <c r="AY445" s="20" t="s">
        <v>161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188</v>
      </c>
      <c r="BM445" s="219" t="s">
        <v>6632</v>
      </c>
    </row>
    <row r="446" s="2" customFormat="1">
      <c r="A446" s="42"/>
      <c r="B446" s="43"/>
      <c r="C446" s="44"/>
      <c r="D446" s="221" t="s">
        <v>171</v>
      </c>
      <c r="E446" s="44"/>
      <c r="F446" s="222" t="s">
        <v>6633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171</v>
      </c>
      <c r="AU446" s="20" t="s">
        <v>88</v>
      </c>
    </row>
    <row r="447" s="2" customFormat="1">
      <c r="A447" s="42"/>
      <c r="B447" s="43"/>
      <c r="C447" s="44"/>
      <c r="D447" s="226" t="s">
        <v>172</v>
      </c>
      <c r="E447" s="44"/>
      <c r="F447" s="227" t="s">
        <v>6634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172</v>
      </c>
      <c r="AU447" s="20" t="s">
        <v>88</v>
      </c>
    </row>
    <row r="448" s="13" customFormat="1">
      <c r="A448" s="13"/>
      <c r="B448" s="233"/>
      <c r="C448" s="234"/>
      <c r="D448" s="221" t="s">
        <v>247</v>
      </c>
      <c r="E448" s="235" t="s">
        <v>32</v>
      </c>
      <c r="F448" s="236" t="s">
        <v>6341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247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161</v>
      </c>
    </row>
    <row r="449" s="14" customFormat="1">
      <c r="A449" s="14"/>
      <c r="B449" s="243"/>
      <c r="C449" s="244"/>
      <c r="D449" s="221" t="s">
        <v>247</v>
      </c>
      <c r="E449" s="245" t="s">
        <v>32</v>
      </c>
      <c r="F449" s="246" t="s">
        <v>6635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247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161</v>
      </c>
    </row>
    <row r="450" s="2" customFormat="1" ht="24.15" customHeight="1">
      <c r="A450" s="42"/>
      <c r="B450" s="43"/>
      <c r="C450" s="208" t="s">
        <v>852</v>
      </c>
      <c r="D450" s="208" t="s">
        <v>164</v>
      </c>
      <c r="E450" s="209" t="s">
        <v>3661</v>
      </c>
      <c r="F450" s="210" t="s">
        <v>3662</v>
      </c>
      <c r="G450" s="211" t="s">
        <v>320</v>
      </c>
      <c r="H450" s="212">
        <v>13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6636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3664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3665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2" customFormat="1">
      <c r="A453" s="42"/>
      <c r="B453" s="43"/>
      <c r="C453" s="44"/>
      <c r="D453" s="221" t="s">
        <v>174</v>
      </c>
      <c r="E453" s="44"/>
      <c r="F453" s="228" t="s">
        <v>794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174</v>
      </c>
      <c r="AU453" s="20" t="s">
        <v>88</v>
      </c>
    </row>
    <row r="454" s="13" customFormat="1">
      <c r="A454" s="13"/>
      <c r="B454" s="233"/>
      <c r="C454" s="234"/>
      <c r="D454" s="221" t="s">
        <v>247</v>
      </c>
      <c r="E454" s="235" t="s">
        <v>32</v>
      </c>
      <c r="F454" s="236" t="s">
        <v>6341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247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6635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161</v>
      </c>
    </row>
    <row r="456" s="2" customFormat="1" ht="24.15" customHeight="1">
      <c r="A456" s="42"/>
      <c r="B456" s="43"/>
      <c r="C456" s="208" t="s">
        <v>857</v>
      </c>
      <c r="D456" s="208" t="s">
        <v>164</v>
      </c>
      <c r="E456" s="209" t="s">
        <v>6637</v>
      </c>
      <c r="F456" s="210" t="s">
        <v>6638</v>
      </c>
      <c r="G456" s="211" t="s">
        <v>311</v>
      </c>
      <c r="H456" s="212">
        <v>2.6400000000000001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6639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6640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6641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2" customFormat="1">
      <c r="A459" s="42"/>
      <c r="B459" s="43"/>
      <c r="C459" s="44"/>
      <c r="D459" s="221" t="s">
        <v>174</v>
      </c>
      <c r="E459" s="44"/>
      <c r="F459" s="228" t="s">
        <v>794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174</v>
      </c>
      <c r="AU459" s="20" t="s">
        <v>88</v>
      </c>
    </row>
    <row r="460" s="13" customFormat="1">
      <c r="A460" s="13"/>
      <c r="B460" s="233"/>
      <c r="C460" s="234"/>
      <c r="D460" s="221" t="s">
        <v>247</v>
      </c>
      <c r="E460" s="235" t="s">
        <v>32</v>
      </c>
      <c r="F460" s="236" t="s">
        <v>6341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247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6342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161</v>
      </c>
    </row>
    <row r="462" s="2" customFormat="1" ht="24.15" customHeight="1">
      <c r="A462" s="42"/>
      <c r="B462" s="43"/>
      <c r="C462" s="208" t="s">
        <v>863</v>
      </c>
      <c r="D462" s="208" t="s">
        <v>164</v>
      </c>
      <c r="E462" s="209" t="s">
        <v>6642</v>
      </c>
      <c r="F462" s="210" t="s">
        <v>6643</v>
      </c>
      <c r="G462" s="211" t="s">
        <v>311</v>
      </c>
      <c r="H462" s="212">
        <v>21.143000000000001</v>
      </c>
      <c r="I462" s="213"/>
      <c r="J462" s="214">
        <f>ROUND(I462*H462,2)</f>
        <v>0</v>
      </c>
      <c r="K462" s="210" t="s">
        <v>168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188</v>
      </c>
      <c r="AT462" s="219" t="s">
        <v>164</v>
      </c>
      <c r="AU462" s="219" t="s">
        <v>88</v>
      </c>
      <c r="AY462" s="20" t="s">
        <v>161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188</v>
      </c>
      <c r="BM462" s="219" t="s">
        <v>6644</v>
      </c>
    </row>
    <row r="463" s="2" customFormat="1">
      <c r="A463" s="42"/>
      <c r="B463" s="43"/>
      <c r="C463" s="44"/>
      <c r="D463" s="221" t="s">
        <v>171</v>
      </c>
      <c r="E463" s="44"/>
      <c r="F463" s="222" t="s">
        <v>6645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171</v>
      </c>
      <c r="AU463" s="20" t="s">
        <v>88</v>
      </c>
    </row>
    <row r="464" s="2" customFormat="1">
      <c r="A464" s="42"/>
      <c r="B464" s="43"/>
      <c r="C464" s="44"/>
      <c r="D464" s="226" t="s">
        <v>172</v>
      </c>
      <c r="E464" s="44"/>
      <c r="F464" s="227" t="s">
        <v>6646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172</v>
      </c>
      <c r="AU464" s="20" t="s">
        <v>88</v>
      </c>
    </row>
    <row r="465" s="2" customFormat="1">
      <c r="A465" s="42"/>
      <c r="B465" s="43"/>
      <c r="C465" s="44"/>
      <c r="D465" s="221" t="s">
        <v>174</v>
      </c>
      <c r="E465" s="44"/>
      <c r="F465" s="228" t="s">
        <v>794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174</v>
      </c>
      <c r="AU465" s="20" t="s">
        <v>88</v>
      </c>
    </row>
    <row r="466" s="13" customFormat="1">
      <c r="A466" s="13"/>
      <c r="B466" s="233"/>
      <c r="C466" s="234"/>
      <c r="D466" s="221" t="s">
        <v>247</v>
      </c>
      <c r="E466" s="235" t="s">
        <v>32</v>
      </c>
      <c r="F466" s="236" t="s">
        <v>6348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247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6349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3" customFormat="1">
      <c r="A468" s="13"/>
      <c r="B468" s="233"/>
      <c r="C468" s="234"/>
      <c r="D468" s="221" t="s">
        <v>247</v>
      </c>
      <c r="E468" s="235" t="s">
        <v>32</v>
      </c>
      <c r="F468" s="236" t="s">
        <v>6341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247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6350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5" customFormat="1">
      <c r="A470" s="15"/>
      <c r="B470" s="254"/>
      <c r="C470" s="255"/>
      <c r="D470" s="221" t="s">
        <v>247</v>
      </c>
      <c r="E470" s="256" t="s">
        <v>32</v>
      </c>
      <c r="F470" s="257" t="s">
        <v>273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247</v>
      </c>
      <c r="AU470" s="264" t="s">
        <v>88</v>
      </c>
      <c r="AV470" s="15" t="s">
        <v>188</v>
      </c>
      <c r="AW470" s="15" t="s">
        <v>39</v>
      </c>
      <c r="AX470" s="15" t="s">
        <v>86</v>
      </c>
      <c r="AY470" s="264" t="s">
        <v>161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803</v>
      </c>
      <c r="F471" s="206" t="s">
        <v>804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868</v>
      </c>
      <c r="D472" s="208" t="s">
        <v>164</v>
      </c>
      <c r="E472" s="209" t="s">
        <v>6647</v>
      </c>
      <c r="F472" s="210" t="s">
        <v>6648</v>
      </c>
      <c r="G472" s="211" t="s">
        <v>282</v>
      </c>
      <c r="H472" s="212">
        <v>33.356000000000002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188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188</v>
      </c>
      <c r="BM472" s="219" t="s">
        <v>6649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6650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6651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24.15" customHeight="1">
      <c r="A475" s="42"/>
      <c r="B475" s="43"/>
      <c r="C475" s="208" t="s">
        <v>876</v>
      </c>
      <c r="D475" s="208" t="s">
        <v>164</v>
      </c>
      <c r="E475" s="209" t="s">
        <v>6652</v>
      </c>
      <c r="F475" s="210" t="s">
        <v>6653</v>
      </c>
      <c r="G475" s="211" t="s">
        <v>282</v>
      </c>
      <c r="H475" s="212">
        <v>667.12</v>
      </c>
      <c r="I475" s="213"/>
      <c r="J475" s="214">
        <f>ROUND(I475*H475,2)</f>
        <v>0</v>
      </c>
      <c r="K475" s="210" t="s">
        <v>168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188</v>
      </c>
      <c r="AT475" s="219" t="s">
        <v>164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188</v>
      </c>
      <c r="BM475" s="219" t="s">
        <v>6654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6655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>
      <c r="A477" s="42"/>
      <c r="B477" s="43"/>
      <c r="C477" s="44"/>
      <c r="D477" s="226" t="s">
        <v>172</v>
      </c>
      <c r="E477" s="44"/>
      <c r="F477" s="227" t="s">
        <v>6656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172</v>
      </c>
      <c r="AU477" s="20" t="s">
        <v>88</v>
      </c>
    </row>
    <row r="478" s="14" customFormat="1">
      <c r="A478" s="14"/>
      <c r="B478" s="243"/>
      <c r="C478" s="244"/>
      <c r="D478" s="221" t="s">
        <v>247</v>
      </c>
      <c r="E478" s="244"/>
      <c r="F478" s="246" t="s">
        <v>6657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161</v>
      </c>
    </row>
    <row r="479" s="2" customFormat="1" ht="37.8" customHeight="1">
      <c r="A479" s="42"/>
      <c r="B479" s="43"/>
      <c r="C479" s="208" t="s">
        <v>892</v>
      </c>
      <c r="D479" s="208" t="s">
        <v>164</v>
      </c>
      <c r="E479" s="209" t="s">
        <v>6658</v>
      </c>
      <c r="F479" s="210" t="s">
        <v>6659</v>
      </c>
      <c r="G479" s="211" t="s">
        <v>282</v>
      </c>
      <c r="H479" s="212">
        <v>25.082999999999998</v>
      </c>
      <c r="I479" s="213"/>
      <c r="J479" s="214">
        <f>ROUND(I479*H479,2)</f>
        <v>0</v>
      </c>
      <c r="K479" s="210" t="s">
        <v>168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188</v>
      </c>
      <c r="AT479" s="219" t="s">
        <v>164</v>
      </c>
      <c r="AU479" s="219" t="s">
        <v>88</v>
      </c>
      <c r="AY479" s="20" t="s">
        <v>161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188</v>
      </c>
      <c r="BM479" s="219" t="s">
        <v>6660</v>
      </c>
    </row>
    <row r="480" s="2" customFormat="1">
      <c r="A480" s="42"/>
      <c r="B480" s="43"/>
      <c r="C480" s="44"/>
      <c r="D480" s="221" t="s">
        <v>171</v>
      </c>
      <c r="E480" s="44"/>
      <c r="F480" s="222" t="s">
        <v>6661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171</v>
      </c>
      <c r="AU480" s="20" t="s">
        <v>88</v>
      </c>
    </row>
    <row r="481" s="2" customFormat="1">
      <c r="A481" s="42"/>
      <c r="B481" s="43"/>
      <c r="C481" s="44"/>
      <c r="D481" s="226" t="s">
        <v>172</v>
      </c>
      <c r="E481" s="44"/>
      <c r="F481" s="227" t="s">
        <v>6662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172</v>
      </c>
      <c r="AU481" s="20" t="s">
        <v>88</v>
      </c>
    </row>
    <row r="482" s="2" customFormat="1">
      <c r="A482" s="42"/>
      <c r="B482" s="43"/>
      <c r="C482" s="44"/>
      <c r="D482" s="221" t="s">
        <v>174</v>
      </c>
      <c r="E482" s="44"/>
      <c r="F482" s="228" t="s">
        <v>794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174</v>
      </c>
      <c r="AU482" s="20" t="s">
        <v>88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6663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161</v>
      </c>
    </row>
    <row r="484" s="2" customFormat="1" ht="44.25" customHeight="1">
      <c r="A484" s="42"/>
      <c r="B484" s="43"/>
      <c r="C484" s="208" t="s">
        <v>897</v>
      </c>
      <c r="D484" s="208" t="s">
        <v>164</v>
      </c>
      <c r="E484" s="209" t="s">
        <v>6664</v>
      </c>
      <c r="F484" s="210" t="s">
        <v>6665</v>
      </c>
      <c r="G484" s="211" t="s">
        <v>282</v>
      </c>
      <c r="H484" s="212">
        <v>37.856000000000002</v>
      </c>
      <c r="I484" s="213"/>
      <c r="J484" s="214">
        <f>ROUND(I484*H484,2)</f>
        <v>0</v>
      </c>
      <c r="K484" s="210" t="s">
        <v>168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188</v>
      </c>
      <c r="AT484" s="219" t="s">
        <v>164</v>
      </c>
      <c r="AU484" s="219" t="s">
        <v>88</v>
      </c>
      <c r="AY484" s="20" t="s">
        <v>161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188</v>
      </c>
      <c r="BM484" s="219" t="s">
        <v>6666</v>
      </c>
    </row>
    <row r="485" s="2" customFormat="1">
      <c r="A485" s="42"/>
      <c r="B485" s="43"/>
      <c r="C485" s="44"/>
      <c r="D485" s="221" t="s">
        <v>171</v>
      </c>
      <c r="E485" s="44"/>
      <c r="F485" s="222" t="s">
        <v>284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171</v>
      </c>
      <c r="AU485" s="20" t="s">
        <v>88</v>
      </c>
    </row>
    <row r="486" s="2" customFormat="1">
      <c r="A486" s="42"/>
      <c r="B486" s="43"/>
      <c r="C486" s="44"/>
      <c r="D486" s="226" t="s">
        <v>172</v>
      </c>
      <c r="E486" s="44"/>
      <c r="F486" s="227" t="s">
        <v>6667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172</v>
      </c>
      <c r="AU486" s="20" t="s">
        <v>88</v>
      </c>
    </row>
    <row r="487" s="2" customFormat="1">
      <c r="A487" s="42"/>
      <c r="B487" s="43"/>
      <c r="C487" s="44"/>
      <c r="D487" s="221" t="s">
        <v>174</v>
      </c>
      <c r="E487" s="44"/>
      <c r="F487" s="228" t="s">
        <v>794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174</v>
      </c>
      <c r="AU487" s="20" t="s">
        <v>88</v>
      </c>
    </row>
    <row r="488" s="13" customFormat="1">
      <c r="A488" s="13"/>
      <c r="B488" s="233"/>
      <c r="C488" s="234"/>
      <c r="D488" s="221" t="s">
        <v>247</v>
      </c>
      <c r="E488" s="235" t="s">
        <v>32</v>
      </c>
      <c r="F488" s="236" t="s">
        <v>6668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247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6669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4" customFormat="1">
      <c r="A490" s="14"/>
      <c r="B490" s="243"/>
      <c r="C490" s="244"/>
      <c r="D490" s="221" t="s">
        <v>247</v>
      </c>
      <c r="E490" s="245" t="s">
        <v>32</v>
      </c>
      <c r="F490" s="246" t="s">
        <v>6403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247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6404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5" customFormat="1">
      <c r="A492" s="15"/>
      <c r="B492" s="254"/>
      <c r="C492" s="255"/>
      <c r="D492" s="221" t="s">
        <v>247</v>
      </c>
      <c r="E492" s="256" t="s">
        <v>32</v>
      </c>
      <c r="F492" s="257" t="s">
        <v>273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247</v>
      </c>
      <c r="AU492" s="264" t="s">
        <v>88</v>
      </c>
      <c r="AV492" s="15" t="s">
        <v>188</v>
      </c>
      <c r="AW492" s="15" t="s">
        <v>39</v>
      </c>
      <c r="AX492" s="15" t="s">
        <v>86</v>
      </c>
      <c r="AY492" s="264" t="s">
        <v>161</v>
      </c>
    </row>
    <row r="493" s="2" customFormat="1" ht="44.25" customHeight="1">
      <c r="A493" s="42"/>
      <c r="B493" s="43"/>
      <c r="C493" s="208" t="s">
        <v>903</v>
      </c>
      <c r="D493" s="208" t="s">
        <v>164</v>
      </c>
      <c r="E493" s="209" t="s">
        <v>6670</v>
      </c>
      <c r="F493" s="210" t="s">
        <v>6671</v>
      </c>
      <c r="G493" s="211" t="s">
        <v>282</v>
      </c>
      <c r="H493" s="212">
        <v>2.4649999999999999</v>
      </c>
      <c r="I493" s="213"/>
      <c r="J493" s="214">
        <f>ROUND(I493*H493,2)</f>
        <v>0</v>
      </c>
      <c r="K493" s="210" t="s">
        <v>168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188</v>
      </c>
      <c r="AT493" s="219" t="s">
        <v>164</v>
      </c>
      <c r="AU493" s="219" t="s">
        <v>88</v>
      </c>
      <c r="AY493" s="20" t="s">
        <v>161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188</v>
      </c>
      <c r="BM493" s="219" t="s">
        <v>6672</v>
      </c>
    </row>
    <row r="494" s="2" customFormat="1">
      <c r="A494" s="42"/>
      <c r="B494" s="43"/>
      <c r="C494" s="44"/>
      <c r="D494" s="221" t="s">
        <v>171</v>
      </c>
      <c r="E494" s="44"/>
      <c r="F494" s="222" t="s">
        <v>6673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171</v>
      </c>
      <c r="AU494" s="20" t="s">
        <v>88</v>
      </c>
    </row>
    <row r="495" s="2" customFormat="1">
      <c r="A495" s="42"/>
      <c r="B495" s="43"/>
      <c r="C495" s="44"/>
      <c r="D495" s="226" t="s">
        <v>172</v>
      </c>
      <c r="E495" s="44"/>
      <c r="F495" s="227" t="s">
        <v>6674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172</v>
      </c>
      <c r="AU495" s="20" t="s">
        <v>88</v>
      </c>
    </row>
    <row r="496" s="2" customFormat="1">
      <c r="A496" s="42"/>
      <c r="B496" s="43"/>
      <c r="C496" s="44"/>
      <c r="D496" s="221" t="s">
        <v>174</v>
      </c>
      <c r="E496" s="44"/>
      <c r="F496" s="228" t="s">
        <v>794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174</v>
      </c>
      <c r="AU496" s="20" t="s">
        <v>88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6675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161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830</v>
      </c>
      <c r="F498" s="206" t="s">
        <v>831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161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908</v>
      </c>
      <c r="D499" s="208" t="s">
        <v>164</v>
      </c>
      <c r="E499" s="209" t="s">
        <v>6676</v>
      </c>
      <c r="F499" s="210" t="s">
        <v>6677</v>
      </c>
      <c r="G499" s="211" t="s">
        <v>282</v>
      </c>
      <c r="H499" s="212">
        <v>97.682000000000002</v>
      </c>
      <c r="I499" s="213"/>
      <c r="J499" s="214">
        <f>ROUND(I499*H499,2)</f>
        <v>0</v>
      </c>
      <c r="K499" s="210" t="s">
        <v>168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188</v>
      </c>
      <c r="AT499" s="219" t="s">
        <v>164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188</v>
      </c>
      <c r="BM499" s="219" t="s">
        <v>6678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6679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>
      <c r="A501" s="42"/>
      <c r="B501" s="43"/>
      <c r="C501" s="44"/>
      <c r="D501" s="226" t="s">
        <v>172</v>
      </c>
      <c r="E501" s="44"/>
      <c r="F501" s="227" t="s">
        <v>6680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172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6fIc7qY7Aj59m/1OD3GonnzLnPsmXtece3xTWF7z82IdxyhPwcyTihxIy/ph2HYTs+7y7GS19IqDG5q7eNySpA==" hashValue="PhGLWlJ/9NvJc76jngSYPh+h/oympyez2dUkzmCOgZ/Is6CZyVPF5k+WCbh261rxb4qIHJZVp8AzkQxImz0pvw==" algorithmName="SHA-512" password="9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6681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6682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6683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6684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6685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6686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6687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6688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6689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6690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6691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6692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6693</v>
      </c>
      <c r="F19" s="301" t="s">
        <v>6694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6695</v>
      </c>
      <c r="F20" s="301" t="s">
        <v>6696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6697</v>
      </c>
      <c r="F21" s="301" t="s">
        <v>6698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2682</v>
      </c>
      <c r="F22" s="301" t="s">
        <v>2683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6699</v>
      </c>
      <c r="F23" s="301" t="s">
        <v>6700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6701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6702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6703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6704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6705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6706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6707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6708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6709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148</v>
      </c>
      <c r="F36" s="301"/>
      <c r="G36" s="301" t="s">
        <v>6710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6711</v>
      </c>
      <c r="F37" s="301"/>
      <c r="G37" s="301" t="s">
        <v>6712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6713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6714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149</v>
      </c>
      <c r="F40" s="301"/>
      <c r="G40" s="301" t="s">
        <v>6715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150</v>
      </c>
      <c r="F41" s="301"/>
      <c r="G41" s="301" t="s">
        <v>6716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6717</v>
      </c>
      <c r="F42" s="301"/>
      <c r="G42" s="301" t="s">
        <v>6718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6719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6720</v>
      </c>
      <c r="F44" s="301"/>
      <c r="G44" s="301" t="s">
        <v>6721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152</v>
      </c>
      <c r="F45" s="301"/>
      <c r="G45" s="301" t="s">
        <v>6722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6723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6724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6725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6726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6727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6728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6729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6730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6731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6732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6733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6734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6735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6736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6737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6738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6739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6740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6741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6742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6743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6744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6745</v>
      </c>
      <c r="D76" s="319"/>
      <c r="E76" s="319"/>
      <c r="F76" s="319" t="s">
        <v>6746</v>
      </c>
      <c r="G76" s="320"/>
      <c r="H76" s="319" t="s">
        <v>60</v>
      </c>
      <c r="I76" s="319" t="s">
        <v>63</v>
      </c>
      <c r="J76" s="319" t="s">
        <v>6747</v>
      </c>
      <c r="K76" s="318"/>
    </row>
    <row r="77" s="1" customFormat="1" ht="17.25" customHeight="1">
      <c r="B77" s="316"/>
      <c r="C77" s="321" t="s">
        <v>6748</v>
      </c>
      <c r="D77" s="321"/>
      <c r="E77" s="321"/>
      <c r="F77" s="322" t="s">
        <v>6749</v>
      </c>
      <c r="G77" s="323"/>
      <c r="H77" s="321"/>
      <c r="I77" s="321"/>
      <c r="J77" s="321" t="s">
        <v>6750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6751</v>
      </c>
      <c r="G79" s="328"/>
      <c r="H79" s="304" t="s">
        <v>6752</v>
      </c>
      <c r="I79" s="304" t="s">
        <v>6753</v>
      </c>
      <c r="J79" s="304">
        <v>20</v>
      </c>
      <c r="K79" s="318"/>
    </row>
    <row r="80" s="1" customFormat="1" ht="15" customHeight="1">
      <c r="B80" s="316"/>
      <c r="C80" s="304" t="s">
        <v>6754</v>
      </c>
      <c r="D80" s="304"/>
      <c r="E80" s="304"/>
      <c r="F80" s="327" t="s">
        <v>6751</v>
      </c>
      <c r="G80" s="328"/>
      <c r="H80" s="304" t="s">
        <v>6755</v>
      </c>
      <c r="I80" s="304" t="s">
        <v>6753</v>
      </c>
      <c r="J80" s="304">
        <v>120</v>
      </c>
      <c r="K80" s="318"/>
    </row>
    <row r="81" s="1" customFormat="1" ht="15" customHeight="1">
      <c r="B81" s="329"/>
      <c r="C81" s="304" t="s">
        <v>6756</v>
      </c>
      <c r="D81" s="304"/>
      <c r="E81" s="304"/>
      <c r="F81" s="327" t="s">
        <v>6757</v>
      </c>
      <c r="G81" s="328"/>
      <c r="H81" s="304" t="s">
        <v>6758</v>
      </c>
      <c r="I81" s="304" t="s">
        <v>6753</v>
      </c>
      <c r="J81" s="304">
        <v>50</v>
      </c>
      <c r="K81" s="318"/>
    </row>
    <row r="82" s="1" customFormat="1" ht="15" customHeight="1">
      <c r="B82" s="329"/>
      <c r="C82" s="304" t="s">
        <v>6759</v>
      </c>
      <c r="D82" s="304"/>
      <c r="E82" s="304"/>
      <c r="F82" s="327" t="s">
        <v>6751</v>
      </c>
      <c r="G82" s="328"/>
      <c r="H82" s="304" t="s">
        <v>6760</v>
      </c>
      <c r="I82" s="304" t="s">
        <v>6761</v>
      </c>
      <c r="J82" s="304"/>
      <c r="K82" s="318"/>
    </row>
    <row r="83" s="1" customFormat="1" ht="15" customHeight="1">
      <c r="B83" s="329"/>
      <c r="C83" s="330" t="s">
        <v>6762</v>
      </c>
      <c r="D83" s="330"/>
      <c r="E83" s="330"/>
      <c r="F83" s="331" t="s">
        <v>6757</v>
      </c>
      <c r="G83" s="330"/>
      <c r="H83" s="330" t="s">
        <v>6763</v>
      </c>
      <c r="I83" s="330" t="s">
        <v>6753</v>
      </c>
      <c r="J83" s="330">
        <v>15</v>
      </c>
      <c r="K83" s="318"/>
    </row>
    <row r="84" s="1" customFormat="1" ht="15" customHeight="1">
      <c r="B84" s="329"/>
      <c r="C84" s="330" t="s">
        <v>6764</v>
      </c>
      <c r="D84" s="330"/>
      <c r="E84" s="330"/>
      <c r="F84" s="331" t="s">
        <v>6757</v>
      </c>
      <c r="G84" s="330"/>
      <c r="H84" s="330" t="s">
        <v>6765</v>
      </c>
      <c r="I84" s="330" t="s">
        <v>6753</v>
      </c>
      <c r="J84" s="330">
        <v>15</v>
      </c>
      <c r="K84" s="318"/>
    </row>
    <row r="85" s="1" customFormat="1" ht="15" customHeight="1">
      <c r="B85" s="329"/>
      <c r="C85" s="330" t="s">
        <v>6766</v>
      </c>
      <c r="D85" s="330"/>
      <c r="E85" s="330"/>
      <c r="F85" s="331" t="s">
        <v>6757</v>
      </c>
      <c r="G85" s="330"/>
      <c r="H85" s="330" t="s">
        <v>6767</v>
      </c>
      <c r="I85" s="330" t="s">
        <v>6753</v>
      </c>
      <c r="J85" s="330">
        <v>20</v>
      </c>
      <c r="K85" s="318"/>
    </row>
    <row r="86" s="1" customFormat="1" ht="15" customHeight="1">
      <c r="B86" s="329"/>
      <c r="C86" s="330" t="s">
        <v>6768</v>
      </c>
      <c r="D86" s="330"/>
      <c r="E86" s="330"/>
      <c r="F86" s="331" t="s">
        <v>6757</v>
      </c>
      <c r="G86" s="330"/>
      <c r="H86" s="330" t="s">
        <v>6769</v>
      </c>
      <c r="I86" s="330" t="s">
        <v>6753</v>
      </c>
      <c r="J86" s="330">
        <v>20</v>
      </c>
      <c r="K86" s="318"/>
    </row>
    <row r="87" s="1" customFormat="1" ht="15" customHeight="1">
      <c r="B87" s="329"/>
      <c r="C87" s="304" t="s">
        <v>6770</v>
      </c>
      <c r="D87" s="304"/>
      <c r="E87" s="304"/>
      <c r="F87" s="327" t="s">
        <v>6757</v>
      </c>
      <c r="G87" s="328"/>
      <c r="H87" s="304" t="s">
        <v>6771</v>
      </c>
      <c r="I87" s="304" t="s">
        <v>6753</v>
      </c>
      <c r="J87" s="304">
        <v>50</v>
      </c>
      <c r="K87" s="318"/>
    </row>
    <row r="88" s="1" customFormat="1" ht="15" customHeight="1">
      <c r="B88" s="329"/>
      <c r="C88" s="304" t="s">
        <v>6772</v>
      </c>
      <c r="D88" s="304"/>
      <c r="E88" s="304"/>
      <c r="F88" s="327" t="s">
        <v>6757</v>
      </c>
      <c r="G88" s="328"/>
      <c r="H88" s="304" t="s">
        <v>6773</v>
      </c>
      <c r="I88" s="304" t="s">
        <v>6753</v>
      </c>
      <c r="J88" s="304">
        <v>20</v>
      </c>
      <c r="K88" s="318"/>
    </row>
    <row r="89" s="1" customFormat="1" ht="15" customHeight="1">
      <c r="B89" s="329"/>
      <c r="C89" s="304" t="s">
        <v>6774</v>
      </c>
      <c r="D89" s="304"/>
      <c r="E89" s="304"/>
      <c r="F89" s="327" t="s">
        <v>6757</v>
      </c>
      <c r="G89" s="328"/>
      <c r="H89" s="304" t="s">
        <v>6775</v>
      </c>
      <c r="I89" s="304" t="s">
        <v>6753</v>
      </c>
      <c r="J89" s="304">
        <v>20</v>
      </c>
      <c r="K89" s="318"/>
    </row>
    <row r="90" s="1" customFormat="1" ht="15" customHeight="1">
      <c r="B90" s="329"/>
      <c r="C90" s="304" t="s">
        <v>6776</v>
      </c>
      <c r="D90" s="304"/>
      <c r="E90" s="304"/>
      <c r="F90" s="327" t="s">
        <v>6757</v>
      </c>
      <c r="G90" s="328"/>
      <c r="H90" s="304" t="s">
        <v>6777</v>
      </c>
      <c r="I90" s="304" t="s">
        <v>6753</v>
      </c>
      <c r="J90" s="304">
        <v>50</v>
      </c>
      <c r="K90" s="318"/>
    </row>
    <row r="91" s="1" customFormat="1" ht="15" customHeight="1">
      <c r="B91" s="329"/>
      <c r="C91" s="304" t="s">
        <v>6778</v>
      </c>
      <c r="D91" s="304"/>
      <c r="E91" s="304"/>
      <c r="F91" s="327" t="s">
        <v>6757</v>
      </c>
      <c r="G91" s="328"/>
      <c r="H91" s="304" t="s">
        <v>6778</v>
      </c>
      <c r="I91" s="304" t="s">
        <v>6753</v>
      </c>
      <c r="J91" s="304">
        <v>50</v>
      </c>
      <c r="K91" s="318"/>
    </row>
    <row r="92" s="1" customFormat="1" ht="15" customHeight="1">
      <c r="B92" s="329"/>
      <c r="C92" s="304" t="s">
        <v>6779</v>
      </c>
      <c r="D92" s="304"/>
      <c r="E92" s="304"/>
      <c r="F92" s="327" t="s">
        <v>6757</v>
      </c>
      <c r="G92" s="328"/>
      <c r="H92" s="304" t="s">
        <v>6780</v>
      </c>
      <c r="I92" s="304" t="s">
        <v>6753</v>
      </c>
      <c r="J92" s="304">
        <v>255</v>
      </c>
      <c r="K92" s="318"/>
    </row>
    <row r="93" s="1" customFormat="1" ht="15" customHeight="1">
      <c r="B93" s="329"/>
      <c r="C93" s="304" t="s">
        <v>6781</v>
      </c>
      <c r="D93" s="304"/>
      <c r="E93" s="304"/>
      <c r="F93" s="327" t="s">
        <v>6751</v>
      </c>
      <c r="G93" s="328"/>
      <c r="H93" s="304" t="s">
        <v>6782</v>
      </c>
      <c r="I93" s="304" t="s">
        <v>6783</v>
      </c>
      <c r="J93" s="304"/>
      <c r="K93" s="318"/>
    </row>
    <row r="94" s="1" customFormat="1" ht="15" customHeight="1">
      <c r="B94" s="329"/>
      <c r="C94" s="304" t="s">
        <v>6784</v>
      </c>
      <c r="D94" s="304"/>
      <c r="E94" s="304"/>
      <c r="F94" s="327" t="s">
        <v>6751</v>
      </c>
      <c r="G94" s="328"/>
      <c r="H94" s="304" t="s">
        <v>6785</v>
      </c>
      <c r="I94" s="304" t="s">
        <v>6786</v>
      </c>
      <c r="J94" s="304"/>
      <c r="K94" s="318"/>
    </row>
    <row r="95" s="1" customFormat="1" ht="15" customHeight="1">
      <c r="B95" s="329"/>
      <c r="C95" s="304" t="s">
        <v>6787</v>
      </c>
      <c r="D95" s="304"/>
      <c r="E95" s="304"/>
      <c r="F95" s="327" t="s">
        <v>6751</v>
      </c>
      <c r="G95" s="328"/>
      <c r="H95" s="304" t="s">
        <v>6787</v>
      </c>
      <c r="I95" s="304" t="s">
        <v>6786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6751</v>
      </c>
      <c r="G96" s="328"/>
      <c r="H96" s="304" t="s">
        <v>6788</v>
      </c>
      <c r="I96" s="304" t="s">
        <v>6786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6751</v>
      </c>
      <c r="G97" s="328"/>
      <c r="H97" s="304" t="s">
        <v>6789</v>
      </c>
      <c r="I97" s="304" t="s">
        <v>6786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6790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6745</v>
      </c>
      <c r="D103" s="319"/>
      <c r="E103" s="319"/>
      <c r="F103" s="319" t="s">
        <v>6746</v>
      </c>
      <c r="G103" s="320"/>
      <c r="H103" s="319" t="s">
        <v>60</v>
      </c>
      <c r="I103" s="319" t="s">
        <v>63</v>
      </c>
      <c r="J103" s="319" t="s">
        <v>6747</v>
      </c>
      <c r="K103" s="318"/>
    </row>
    <row r="104" s="1" customFormat="1" ht="17.25" customHeight="1">
      <c r="B104" s="316"/>
      <c r="C104" s="321" t="s">
        <v>6748</v>
      </c>
      <c r="D104" s="321"/>
      <c r="E104" s="321"/>
      <c r="F104" s="322" t="s">
        <v>6749</v>
      </c>
      <c r="G104" s="323"/>
      <c r="H104" s="321"/>
      <c r="I104" s="321"/>
      <c r="J104" s="321" t="s">
        <v>6750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6751</v>
      </c>
      <c r="G106" s="304"/>
      <c r="H106" s="304" t="s">
        <v>6791</v>
      </c>
      <c r="I106" s="304" t="s">
        <v>6753</v>
      </c>
      <c r="J106" s="304">
        <v>20</v>
      </c>
      <c r="K106" s="318"/>
    </row>
    <row r="107" s="1" customFormat="1" ht="15" customHeight="1">
      <c r="B107" s="316"/>
      <c r="C107" s="304" t="s">
        <v>6754</v>
      </c>
      <c r="D107" s="304"/>
      <c r="E107" s="304"/>
      <c r="F107" s="327" t="s">
        <v>6751</v>
      </c>
      <c r="G107" s="304"/>
      <c r="H107" s="304" t="s">
        <v>6791</v>
      </c>
      <c r="I107" s="304" t="s">
        <v>6753</v>
      </c>
      <c r="J107" s="304">
        <v>120</v>
      </c>
      <c r="K107" s="318"/>
    </row>
    <row r="108" s="1" customFormat="1" ht="15" customHeight="1">
      <c r="B108" s="329"/>
      <c r="C108" s="304" t="s">
        <v>6756</v>
      </c>
      <c r="D108" s="304"/>
      <c r="E108" s="304"/>
      <c r="F108" s="327" t="s">
        <v>6757</v>
      </c>
      <c r="G108" s="304"/>
      <c r="H108" s="304" t="s">
        <v>6791</v>
      </c>
      <c r="I108" s="304" t="s">
        <v>6753</v>
      </c>
      <c r="J108" s="304">
        <v>50</v>
      </c>
      <c r="K108" s="318"/>
    </row>
    <row r="109" s="1" customFormat="1" ht="15" customHeight="1">
      <c r="B109" s="329"/>
      <c r="C109" s="304" t="s">
        <v>6759</v>
      </c>
      <c r="D109" s="304"/>
      <c r="E109" s="304"/>
      <c r="F109" s="327" t="s">
        <v>6751</v>
      </c>
      <c r="G109" s="304"/>
      <c r="H109" s="304" t="s">
        <v>6791</v>
      </c>
      <c r="I109" s="304" t="s">
        <v>6761</v>
      </c>
      <c r="J109" s="304"/>
      <c r="K109" s="318"/>
    </row>
    <row r="110" s="1" customFormat="1" ht="15" customHeight="1">
      <c r="B110" s="329"/>
      <c r="C110" s="304" t="s">
        <v>6770</v>
      </c>
      <c r="D110" s="304"/>
      <c r="E110" s="304"/>
      <c r="F110" s="327" t="s">
        <v>6757</v>
      </c>
      <c r="G110" s="304"/>
      <c r="H110" s="304" t="s">
        <v>6791</v>
      </c>
      <c r="I110" s="304" t="s">
        <v>6753</v>
      </c>
      <c r="J110" s="304">
        <v>50</v>
      </c>
      <c r="K110" s="318"/>
    </row>
    <row r="111" s="1" customFormat="1" ht="15" customHeight="1">
      <c r="B111" s="329"/>
      <c r="C111" s="304" t="s">
        <v>6778</v>
      </c>
      <c r="D111" s="304"/>
      <c r="E111" s="304"/>
      <c r="F111" s="327" t="s">
        <v>6757</v>
      </c>
      <c r="G111" s="304"/>
      <c r="H111" s="304" t="s">
        <v>6791</v>
      </c>
      <c r="I111" s="304" t="s">
        <v>6753</v>
      </c>
      <c r="J111" s="304">
        <v>50</v>
      </c>
      <c r="K111" s="318"/>
    </row>
    <row r="112" s="1" customFormat="1" ht="15" customHeight="1">
      <c r="B112" s="329"/>
      <c r="C112" s="304" t="s">
        <v>6776</v>
      </c>
      <c r="D112" s="304"/>
      <c r="E112" s="304"/>
      <c r="F112" s="327" t="s">
        <v>6757</v>
      </c>
      <c r="G112" s="304"/>
      <c r="H112" s="304" t="s">
        <v>6791</v>
      </c>
      <c r="I112" s="304" t="s">
        <v>6753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6751</v>
      </c>
      <c r="G113" s="304"/>
      <c r="H113" s="304" t="s">
        <v>6792</v>
      </c>
      <c r="I113" s="304" t="s">
        <v>6753</v>
      </c>
      <c r="J113" s="304">
        <v>20</v>
      </c>
      <c r="K113" s="318"/>
    </row>
    <row r="114" s="1" customFormat="1" ht="15" customHeight="1">
      <c r="B114" s="329"/>
      <c r="C114" s="304" t="s">
        <v>6793</v>
      </c>
      <c r="D114" s="304"/>
      <c r="E114" s="304"/>
      <c r="F114" s="327" t="s">
        <v>6751</v>
      </c>
      <c r="G114" s="304"/>
      <c r="H114" s="304" t="s">
        <v>6794</v>
      </c>
      <c r="I114" s="304" t="s">
        <v>6753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6751</v>
      </c>
      <c r="G115" s="304"/>
      <c r="H115" s="304" t="s">
        <v>6795</v>
      </c>
      <c r="I115" s="304" t="s">
        <v>6786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6751</v>
      </c>
      <c r="G116" s="304"/>
      <c r="H116" s="304" t="s">
        <v>6796</v>
      </c>
      <c r="I116" s="304" t="s">
        <v>6786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6751</v>
      </c>
      <c r="G117" s="304"/>
      <c r="H117" s="304" t="s">
        <v>6797</v>
      </c>
      <c r="I117" s="304" t="s">
        <v>6798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6799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6745</v>
      </c>
      <c r="D123" s="319"/>
      <c r="E123" s="319"/>
      <c r="F123" s="319" t="s">
        <v>6746</v>
      </c>
      <c r="G123" s="320"/>
      <c r="H123" s="319" t="s">
        <v>60</v>
      </c>
      <c r="I123" s="319" t="s">
        <v>63</v>
      </c>
      <c r="J123" s="319" t="s">
        <v>6747</v>
      </c>
      <c r="K123" s="348"/>
    </row>
    <row r="124" s="1" customFormat="1" ht="17.25" customHeight="1">
      <c r="B124" s="347"/>
      <c r="C124" s="321" t="s">
        <v>6748</v>
      </c>
      <c r="D124" s="321"/>
      <c r="E124" s="321"/>
      <c r="F124" s="322" t="s">
        <v>6749</v>
      </c>
      <c r="G124" s="323"/>
      <c r="H124" s="321"/>
      <c r="I124" s="321"/>
      <c r="J124" s="321" t="s">
        <v>6750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6754</v>
      </c>
      <c r="D126" s="326"/>
      <c r="E126" s="326"/>
      <c r="F126" s="327" t="s">
        <v>6751</v>
      </c>
      <c r="G126" s="304"/>
      <c r="H126" s="304" t="s">
        <v>6791</v>
      </c>
      <c r="I126" s="304" t="s">
        <v>6753</v>
      </c>
      <c r="J126" s="304">
        <v>120</v>
      </c>
      <c r="K126" s="352"/>
    </row>
    <row r="127" s="1" customFormat="1" ht="15" customHeight="1">
      <c r="B127" s="349"/>
      <c r="C127" s="304" t="s">
        <v>6800</v>
      </c>
      <c r="D127" s="304"/>
      <c r="E127" s="304"/>
      <c r="F127" s="327" t="s">
        <v>6751</v>
      </c>
      <c r="G127" s="304"/>
      <c r="H127" s="304" t="s">
        <v>6801</v>
      </c>
      <c r="I127" s="304" t="s">
        <v>6753</v>
      </c>
      <c r="J127" s="304" t="s">
        <v>6802</v>
      </c>
      <c r="K127" s="352"/>
    </row>
    <row r="128" s="1" customFormat="1" ht="15" customHeight="1">
      <c r="B128" s="349"/>
      <c r="C128" s="304" t="s">
        <v>6699</v>
      </c>
      <c r="D128" s="304"/>
      <c r="E128" s="304"/>
      <c r="F128" s="327" t="s">
        <v>6751</v>
      </c>
      <c r="G128" s="304"/>
      <c r="H128" s="304" t="s">
        <v>6803</v>
      </c>
      <c r="I128" s="304" t="s">
        <v>6753</v>
      </c>
      <c r="J128" s="304" t="s">
        <v>6802</v>
      </c>
      <c r="K128" s="352"/>
    </row>
    <row r="129" s="1" customFormat="1" ht="15" customHeight="1">
      <c r="B129" s="349"/>
      <c r="C129" s="304" t="s">
        <v>6762</v>
      </c>
      <c r="D129" s="304"/>
      <c r="E129" s="304"/>
      <c r="F129" s="327" t="s">
        <v>6757</v>
      </c>
      <c r="G129" s="304"/>
      <c r="H129" s="304" t="s">
        <v>6763</v>
      </c>
      <c r="I129" s="304" t="s">
        <v>6753</v>
      </c>
      <c r="J129" s="304">
        <v>15</v>
      </c>
      <c r="K129" s="352"/>
    </row>
    <row r="130" s="1" customFormat="1" ht="15" customHeight="1">
      <c r="B130" s="349"/>
      <c r="C130" s="330" t="s">
        <v>6764</v>
      </c>
      <c r="D130" s="330"/>
      <c r="E130" s="330"/>
      <c r="F130" s="331" t="s">
        <v>6757</v>
      </c>
      <c r="G130" s="330"/>
      <c r="H130" s="330" t="s">
        <v>6765</v>
      </c>
      <c r="I130" s="330" t="s">
        <v>6753</v>
      </c>
      <c r="J130" s="330">
        <v>15</v>
      </c>
      <c r="K130" s="352"/>
    </row>
    <row r="131" s="1" customFormat="1" ht="15" customHeight="1">
      <c r="B131" s="349"/>
      <c r="C131" s="330" t="s">
        <v>6766</v>
      </c>
      <c r="D131" s="330"/>
      <c r="E131" s="330"/>
      <c r="F131" s="331" t="s">
        <v>6757</v>
      </c>
      <c r="G131" s="330"/>
      <c r="H131" s="330" t="s">
        <v>6767</v>
      </c>
      <c r="I131" s="330" t="s">
        <v>6753</v>
      </c>
      <c r="J131" s="330">
        <v>20</v>
      </c>
      <c r="K131" s="352"/>
    </row>
    <row r="132" s="1" customFormat="1" ht="15" customHeight="1">
      <c r="B132" s="349"/>
      <c r="C132" s="330" t="s">
        <v>6768</v>
      </c>
      <c r="D132" s="330"/>
      <c r="E132" s="330"/>
      <c r="F132" s="331" t="s">
        <v>6757</v>
      </c>
      <c r="G132" s="330"/>
      <c r="H132" s="330" t="s">
        <v>6769</v>
      </c>
      <c r="I132" s="330" t="s">
        <v>6753</v>
      </c>
      <c r="J132" s="330">
        <v>20</v>
      </c>
      <c r="K132" s="352"/>
    </row>
    <row r="133" s="1" customFormat="1" ht="15" customHeight="1">
      <c r="B133" s="349"/>
      <c r="C133" s="304" t="s">
        <v>6756</v>
      </c>
      <c r="D133" s="304"/>
      <c r="E133" s="304"/>
      <c r="F133" s="327" t="s">
        <v>6757</v>
      </c>
      <c r="G133" s="304"/>
      <c r="H133" s="304" t="s">
        <v>6791</v>
      </c>
      <c r="I133" s="304" t="s">
        <v>6753</v>
      </c>
      <c r="J133" s="304">
        <v>50</v>
      </c>
      <c r="K133" s="352"/>
    </row>
    <row r="134" s="1" customFormat="1" ht="15" customHeight="1">
      <c r="B134" s="349"/>
      <c r="C134" s="304" t="s">
        <v>6770</v>
      </c>
      <c r="D134" s="304"/>
      <c r="E134" s="304"/>
      <c r="F134" s="327" t="s">
        <v>6757</v>
      </c>
      <c r="G134" s="304"/>
      <c r="H134" s="304" t="s">
        <v>6791</v>
      </c>
      <c r="I134" s="304" t="s">
        <v>6753</v>
      </c>
      <c r="J134" s="304">
        <v>50</v>
      </c>
      <c r="K134" s="352"/>
    </row>
    <row r="135" s="1" customFormat="1" ht="15" customHeight="1">
      <c r="B135" s="349"/>
      <c r="C135" s="304" t="s">
        <v>6776</v>
      </c>
      <c r="D135" s="304"/>
      <c r="E135" s="304"/>
      <c r="F135" s="327" t="s">
        <v>6757</v>
      </c>
      <c r="G135" s="304"/>
      <c r="H135" s="304" t="s">
        <v>6791</v>
      </c>
      <c r="I135" s="304" t="s">
        <v>6753</v>
      </c>
      <c r="J135" s="304">
        <v>50</v>
      </c>
      <c r="K135" s="352"/>
    </row>
    <row r="136" s="1" customFormat="1" ht="15" customHeight="1">
      <c r="B136" s="349"/>
      <c r="C136" s="304" t="s">
        <v>6778</v>
      </c>
      <c r="D136" s="304"/>
      <c r="E136" s="304"/>
      <c r="F136" s="327" t="s">
        <v>6757</v>
      </c>
      <c r="G136" s="304"/>
      <c r="H136" s="304" t="s">
        <v>6791</v>
      </c>
      <c r="I136" s="304" t="s">
        <v>6753</v>
      </c>
      <c r="J136" s="304">
        <v>50</v>
      </c>
      <c r="K136" s="352"/>
    </row>
    <row r="137" s="1" customFormat="1" ht="15" customHeight="1">
      <c r="B137" s="349"/>
      <c r="C137" s="304" t="s">
        <v>6779</v>
      </c>
      <c r="D137" s="304"/>
      <c r="E137" s="304"/>
      <c r="F137" s="327" t="s">
        <v>6757</v>
      </c>
      <c r="G137" s="304"/>
      <c r="H137" s="304" t="s">
        <v>6804</v>
      </c>
      <c r="I137" s="304" t="s">
        <v>6753</v>
      </c>
      <c r="J137" s="304">
        <v>255</v>
      </c>
      <c r="K137" s="352"/>
    </row>
    <row r="138" s="1" customFormat="1" ht="15" customHeight="1">
      <c r="B138" s="349"/>
      <c r="C138" s="304" t="s">
        <v>6781</v>
      </c>
      <c r="D138" s="304"/>
      <c r="E138" s="304"/>
      <c r="F138" s="327" t="s">
        <v>6751</v>
      </c>
      <c r="G138" s="304"/>
      <c r="H138" s="304" t="s">
        <v>6805</v>
      </c>
      <c r="I138" s="304" t="s">
        <v>6783</v>
      </c>
      <c r="J138" s="304"/>
      <c r="K138" s="352"/>
    </row>
    <row r="139" s="1" customFormat="1" ht="15" customHeight="1">
      <c r="B139" s="349"/>
      <c r="C139" s="304" t="s">
        <v>6784</v>
      </c>
      <c r="D139" s="304"/>
      <c r="E139" s="304"/>
      <c r="F139" s="327" t="s">
        <v>6751</v>
      </c>
      <c r="G139" s="304"/>
      <c r="H139" s="304" t="s">
        <v>6806</v>
      </c>
      <c r="I139" s="304" t="s">
        <v>6786</v>
      </c>
      <c r="J139" s="304"/>
      <c r="K139" s="352"/>
    </row>
    <row r="140" s="1" customFormat="1" ht="15" customHeight="1">
      <c r="B140" s="349"/>
      <c r="C140" s="304" t="s">
        <v>6787</v>
      </c>
      <c r="D140" s="304"/>
      <c r="E140" s="304"/>
      <c r="F140" s="327" t="s">
        <v>6751</v>
      </c>
      <c r="G140" s="304"/>
      <c r="H140" s="304" t="s">
        <v>6787</v>
      </c>
      <c r="I140" s="304" t="s">
        <v>6786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6751</v>
      </c>
      <c r="G141" s="304"/>
      <c r="H141" s="304" t="s">
        <v>6807</v>
      </c>
      <c r="I141" s="304" t="s">
        <v>6786</v>
      </c>
      <c r="J141" s="304"/>
      <c r="K141" s="352"/>
    </row>
    <row r="142" s="1" customFormat="1" ht="15" customHeight="1">
      <c r="B142" s="349"/>
      <c r="C142" s="304" t="s">
        <v>6808</v>
      </c>
      <c r="D142" s="304"/>
      <c r="E142" s="304"/>
      <c r="F142" s="327" t="s">
        <v>6751</v>
      </c>
      <c r="G142" s="304"/>
      <c r="H142" s="304" t="s">
        <v>6809</v>
      </c>
      <c r="I142" s="304" t="s">
        <v>6786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6810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6745</v>
      </c>
      <c r="D148" s="319"/>
      <c r="E148" s="319"/>
      <c r="F148" s="319" t="s">
        <v>6746</v>
      </c>
      <c r="G148" s="320"/>
      <c r="H148" s="319" t="s">
        <v>60</v>
      </c>
      <c r="I148" s="319" t="s">
        <v>63</v>
      </c>
      <c r="J148" s="319" t="s">
        <v>6747</v>
      </c>
      <c r="K148" s="318"/>
    </row>
    <row r="149" s="1" customFormat="1" ht="17.25" customHeight="1">
      <c r="B149" s="316"/>
      <c r="C149" s="321" t="s">
        <v>6748</v>
      </c>
      <c r="D149" s="321"/>
      <c r="E149" s="321"/>
      <c r="F149" s="322" t="s">
        <v>6749</v>
      </c>
      <c r="G149" s="323"/>
      <c r="H149" s="321"/>
      <c r="I149" s="321"/>
      <c r="J149" s="321" t="s">
        <v>6750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6754</v>
      </c>
      <c r="D151" s="304"/>
      <c r="E151" s="304"/>
      <c r="F151" s="357" t="s">
        <v>6751</v>
      </c>
      <c r="G151" s="304"/>
      <c r="H151" s="356" t="s">
        <v>6791</v>
      </c>
      <c r="I151" s="356" t="s">
        <v>6753</v>
      </c>
      <c r="J151" s="356">
        <v>120</v>
      </c>
      <c r="K151" s="352"/>
    </row>
    <row r="152" s="1" customFormat="1" ht="15" customHeight="1">
      <c r="B152" s="329"/>
      <c r="C152" s="356" t="s">
        <v>6800</v>
      </c>
      <c r="D152" s="304"/>
      <c r="E152" s="304"/>
      <c r="F152" s="357" t="s">
        <v>6751</v>
      </c>
      <c r="G152" s="304"/>
      <c r="H152" s="356" t="s">
        <v>6811</v>
      </c>
      <c r="I152" s="356" t="s">
        <v>6753</v>
      </c>
      <c r="J152" s="356" t="s">
        <v>6802</v>
      </c>
      <c r="K152" s="352"/>
    </row>
    <row r="153" s="1" customFormat="1" ht="15" customHeight="1">
      <c r="B153" s="329"/>
      <c r="C153" s="356" t="s">
        <v>6699</v>
      </c>
      <c r="D153" s="304"/>
      <c r="E153" s="304"/>
      <c r="F153" s="357" t="s">
        <v>6751</v>
      </c>
      <c r="G153" s="304"/>
      <c r="H153" s="356" t="s">
        <v>6812</v>
      </c>
      <c r="I153" s="356" t="s">
        <v>6753</v>
      </c>
      <c r="J153" s="356" t="s">
        <v>6802</v>
      </c>
      <c r="K153" s="352"/>
    </row>
    <row r="154" s="1" customFormat="1" ht="15" customHeight="1">
      <c r="B154" s="329"/>
      <c r="C154" s="356" t="s">
        <v>6756</v>
      </c>
      <c r="D154" s="304"/>
      <c r="E154" s="304"/>
      <c r="F154" s="357" t="s">
        <v>6757</v>
      </c>
      <c r="G154" s="304"/>
      <c r="H154" s="356" t="s">
        <v>6791</v>
      </c>
      <c r="I154" s="356" t="s">
        <v>6753</v>
      </c>
      <c r="J154" s="356">
        <v>50</v>
      </c>
      <c r="K154" s="352"/>
    </row>
    <row r="155" s="1" customFormat="1" ht="15" customHeight="1">
      <c r="B155" s="329"/>
      <c r="C155" s="356" t="s">
        <v>6759</v>
      </c>
      <c r="D155" s="304"/>
      <c r="E155" s="304"/>
      <c r="F155" s="357" t="s">
        <v>6751</v>
      </c>
      <c r="G155" s="304"/>
      <c r="H155" s="356" t="s">
        <v>6791</v>
      </c>
      <c r="I155" s="356" t="s">
        <v>6761</v>
      </c>
      <c r="J155" s="356"/>
      <c r="K155" s="352"/>
    </row>
    <row r="156" s="1" customFormat="1" ht="15" customHeight="1">
      <c r="B156" s="329"/>
      <c r="C156" s="356" t="s">
        <v>6770</v>
      </c>
      <c r="D156" s="304"/>
      <c r="E156" s="304"/>
      <c r="F156" s="357" t="s">
        <v>6757</v>
      </c>
      <c r="G156" s="304"/>
      <c r="H156" s="356" t="s">
        <v>6791</v>
      </c>
      <c r="I156" s="356" t="s">
        <v>6753</v>
      </c>
      <c r="J156" s="356">
        <v>50</v>
      </c>
      <c r="K156" s="352"/>
    </row>
    <row r="157" s="1" customFormat="1" ht="15" customHeight="1">
      <c r="B157" s="329"/>
      <c r="C157" s="356" t="s">
        <v>6778</v>
      </c>
      <c r="D157" s="304"/>
      <c r="E157" s="304"/>
      <c r="F157" s="357" t="s">
        <v>6757</v>
      </c>
      <c r="G157" s="304"/>
      <c r="H157" s="356" t="s">
        <v>6791</v>
      </c>
      <c r="I157" s="356" t="s">
        <v>6753</v>
      </c>
      <c r="J157" s="356">
        <v>50</v>
      </c>
      <c r="K157" s="352"/>
    </row>
    <row r="158" s="1" customFormat="1" ht="15" customHeight="1">
      <c r="B158" s="329"/>
      <c r="C158" s="356" t="s">
        <v>6776</v>
      </c>
      <c r="D158" s="304"/>
      <c r="E158" s="304"/>
      <c r="F158" s="357" t="s">
        <v>6757</v>
      </c>
      <c r="G158" s="304"/>
      <c r="H158" s="356" t="s">
        <v>6791</v>
      </c>
      <c r="I158" s="356" t="s">
        <v>6753</v>
      </c>
      <c r="J158" s="356">
        <v>50</v>
      </c>
      <c r="K158" s="352"/>
    </row>
    <row r="159" s="1" customFormat="1" ht="15" customHeight="1">
      <c r="B159" s="329"/>
      <c r="C159" s="356" t="s">
        <v>141</v>
      </c>
      <c r="D159" s="304"/>
      <c r="E159" s="304"/>
      <c r="F159" s="357" t="s">
        <v>6751</v>
      </c>
      <c r="G159" s="304"/>
      <c r="H159" s="356" t="s">
        <v>6813</v>
      </c>
      <c r="I159" s="356" t="s">
        <v>6753</v>
      </c>
      <c r="J159" s="356" t="s">
        <v>6814</v>
      </c>
      <c r="K159" s="352"/>
    </row>
    <row r="160" s="1" customFormat="1" ht="15" customHeight="1">
      <c r="B160" s="329"/>
      <c r="C160" s="356" t="s">
        <v>6815</v>
      </c>
      <c r="D160" s="304"/>
      <c r="E160" s="304"/>
      <c r="F160" s="357" t="s">
        <v>6751</v>
      </c>
      <c r="G160" s="304"/>
      <c r="H160" s="356" t="s">
        <v>6816</v>
      </c>
      <c r="I160" s="356" t="s">
        <v>6786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6817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6745</v>
      </c>
      <c r="D166" s="319"/>
      <c r="E166" s="319"/>
      <c r="F166" s="319" t="s">
        <v>6746</v>
      </c>
      <c r="G166" s="361"/>
      <c r="H166" s="362" t="s">
        <v>60</v>
      </c>
      <c r="I166" s="362" t="s">
        <v>63</v>
      </c>
      <c r="J166" s="319" t="s">
        <v>6747</v>
      </c>
      <c r="K166" s="296"/>
    </row>
    <row r="167" s="1" customFormat="1" ht="17.25" customHeight="1">
      <c r="B167" s="297"/>
      <c r="C167" s="321" t="s">
        <v>6748</v>
      </c>
      <c r="D167" s="321"/>
      <c r="E167" s="321"/>
      <c r="F167" s="322" t="s">
        <v>6749</v>
      </c>
      <c r="G167" s="363"/>
      <c r="H167" s="364"/>
      <c r="I167" s="364"/>
      <c r="J167" s="321" t="s">
        <v>6750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6754</v>
      </c>
      <c r="D169" s="304"/>
      <c r="E169" s="304"/>
      <c r="F169" s="327" t="s">
        <v>6751</v>
      </c>
      <c r="G169" s="304"/>
      <c r="H169" s="304" t="s">
        <v>6791</v>
      </c>
      <c r="I169" s="304" t="s">
        <v>6753</v>
      </c>
      <c r="J169" s="304">
        <v>120</v>
      </c>
      <c r="K169" s="352"/>
    </row>
    <row r="170" s="1" customFormat="1" ht="15" customHeight="1">
      <c r="B170" s="329"/>
      <c r="C170" s="304" t="s">
        <v>6800</v>
      </c>
      <c r="D170" s="304"/>
      <c r="E170" s="304"/>
      <c r="F170" s="327" t="s">
        <v>6751</v>
      </c>
      <c r="G170" s="304"/>
      <c r="H170" s="304" t="s">
        <v>6801</v>
      </c>
      <c r="I170" s="304" t="s">
        <v>6753</v>
      </c>
      <c r="J170" s="304" t="s">
        <v>6802</v>
      </c>
      <c r="K170" s="352"/>
    </row>
    <row r="171" s="1" customFormat="1" ht="15" customHeight="1">
      <c r="B171" s="329"/>
      <c r="C171" s="304" t="s">
        <v>6699</v>
      </c>
      <c r="D171" s="304"/>
      <c r="E171" s="304"/>
      <c r="F171" s="327" t="s">
        <v>6751</v>
      </c>
      <c r="G171" s="304"/>
      <c r="H171" s="304" t="s">
        <v>6818</v>
      </c>
      <c r="I171" s="304" t="s">
        <v>6753</v>
      </c>
      <c r="J171" s="304" t="s">
        <v>6802</v>
      </c>
      <c r="K171" s="352"/>
    </row>
    <row r="172" s="1" customFormat="1" ht="15" customHeight="1">
      <c r="B172" s="329"/>
      <c r="C172" s="304" t="s">
        <v>6756</v>
      </c>
      <c r="D172" s="304"/>
      <c r="E172" s="304"/>
      <c r="F172" s="327" t="s">
        <v>6757</v>
      </c>
      <c r="G172" s="304"/>
      <c r="H172" s="304" t="s">
        <v>6818</v>
      </c>
      <c r="I172" s="304" t="s">
        <v>6753</v>
      </c>
      <c r="J172" s="304">
        <v>50</v>
      </c>
      <c r="K172" s="352"/>
    </row>
    <row r="173" s="1" customFormat="1" ht="15" customHeight="1">
      <c r="B173" s="329"/>
      <c r="C173" s="304" t="s">
        <v>6759</v>
      </c>
      <c r="D173" s="304"/>
      <c r="E173" s="304"/>
      <c r="F173" s="327" t="s">
        <v>6751</v>
      </c>
      <c r="G173" s="304"/>
      <c r="H173" s="304" t="s">
        <v>6818</v>
      </c>
      <c r="I173" s="304" t="s">
        <v>6761</v>
      </c>
      <c r="J173" s="304"/>
      <c r="K173" s="352"/>
    </row>
    <row r="174" s="1" customFormat="1" ht="15" customHeight="1">
      <c r="B174" s="329"/>
      <c r="C174" s="304" t="s">
        <v>6770</v>
      </c>
      <c r="D174" s="304"/>
      <c r="E174" s="304"/>
      <c r="F174" s="327" t="s">
        <v>6757</v>
      </c>
      <c r="G174" s="304"/>
      <c r="H174" s="304" t="s">
        <v>6818</v>
      </c>
      <c r="I174" s="304" t="s">
        <v>6753</v>
      </c>
      <c r="J174" s="304">
        <v>50</v>
      </c>
      <c r="K174" s="352"/>
    </row>
    <row r="175" s="1" customFormat="1" ht="15" customHeight="1">
      <c r="B175" s="329"/>
      <c r="C175" s="304" t="s">
        <v>6778</v>
      </c>
      <c r="D175" s="304"/>
      <c r="E175" s="304"/>
      <c r="F175" s="327" t="s">
        <v>6757</v>
      </c>
      <c r="G175" s="304"/>
      <c r="H175" s="304" t="s">
        <v>6818</v>
      </c>
      <c r="I175" s="304" t="s">
        <v>6753</v>
      </c>
      <c r="J175" s="304">
        <v>50</v>
      </c>
      <c r="K175" s="352"/>
    </row>
    <row r="176" s="1" customFormat="1" ht="15" customHeight="1">
      <c r="B176" s="329"/>
      <c r="C176" s="304" t="s">
        <v>6776</v>
      </c>
      <c r="D176" s="304"/>
      <c r="E176" s="304"/>
      <c r="F176" s="327" t="s">
        <v>6757</v>
      </c>
      <c r="G176" s="304"/>
      <c r="H176" s="304" t="s">
        <v>6818</v>
      </c>
      <c r="I176" s="304" t="s">
        <v>6753</v>
      </c>
      <c r="J176" s="304">
        <v>50</v>
      </c>
      <c r="K176" s="352"/>
    </row>
    <row r="177" s="1" customFormat="1" ht="15" customHeight="1">
      <c r="B177" s="329"/>
      <c r="C177" s="304" t="s">
        <v>148</v>
      </c>
      <c r="D177" s="304"/>
      <c r="E177" s="304"/>
      <c r="F177" s="327" t="s">
        <v>6751</v>
      </c>
      <c r="G177" s="304"/>
      <c r="H177" s="304" t="s">
        <v>6819</v>
      </c>
      <c r="I177" s="304" t="s">
        <v>6820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6751</v>
      </c>
      <c r="G178" s="304"/>
      <c r="H178" s="304" t="s">
        <v>6821</v>
      </c>
      <c r="I178" s="304" t="s">
        <v>6822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6751</v>
      </c>
      <c r="G179" s="304"/>
      <c r="H179" s="304" t="s">
        <v>6823</v>
      </c>
      <c r="I179" s="304" t="s">
        <v>6753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6751</v>
      </c>
      <c r="G180" s="304"/>
      <c r="H180" s="304" t="s">
        <v>6824</v>
      </c>
      <c r="I180" s="304" t="s">
        <v>6753</v>
      </c>
      <c r="J180" s="304">
        <v>255</v>
      </c>
      <c r="K180" s="352"/>
    </row>
    <row r="181" s="1" customFormat="1" ht="15" customHeight="1">
      <c r="B181" s="329"/>
      <c r="C181" s="304" t="s">
        <v>149</v>
      </c>
      <c r="D181" s="304"/>
      <c r="E181" s="304"/>
      <c r="F181" s="327" t="s">
        <v>6751</v>
      </c>
      <c r="G181" s="304"/>
      <c r="H181" s="304" t="s">
        <v>6715</v>
      </c>
      <c r="I181" s="304" t="s">
        <v>6753</v>
      </c>
      <c r="J181" s="304">
        <v>10</v>
      </c>
      <c r="K181" s="352"/>
    </row>
    <row r="182" s="1" customFormat="1" ht="15" customHeight="1">
      <c r="B182" s="329"/>
      <c r="C182" s="304" t="s">
        <v>150</v>
      </c>
      <c r="D182" s="304"/>
      <c r="E182" s="304"/>
      <c r="F182" s="327" t="s">
        <v>6751</v>
      </c>
      <c r="G182" s="304"/>
      <c r="H182" s="304" t="s">
        <v>6825</v>
      </c>
      <c r="I182" s="304" t="s">
        <v>6786</v>
      </c>
      <c r="J182" s="304"/>
      <c r="K182" s="352"/>
    </row>
    <row r="183" s="1" customFormat="1" ht="15" customHeight="1">
      <c r="B183" s="329"/>
      <c r="C183" s="304" t="s">
        <v>6826</v>
      </c>
      <c r="D183" s="304"/>
      <c r="E183" s="304"/>
      <c r="F183" s="327" t="s">
        <v>6751</v>
      </c>
      <c r="G183" s="304"/>
      <c r="H183" s="304" t="s">
        <v>6827</v>
      </c>
      <c r="I183" s="304" t="s">
        <v>6786</v>
      </c>
      <c r="J183" s="304"/>
      <c r="K183" s="352"/>
    </row>
    <row r="184" s="1" customFormat="1" ht="15" customHeight="1">
      <c r="B184" s="329"/>
      <c r="C184" s="304" t="s">
        <v>6815</v>
      </c>
      <c r="D184" s="304"/>
      <c r="E184" s="304"/>
      <c r="F184" s="327" t="s">
        <v>6751</v>
      </c>
      <c r="G184" s="304"/>
      <c r="H184" s="304" t="s">
        <v>6828</v>
      </c>
      <c r="I184" s="304" t="s">
        <v>6786</v>
      </c>
      <c r="J184" s="304"/>
      <c r="K184" s="352"/>
    </row>
    <row r="185" s="1" customFormat="1" ht="15" customHeight="1">
      <c r="B185" s="329"/>
      <c r="C185" s="304" t="s">
        <v>152</v>
      </c>
      <c r="D185" s="304"/>
      <c r="E185" s="304"/>
      <c r="F185" s="327" t="s">
        <v>6757</v>
      </c>
      <c r="G185" s="304"/>
      <c r="H185" s="304" t="s">
        <v>6829</v>
      </c>
      <c r="I185" s="304" t="s">
        <v>6753</v>
      </c>
      <c r="J185" s="304">
        <v>50</v>
      </c>
      <c r="K185" s="352"/>
    </row>
    <row r="186" s="1" customFormat="1" ht="15" customHeight="1">
      <c r="B186" s="329"/>
      <c r="C186" s="304" t="s">
        <v>6830</v>
      </c>
      <c r="D186" s="304"/>
      <c r="E186" s="304"/>
      <c r="F186" s="327" t="s">
        <v>6757</v>
      </c>
      <c r="G186" s="304"/>
      <c r="H186" s="304" t="s">
        <v>6831</v>
      </c>
      <c r="I186" s="304" t="s">
        <v>6832</v>
      </c>
      <c r="J186" s="304"/>
      <c r="K186" s="352"/>
    </row>
    <row r="187" s="1" customFormat="1" ht="15" customHeight="1">
      <c r="B187" s="329"/>
      <c r="C187" s="304" t="s">
        <v>6833</v>
      </c>
      <c r="D187" s="304"/>
      <c r="E187" s="304"/>
      <c r="F187" s="327" t="s">
        <v>6757</v>
      </c>
      <c r="G187" s="304"/>
      <c r="H187" s="304" t="s">
        <v>6834</v>
      </c>
      <c r="I187" s="304" t="s">
        <v>6832</v>
      </c>
      <c r="J187" s="304"/>
      <c r="K187" s="352"/>
    </row>
    <row r="188" s="1" customFormat="1" ht="15" customHeight="1">
      <c r="B188" s="329"/>
      <c r="C188" s="304" t="s">
        <v>6835</v>
      </c>
      <c r="D188" s="304"/>
      <c r="E188" s="304"/>
      <c r="F188" s="327" t="s">
        <v>6757</v>
      </c>
      <c r="G188" s="304"/>
      <c r="H188" s="304" t="s">
        <v>6836</v>
      </c>
      <c r="I188" s="304" t="s">
        <v>6832</v>
      </c>
      <c r="J188" s="304"/>
      <c r="K188" s="352"/>
    </row>
    <row r="189" s="1" customFormat="1" ht="15" customHeight="1">
      <c r="B189" s="329"/>
      <c r="C189" s="365" t="s">
        <v>6837</v>
      </c>
      <c r="D189" s="304"/>
      <c r="E189" s="304"/>
      <c r="F189" s="327" t="s">
        <v>6757</v>
      </c>
      <c r="G189" s="304"/>
      <c r="H189" s="304" t="s">
        <v>6838</v>
      </c>
      <c r="I189" s="304" t="s">
        <v>6839</v>
      </c>
      <c r="J189" s="366" t="s">
        <v>6840</v>
      </c>
      <c r="K189" s="352"/>
    </row>
    <row r="190" s="18" customFormat="1" ht="15" customHeight="1">
      <c r="B190" s="367"/>
      <c r="C190" s="368" t="s">
        <v>6841</v>
      </c>
      <c r="D190" s="369"/>
      <c r="E190" s="369"/>
      <c r="F190" s="370" t="s">
        <v>6757</v>
      </c>
      <c r="G190" s="369"/>
      <c r="H190" s="369" t="s">
        <v>6842</v>
      </c>
      <c r="I190" s="369" t="s">
        <v>6839</v>
      </c>
      <c r="J190" s="371" t="s">
        <v>6840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6751</v>
      </c>
      <c r="G191" s="304"/>
      <c r="H191" s="301" t="s">
        <v>6843</v>
      </c>
      <c r="I191" s="304" t="s">
        <v>6844</v>
      </c>
      <c r="J191" s="304"/>
      <c r="K191" s="352"/>
    </row>
    <row r="192" s="1" customFormat="1" ht="15" customHeight="1">
      <c r="B192" s="329"/>
      <c r="C192" s="365" t="s">
        <v>6845</v>
      </c>
      <c r="D192" s="304"/>
      <c r="E192" s="304"/>
      <c r="F192" s="327" t="s">
        <v>6751</v>
      </c>
      <c r="G192" s="304"/>
      <c r="H192" s="304" t="s">
        <v>6846</v>
      </c>
      <c r="I192" s="304" t="s">
        <v>6786</v>
      </c>
      <c r="J192" s="304"/>
      <c r="K192" s="352"/>
    </row>
    <row r="193" s="1" customFormat="1" ht="15" customHeight="1">
      <c r="B193" s="329"/>
      <c r="C193" s="365" t="s">
        <v>6847</v>
      </c>
      <c r="D193" s="304"/>
      <c r="E193" s="304"/>
      <c r="F193" s="327" t="s">
        <v>6751</v>
      </c>
      <c r="G193" s="304"/>
      <c r="H193" s="304" t="s">
        <v>6848</v>
      </c>
      <c r="I193" s="304" t="s">
        <v>6786</v>
      </c>
      <c r="J193" s="304"/>
      <c r="K193" s="352"/>
    </row>
    <row r="194" s="1" customFormat="1" ht="15" customHeight="1">
      <c r="B194" s="329"/>
      <c r="C194" s="365" t="s">
        <v>6849</v>
      </c>
      <c r="D194" s="304"/>
      <c r="E194" s="304"/>
      <c r="F194" s="327" t="s">
        <v>6757</v>
      </c>
      <c r="G194" s="304"/>
      <c r="H194" s="304" t="s">
        <v>6850</v>
      </c>
      <c r="I194" s="304" t="s">
        <v>6786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6851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6852</v>
      </c>
      <c r="D201" s="374"/>
      <c r="E201" s="374"/>
      <c r="F201" s="374" t="s">
        <v>6853</v>
      </c>
      <c r="G201" s="375"/>
      <c r="H201" s="374" t="s">
        <v>6854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6844</v>
      </c>
      <c r="D203" s="304"/>
      <c r="E203" s="304"/>
      <c r="F203" s="327" t="s">
        <v>49</v>
      </c>
      <c r="G203" s="304"/>
      <c r="H203" s="304" t="s">
        <v>6855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6856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6857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6858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6859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6798</v>
      </c>
      <c r="D209" s="304"/>
      <c r="E209" s="304"/>
      <c r="F209" s="327" t="s">
        <v>85</v>
      </c>
      <c r="G209" s="304"/>
      <c r="H209" s="304" t="s">
        <v>6860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6695</v>
      </c>
      <c r="G210" s="304"/>
      <c r="H210" s="304" t="s">
        <v>6696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6693</v>
      </c>
      <c r="G211" s="304"/>
      <c r="H211" s="304" t="s">
        <v>6861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6697</v>
      </c>
      <c r="G212" s="365"/>
      <c r="H212" s="356" t="s">
        <v>6698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2682</v>
      </c>
      <c r="G213" s="365"/>
      <c r="H213" s="356" t="s">
        <v>6862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6822</v>
      </c>
      <c r="D215" s="304"/>
      <c r="E215" s="304"/>
      <c r="F215" s="327">
        <v>1</v>
      </c>
      <c r="G215" s="365"/>
      <c r="H215" s="356" t="s">
        <v>6863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6864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6865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6866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3892C-16BF-445C-93BE-BB9C2C71BB8D}"/>
</file>

<file path=customXml/itemProps2.xml><?xml version="1.0" encoding="utf-8"?>
<ds:datastoreItem xmlns:ds="http://schemas.openxmlformats.org/officeDocument/2006/customXml" ds:itemID="{C45F1784-ED17-4258-99C5-59B1C1F1AF85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2024-08-20T06:49:42Z</dcterms:created>
  <dcterms:modified xsi:type="dcterms:W3CDTF">2024-08-20T06:50:15Z</dcterms:modified>
</cp:coreProperties>
</file>