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1.9 - VRN - Vedlejší roz..." sheetId="2" r:id="rId2"/>
    <sheet name="D1.9.1 - Plocha 1" sheetId="3" r:id="rId3"/>
    <sheet name="D1.9.2 - Plocha 2 " sheetId="4" r:id="rId4"/>
    <sheet name="D1.9.3 - Plocha 3 " sheetId="5" r:id="rId5"/>
    <sheet name="D1.9.4 - Plocha 4" sheetId="6" r:id="rId6"/>
    <sheet name="D1.9.K - Kanalizace" sheetId="7" r:id="rId7"/>
    <sheet name="D1.9.O - Obslužné komunikace" sheetId="8" r:id="rId8"/>
    <sheet name="D2 - Závlahy" sheetId="9" r:id="rId9"/>
    <sheet name="D3 - Silnoproud" sheetId="10" r:id="rId10"/>
    <sheet name="D4 - Slaboproud" sheetId="11" r:id="rId11"/>
    <sheet name="Seznam figur" sheetId="12" r:id="rId12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'D1.9 - VRN - Vedlejší roz...'!$C$123:$K$146</definedName>
    <definedName name="_xlnm.Print_Area" localSheetId="1">'D1.9 - VRN - Vedlejší roz...'!$C$4:$J$41,'D1.9 - VRN - Vedlejší roz...'!$C$50:$J$76,'D1.9 - VRN - Vedlejší roz...'!$C$109:$J$146</definedName>
    <definedName name="_xlnm.Print_Titles" localSheetId="1">'D1.9 - VRN - Vedlejší roz...'!$123:$123</definedName>
    <definedName name="_xlnm._FilterDatabase" localSheetId="2" hidden="1">'D1.9.1 - Plocha 1'!$C$124:$K$173</definedName>
    <definedName name="_xlnm.Print_Area" localSheetId="2">'D1.9.1 - Plocha 1'!$C$4:$J$41,'D1.9.1 - Plocha 1'!$C$50:$J$76,'D1.9.1 - Plocha 1'!$C$110:$J$173</definedName>
    <definedName name="_xlnm.Print_Titles" localSheetId="2">'D1.9.1 - Plocha 1'!$124:$124</definedName>
    <definedName name="_xlnm._FilterDatabase" localSheetId="3" hidden="1">'D1.9.2 - Plocha 2 '!$C$124:$K$239</definedName>
    <definedName name="_xlnm.Print_Area" localSheetId="3">'D1.9.2 - Plocha 2 '!$C$4:$J$41,'D1.9.2 - Plocha 2 '!$C$50:$J$76,'D1.9.2 - Plocha 2 '!$C$110:$J$239</definedName>
    <definedName name="_xlnm.Print_Titles" localSheetId="3">'D1.9.2 - Plocha 2 '!$124:$124</definedName>
    <definedName name="_xlnm._FilterDatabase" localSheetId="4" hidden="1">'D1.9.3 - Plocha 3 '!$C$124:$K$255</definedName>
    <definedName name="_xlnm.Print_Area" localSheetId="4">'D1.9.3 - Plocha 3 '!$C$4:$J$41,'D1.9.3 - Plocha 3 '!$C$50:$J$76,'D1.9.3 - Plocha 3 '!$C$110:$J$255</definedName>
    <definedName name="_xlnm.Print_Titles" localSheetId="4">'D1.9.3 - Plocha 3 '!$124:$124</definedName>
    <definedName name="_xlnm._FilterDatabase" localSheetId="5" hidden="1">'D1.9.4 - Plocha 4'!$C$124:$K$237</definedName>
    <definedName name="_xlnm.Print_Area" localSheetId="5">'D1.9.4 - Plocha 4'!$C$4:$J$41,'D1.9.4 - Plocha 4'!$C$50:$J$76,'D1.9.4 - Plocha 4'!$C$110:$J$237</definedName>
    <definedName name="_xlnm.Print_Titles" localSheetId="5">'D1.9.4 - Plocha 4'!$124:$124</definedName>
    <definedName name="_xlnm._FilterDatabase" localSheetId="6" hidden="1">'D1.9.K - Kanalizace'!$C$124:$K$258</definedName>
    <definedName name="_xlnm.Print_Area" localSheetId="6">'D1.9.K - Kanalizace'!$C$4:$J$41,'D1.9.K - Kanalizace'!$C$50:$J$76,'D1.9.K - Kanalizace'!$C$110:$J$258</definedName>
    <definedName name="_xlnm.Print_Titles" localSheetId="6">'D1.9.K - Kanalizace'!$124:$124</definedName>
    <definedName name="_xlnm._FilterDatabase" localSheetId="7" hidden="1">'D1.9.O - Obslužné komunikace'!$C$124:$K$343</definedName>
    <definedName name="_xlnm.Print_Area" localSheetId="7">'D1.9.O - Obslužné komunikace'!$C$4:$J$41,'D1.9.O - Obslužné komunikace'!$C$50:$J$76,'D1.9.O - Obslužné komunikace'!$C$110:$J$343</definedName>
    <definedName name="_xlnm.Print_Titles" localSheetId="7">'D1.9.O - Obslužné komunikace'!$124:$124</definedName>
    <definedName name="_xlnm._FilterDatabase" localSheetId="8" hidden="1">'D2 - Závlahy'!$C$129:$K$233</definedName>
    <definedName name="_xlnm.Print_Area" localSheetId="8">'D2 - Závlahy'!$C$4:$J$41,'D2 - Závlahy'!$C$50:$J$76,'D2 - Závlahy'!$C$115:$J$233</definedName>
    <definedName name="_xlnm.Print_Titles" localSheetId="8">'D2 - Závlahy'!$129:$129</definedName>
    <definedName name="_xlnm._FilterDatabase" localSheetId="9" hidden="1">'D3 - Silnoproud'!$C$119:$K$172</definedName>
    <definedName name="_xlnm.Print_Area" localSheetId="9">'D3 - Silnoproud'!$C$4:$J$41,'D3 - Silnoproud'!$C$50:$J$76,'D3 - Silnoproud'!$C$105:$J$172</definedName>
    <definedName name="_xlnm.Print_Titles" localSheetId="9">'D3 - Silnoproud'!$119:$119</definedName>
    <definedName name="_xlnm._FilterDatabase" localSheetId="10" hidden="1">'D4 - Slaboproud'!$C$129:$K$223</definedName>
    <definedName name="_xlnm.Print_Area" localSheetId="10">'D4 - Slaboproud'!$C$4:$J$41,'D4 - Slaboproud'!$C$50:$J$76,'D4 - Slaboproud'!$C$115:$J$223</definedName>
    <definedName name="_xlnm.Print_Titles" localSheetId="10">'D4 - Slaboproud'!$129:$129</definedName>
    <definedName name="_xlnm.Print_Area" localSheetId="11">'Seznam figur'!$C$4:$G$47</definedName>
    <definedName name="_xlnm.Print_Titles" localSheetId="11">'Seznam figur'!$9:$9</definedName>
  </definedNames>
  <calcPr/>
</workbook>
</file>

<file path=xl/calcChain.xml><?xml version="1.0" encoding="utf-8"?>
<calcChain xmlns="http://schemas.openxmlformats.org/spreadsheetml/2006/main">
  <c i="12" l="1" r="D7"/>
  <c i="11" r="J39"/>
  <c r="J38"/>
  <c i="1" r="AY108"/>
  <c i="11" r="J37"/>
  <c i="1" r="AX108"/>
  <c i="11"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T191"/>
  <c r="R192"/>
  <c r="R191"/>
  <c r="P192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4"/>
  <c r="E122"/>
  <c r="F91"/>
  <c r="E89"/>
  <c r="J26"/>
  <c r="E26"/>
  <c r="J127"/>
  <c r="J25"/>
  <c r="J23"/>
  <c r="E23"/>
  <c r="J126"/>
  <c r="J22"/>
  <c r="J20"/>
  <c r="E20"/>
  <c r="F94"/>
  <c r="J19"/>
  <c r="J17"/>
  <c r="E17"/>
  <c r="F126"/>
  <c r="J16"/>
  <c r="J14"/>
  <c r="J91"/>
  <c r="E7"/>
  <c r="E118"/>
  <c i="10" r="J39"/>
  <c r="J38"/>
  <c i="1" r="AY106"/>
  <c i="10" r="J37"/>
  <c i="1" r="AX106"/>
  <c i="10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4"/>
  <c r="E112"/>
  <c r="F91"/>
  <c r="E89"/>
  <c r="J26"/>
  <c r="E26"/>
  <c r="J94"/>
  <c r="J25"/>
  <c r="J23"/>
  <c r="E23"/>
  <c r="J93"/>
  <c r="J22"/>
  <c r="J20"/>
  <c r="E20"/>
  <c r="F117"/>
  <c r="J19"/>
  <c r="J17"/>
  <c r="E17"/>
  <c r="F116"/>
  <c r="J16"/>
  <c r="J14"/>
  <c r="J91"/>
  <c r="E7"/>
  <c r="E85"/>
  <c i="9" r="J39"/>
  <c r="J38"/>
  <c i="1" r="AY104"/>
  <c i="9" r="J37"/>
  <c i="1" r="AX104"/>
  <c i="9"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93"/>
  <c r="J16"/>
  <c r="J14"/>
  <c r="J124"/>
  <c r="E7"/>
  <c r="E85"/>
  <c i="8" r="J39"/>
  <c r="J38"/>
  <c i="1" r="AY102"/>
  <c i="8" r="J37"/>
  <c i="1" r="AX102"/>
  <c i="8"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2"/>
  <c r="BH252"/>
  <c r="BG252"/>
  <c r="BF252"/>
  <c r="T252"/>
  <c r="R252"/>
  <c r="P252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1"/>
  <c r="BH221"/>
  <c r="BG221"/>
  <c r="BF221"/>
  <c r="T221"/>
  <c r="R221"/>
  <c r="P221"/>
  <c r="BI214"/>
  <c r="BH214"/>
  <c r="BG214"/>
  <c r="BF214"/>
  <c r="T214"/>
  <c r="R214"/>
  <c r="P214"/>
  <c r="BI206"/>
  <c r="BH206"/>
  <c r="BG206"/>
  <c r="BF206"/>
  <c r="T206"/>
  <c r="R206"/>
  <c r="P206"/>
  <c r="BI203"/>
  <c r="BH203"/>
  <c r="BG203"/>
  <c r="BF203"/>
  <c r="T203"/>
  <c r="R203"/>
  <c r="P203"/>
  <c r="BI195"/>
  <c r="BH195"/>
  <c r="BG195"/>
  <c r="BF195"/>
  <c r="T195"/>
  <c r="R195"/>
  <c r="P195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38"/>
  <c r="BH138"/>
  <c r="BG138"/>
  <c r="BF138"/>
  <c r="T138"/>
  <c r="R138"/>
  <c r="P138"/>
  <c r="BI130"/>
  <c r="BH130"/>
  <c r="BG130"/>
  <c r="BF130"/>
  <c r="T130"/>
  <c r="R130"/>
  <c r="P130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93"/>
  <c r="J22"/>
  <c r="J20"/>
  <c r="E20"/>
  <c r="F122"/>
  <c r="J19"/>
  <c r="J14"/>
  <c r="J119"/>
  <c r="E7"/>
  <c r="E85"/>
  <c i="7" r="J39"/>
  <c r="J38"/>
  <c i="1" r="AY101"/>
  <c i="7" r="J37"/>
  <c i="1" r="AX101"/>
  <c i="7"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62"/>
  <c r="BH162"/>
  <c r="BG162"/>
  <c r="BF162"/>
  <c r="T162"/>
  <c r="R162"/>
  <c r="P162"/>
  <c r="BI149"/>
  <c r="BH149"/>
  <c r="BG149"/>
  <c r="BF149"/>
  <c r="T149"/>
  <c r="R149"/>
  <c r="P149"/>
  <c r="BI145"/>
  <c r="BH145"/>
  <c r="BG145"/>
  <c r="BF145"/>
  <c r="T145"/>
  <c r="R145"/>
  <c r="P145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94"/>
  <c r="J19"/>
  <c r="J14"/>
  <c r="J119"/>
  <c r="E7"/>
  <c r="E113"/>
  <c i="6" r="J39"/>
  <c r="J38"/>
  <c i="1" r="AY100"/>
  <c i="6" r="J37"/>
  <c i="1" r="AX100"/>
  <c i="6" r="BI235"/>
  <c r="BH235"/>
  <c r="BG235"/>
  <c r="BF235"/>
  <c r="T235"/>
  <c r="R235"/>
  <c r="P235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93"/>
  <c r="J22"/>
  <c r="J20"/>
  <c r="E20"/>
  <c r="F122"/>
  <c r="J19"/>
  <c r="J14"/>
  <c r="J119"/>
  <c r="E7"/>
  <c r="E113"/>
  <c i="5" r="J39"/>
  <c r="J38"/>
  <c i="1" r="AY99"/>
  <c i="5" r="J37"/>
  <c i="1" r="AX99"/>
  <c i="5" r="BI253"/>
  <c r="BH253"/>
  <c r="BG253"/>
  <c r="BF253"/>
  <c r="T253"/>
  <c r="R253"/>
  <c r="P253"/>
  <c r="BI247"/>
  <c r="BH247"/>
  <c r="BG247"/>
  <c r="BF247"/>
  <c r="T247"/>
  <c r="R247"/>
  <c r="P247"/>
  <c r="BI241"/>
  <c r="BH241"/>
  <c r="BG241"/>
  <c r="BF241"/>
  <c r="T241"/>
  <c r="R241"/>
  <c r="P241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1"/>
  <c r="BH171"/>
  <c r="BG171"/>
  <c r="BF171"/>
  <c r="T171"/>
  <c r="R171"/>
  <c r="P171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94"/>
  <c r="J19"/>
  <c r="J14"/>
  <c r="J91"/>
  <c r="E7"/>
  <c r="E113"/>
  <c i="4" r="J39"/>
  <c r="J38"/>
  <c i="1" r="AY98"/>
  <c i="4" r="J37"/>
  <c i="1" r="AX98"/>
  <c i="4" r="BI237"/>
  <c r="BH237"/>
  <c r="BG237"/>
  <c r="BF237"/>
  <c r="T237"/>
  <c r="R237"/>
  <c r="P237"/>
  <c r="BI231"/>
  <c r="BH231"/>
  <c r="BG231"/>
  <c r="BF231"/>
  <c r="T231"/>
  <c r="R231"/>
  <c r="P231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5"/>
  <c r="BH185"/>
  <c r="BG185"/>
  <c r="BF185"/>
  <c r="T185"/>
  <c r="R185"/>
  <c r="P185"/>
  <c r="BI182"/>
  <c r="BH182"/>
  <c r="BG182"/>
  <c r="BF182"/>
  <c r="T182"/>
  <c r="R182"/>
  <c r="P182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38"/>
  <c r="BH138"/>
  <c r="BG138"/>
  <c r="BF138"/>
  <c r="T138"/>
  <c r="R138"/>
  <c r="P138"/>
  <c r="BI128"/>
  <c r="BH128"/>
  <c r="BG128"/>
  <c r="BF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122"/>
  <c r="J19"/>
  <c r="J14"/>
  <c r="J91"/>
  <c r="E7"/>
  <c r="E85"/>
  <c i="3" r="J39"/>
  <c r="J38"/>
  <c i="1" r="AY97"/>
  <c i="3" r="J37"/>
  <c i="1" r="AX97"/>
  <c i="3"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F121"/>
  <c r="F119"/>
  <c r="E117"/>
  <c r="F93"/>
  <c r="F91"/>
  <c r="E89"/>
  <c r="J26"/>
  <c r="E26"/>
  <c r="J122"/>
  <c r="J25"/>
  <c r="J23"/>
  <c r="E23"/>
  <c r="J93"/>
  <c r="J22"/>
  <c r="J20"/>
  <c r="E20"/>
  <c r="F122"/>
  <c r="J19"/>
  <c r="J14"/>
  <c r="J119"/>
  <c r="E7"/>
  <c r="E85"/>
  <c i="2" r="J39"/>
  <c r="J38"/>
  <c i="1" r="AY96"/>
  <c i="2" r="J37"/>
  <c i="1" r="AX96"/>
  <c i="2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0"/>
  <c r="F118"/>
  <c r="E116"/>
  <c r="F93"/>
  <c r="F91"/>
  <c r="E89"/>
  <c r="J26"/>
  <c r="E26"/>
  <c r="J94"/>
  <c r="J25"/>
  <c r="J23"/>
  <c r="E23"/>
  <c r="J120"/>
  <c r="J22"/>
  <c r="J20"/>
  <c r="E20"/>
  <c r="F121"/>
  <c r="J19"/>
  <c r="J14"/>
  <c r="J118"/>
  <c r="E7"/>
  <c r="E112"/>
  <c i="1" r="L90"/>
  <c r="AM90"/>
  <c r="AM89"/>
  <c r="L89"/>
  <c r="AM87"/>
  <c r="L87"/>
  <c r="L85"/>
  <c r="L84"/>
  <c i="2" r="BK129"/>
  <c r="J139"/>
  <c i="1" r="AS95"/>
  <c r="AS105"/>
  <c i="2" r="BK145"/>
  <c r="J136"/>
  <c i="3" r="J165"/>
  <c r="J159"/>
  <c r="J171"/>
  <c r="BK133"/>
  <c r="BK165"/>
  <c r="J149"/>
  <c i="4" r="BK231"/>
  <c r="BK209"/>
  <c r="BK198"/>
  <c r="J163"/>
  <c r="J151"/>
  <c r="J204"/>
  <c r="J173"/>
  <c r="J148"/>
  <c r="BK220"/>
  <c r="J198"/>
  <c r="BK155"/>
  <c r="J237"/>
  <c r="BK204"/>
  <c r="BK160"/>
  <c i="5" r="J253"/>
  <c r="BK219"/>
  <c r="BK202"/>
  <c r="J171"/>
  <c r="BK253"/>
  <c r="J219"/>
  <c r="BK171"/>
  <c r="BK241"/>
  <c r="BK212"/>
  <c r="BK193"/>
  <c r="BK148"/>
  <c r="BK222"/>
  <c r="BK198"/>
  <c r="J155"/>
  <c i="6" r="BK209"/>
  <c r="BK178"/>
  <c r="BK153"/>
  <c r="BK211"/>
  <c r="BK138"/>
  <c r="J214"/>
  <c r="J203"/>
  <c r="J188"/>
  <c r="BK159"/>
  <c r="J138"/>
  <c r="J198"/>
  <c r="J181"/>
  <c r="J151"/>
  <c i="7" r="BK249"/>
  <c r="BK232"/>
  <c r="J182"/>
  <c r="BK239"/>
  <c r="J231"/>
  <c r="BK216"/>
  <c r="BK145"/>
  <c r="J249"/>
  <c r="J232"/>
  <c r="BK224"/>
  <c r="J189"/>
  <c r="J132"/>
  <c r="J243"/>
  <c r="J216"/>
  <c r="BK189"/>
  <c r="BK149"/>
  <c i="8" r="BK334"/>
  <c r="J301"/>
  <c r="J279"/>
  <c r="BK167"/>
  <c r="BK128"/>
  <c r="BK318"/>
  <c r="BK304"/>
  <c r="J230"/>
  <c r="BK181"/>
  <c r="J146"/>
  <c r="BK313"/>
  <c r="BK267"/>
  <c r="J259"/>
  <c r="BK235"/>
  <c r="J195"/>
  <c r="J181"/>
  <c r="J130"/>
  <c r="J341"/>
  <c r="J329"/>
  <c r="BK301"/>
  <c r="BK276"/>
  <c r="BK259"/>
  <c r="BK232"/>
  <c r="J188"/>
  <c r="J167"/>
  <c r="BK146"/>
  <c i="9" r="J228"/>
  <c r="BK224"/>
  <c r="BK217"/>
  <c r="J210"/>
  <c r="BK200"/>
  <c r="BK194"/>
  <c r="BK181"/>
  <c r="BK176"/>
  <c r="J163"/>
  <c r="J157"/>
  <c r="BK147"/>
  <c r="J144"/>
  <c r="J215"/>
  <c r="BK207"/>
  <c r="BK195"/>
  <c r="J188"/>
  <c r="J180"/>
  <c r="BK171"/>
  <c r="J166"/>
  <c r="J162"/>
  <c r="J151"/>
  <c r="J147"/>
  <c r="J140"/>
  <c r="J136"/>
  <c r="BK132"/>
  <c r="J227"/>
  <c r="BK214"/>
  <c r="BK203"/>
  <c r="BK193"/>
  <c r="J182"/>
  <c r="J181"/>
  <c r="J176"/>
  <c r="BK169"/>
  <c r="BK166"/>
  <c r="BK162"/>
  <c r="BK159"/>
  <c r="BK153"/>
  <c r="J150"/>
  <c r="J141"/>
  <c r="J139"/>
  <c r="BK136"/>
  <c r="J203"/>
  <c r="J199"/>
  <c r="BK191"/>
  <c r="BK186"/>
  <c r="BK183"/>
  <c r="BK175"/>
  <c r="J167"/>
  <c r="J156"/>
  <c r="BK142"/>
  <c i="10" r="BK171"/>
  <c r="J171"/>
  <c r="J166"/>
  <c r="BK164"/>
  <c r="J158"/>
  <c r="BK152"/>
  <c r="BK147"/>
  <c r="J142"/>
  <c r="J137"/>
  <c r="BK133"/>
  <c r="BK128"/>
  <c r="J122"/>
  <c r="J168"/>
  <c r="J163"/>
  <c r="J159"/>
  <c r="BK149"/>
  <c r="J146"/>
  <c r="BK138"/>
  <c r="J127"/>
  <c r="J121"/>
  <c r="BK159"/>
  <c r="J152"/>
  <c r="BK146"/>
  <c r="J141"/>
  <c r="BK137"/>
  <c r="BK131"/>
  <c r="BK127"/>
  <c r="BK122"/>
  <c i="11" r="BK216"/>
  <c r="BK202"/>
  <c r="BK198"/>
  <c r="J189"/>
  <c r="J184"/>
  <c r="J179"/>
  <c r="BK167"/>
  <c r="J162"/>
  <c r="BK159"/>
  <c r="BK147"/>
  <c r="BK136"/>
  <c r="J218"/>
  <c r="J213"/>
  <c r="BK206"/>
  <c r="BK195"/>
  <c r="J185"/>
  <c r="BK181"/>
  <c r="BK175"/>
  <c r="BK171"/>
  <c r="J150"/>
  <c r="J146"/>
  <c r="J139"/>
  <c r="J136"/>
  <c r="BK221"/>
  <c r="J210"/>
  <c r="BK197"/>
  <c r="J192"/>
  <c r="J177"/>
  <c r="BK164"/>
  <c r="BK158"/>
  <c r="BK153"/>
  <c r="BK145"/>
  <c r="J140"/>
  <c r="BK220"/>
  <c r="BK217"/>
  <c r="BK210"/>
  <c r="J203"/>
  <c r="BK196"/>
  <c r="J175"/>
  <c r="J167"/>
  <c r="BK142"/>
  <c r="J138"/>
  <c i="2" r="J145"/>
  <c r="BK127"/>
  <c r="BK133"/>
  <c r="J131"/>
  <c r="J129"/>
  <c i="1" r="AS103"/>
  <c i="2" r="J143"/>
  <c r="J133"/>
  <c i="3" r="BK139"/>
  <c r="BK130"/>
  <c r="J136"/>
  <c r="BK159"/>
  <c r="BK147"/>
  <c r="J133"/>
  <c i="4" r="J212"/>
  <c r="J167"/>
  <c r="J157"/>
  <c r="BK148"/>
  <c r="BK195"/>
  <c r="BK167"/>
  <c r="J128"/>
  <c r="J217"/>
  <c r="J185"/>
  <c r="BK128"/>
  <c r="J215"/>
  <c r="J209"/>
  <c r="BK182"/>
  <c r="BK151"/>
  <c i="5" r="J225"/>
  <c r="BK205"/>
  <c r="BK180"/>
  <c r="J138"/>
  <c r="J236"/>
  <c r="J212"/>
  <c r="J158"/>
  <c r="J222"/>
  <c r="J196"/>
  <c r="BK165"/>
  <c r="BK138"/>
  <c r="J205"/>
  <c r="J162"/>
  <c i="6" r="BK214"/>
  <c r="BK200"/>
  <c r="BK154"/>
  <c r="BK223"/>
  <c r="J194"/>
  <c r="J148"/>
  <c r="J218"/>
  <c r="BK206"/>
  <c r="BK191"/>
  <c r="J169"/>
  <c r="BK148"/>
  <c r="J223"/>
  <c r="BK188"/>
  <c r="J154"/>
  <c i="7" r="J247"/>
  <c r="BK243"/>
  <c r="J224"/>
  <c r="J145"/>
  <c r="J236"/>
  <c r="BK220"/>
  <c r="J206"/>
  <c r="J128"/>
  <c r="J239"/>
  <c r="BK223"/>
  <c r="J220"/>
  <c r="BK162"/>
  <c r="BK247"/>
  <c r="J238"/>
  <c r="J223"/>
  <c r="BK178"/>
  <c r="BK136"/>
  <c i="8" r="BK315"/>
  <c r="J296"/>
  <c r="BK261"/>
  <c r="BK171"/>
  <c r="J138"/>
  <c r="BK329"/>
  <c r="BK308"/>
  <c r="J237"/>
  <c r="BK203"/>
  <c r="J165"/>
  <c r="J318"/>
  <c r="BK306"/>
  <c r="BK262"/>
  <c r="BK214"/>
  <c r="BK188"/>
  <c r="BK174"/>
  <c i="9" r="J216"/>
  <c r="J208"/>
  <c r="BK199"/>
  <c r="J193"/>
  <c r="J177"/>
  <c r="J173"/>
  <c r="BK158"/>
  <c r="J149"/>
  <c r="BK143"/>
  <c r="BK137"/>
  <c r="BK134"/>
  <c r="J233"/>
  <c r="J232"/>
  <c r="J231"/>
  <c r="BK228"/>
  <c r="J224"/>
  <c r="BK222"/>
  <c r="J220"/>
  <c r="J218"/>
  <c r="BK216"/>
  <c r="BK210"/>
  <c r="J198"/>
  <c r="J192"/>
  <c r="J183"/>
  <c r="BK177"/>
  <c r="J169"/>
  <c r="J165"/>
  <c r="BK155"/>
  <c r="BK150"/>
  <c r="BK146"/>
  <c r="BK138"/>
  <c r="J134"/>
  <c r="BK231"/>
  <c r="BK220"/>
  <c r="J211"/>
  <c r="J202"/>
  <c r="J184"/>
  <c r="J179"/>
  <c r="J175"/>
  <c r="J168"/>
  <c r="BK163"/>
  <c r="J161"/>
  <c r="BK154"/>
  <c r="BK151"/>
  <c r="J142"/>
  <c r="J138"/>
  <c r="J132"/>
  <c r="BK226"/>
  <c r="J214"/>
  <c r="J207"/>
  <c r="J205"/>
  <c r="BK201"/>
  <c r="J195"/>
  <c r="BK187"/>
  <c r="BK184"/>
  <c r="BK178"/>
  <c r="BK172"/>
  <c r="BK165"/>
  <c r="BK149"/>
  <c r="J135"/>
  <c i="10" r="BK168"/>
  <c r="BK167"/>
  <c r="J162"/>
  <c r="J155"/>
  <c r="J151"/>
  <c r="BK145"/>
  <c r="J140"/>
  <c r="BK135"/>
  <c r="BK130"/>
  <c r="BK124"/>
  <c r="J169"/>
  <c r="J165"/>
  <c r="J160"/>
  <c r="BK155"/>
  <c r="J147"/>
  <c r="BK142"/>
  <c r="J132"/>
  <c r="BK126"/>
  <c r="J164"/>
  <c r="BK158"/>
  <c r="BK151"/>
  <c r="J144"/>
  <c r="J139"/>
  <c r="J135"/>
  <c r="J128"/>
  <c r="BK123"/>
  <c i="11" r="J222"/>
  <c r="BK203"/>
  <c r="J194"/>
  <c r="J188"/>
  <c r="J181"/>
  <c r="BK172"/>
  <c r="J166"/>
  <c r="BK161"/>
  <c r="BK151"/>
  <c r="BK146"/>
  <c r="J135"/>
  <c r="J221"/>
  <c r="J216"/>
  <c r="J208"/>
  <c r="BK201"/>
  <c r="J186"/>
  <c r="J182"/>
  <c r="BK176"/>
  <c r="J172"/>
  <c r="BK157"/>
  <c r="J149"/>
  <c r="BK144"/>
  <c r="BK138"/>
  <c r="J132"/>
  <c r="J207"/>
  <c r="J199"/>
  <c r="BK194"/>
  <c r="BK178"/>
  <c r="BK173"/>
  <c r="BK162"/>
  <c r="J155"/>
  <c r="BK149"/>
  <c r="J142"/>
  <c r="J134"/>
  <c r="J219"/>
  <c r="BK212"/>
  <c r="BK208"/>
  <c r="BK199"/>
  <c r="BK186"/>
  <c r="J171"/>
  <c r="J158"/>
  <c r="BK139"/>
  <c r="J133"/>
  <c i="2" r="BK141"/>
  <c r="BK143"/>
  <c r="J141"/>
  <c r="BK139"/>
  <c i="3" r="BK151"/>
  <c r="BK149"/>
  <c r="BK154"/>
  <c r="J128"/>
  <c r="J151"/>
  <c r="J139"/>
  <c i="4" r="J220"/>
  <c r="BK207"/>
  <c r="J182"/>
  <c r="BK153"/>
  <c r="BK215"/>
  <c r="BK192"/>
  <c r="J155"/>
  <c r="BK225"/>
  <c r="J192"/>
  <c r="J138"/>
  <c r="J225"/>
  <c r="J207"/>
  <c r="BK173"/>
  <c i="5" r="J241"/>
  <c r="BK207"/>
  <c r="BK183"/>
  <c r="J151"/>
  <c r="J247"/>
  <c r="J180"/>
  <c r="BK162"/>
  <c r="BK225"/>
  <c r="J198"/>
  <c r="J183"/>
  <c r="BK151"/>
  <c r="BK236"/>
  <c r="J202"/>
  <c r="BK189"/>
  <c r="J128"/>
  <c i="6" r="BK181"/>
  <c r="J159"/>
  <c r="J229"/>
  <c r="J206"/>
  <c r="BK151"/>
  <c r="BK229"/>
  <c r="J211"/>
  <c r="J200"/>
  <c r="J163"/>
  <c r="J128"/>
  <c r="BK194"/>
  <c r="BK163"/>
  <c i="7" r="BK255"/>
  <c r="J246"/>
  <c r="J241"/>
  <c r="BK186"/>
  <c r="J252"/>
  <c r="BK238"/>
  <c r="BK229"/>
  <c r="BK212"/>
  <c r="J136"/>
  <c r="BK246"/>
  <c r="BK231"/>
  <c r="J222"/>
  <c r="BK182"/>
  <c r="J255"/>
  <c r="BK241"/>
  <c r="J229"/>
  <c r="BK206"/>
  <c r="J162"/>
  <c i="8" r="J304"/>
  <c r="J283"/>
  <c r="J232"/>
  <c r="BK195"/>
  <c r="BK130"/>
  <c r="J334"/>
  <c r="J312"/>
  <c r="J262"/>
  <c r="BK221"/>
  <c r="J171"/>
  <c r="BK337"/>
  <c r="BK312"/>
  <c r="J299"/>
  <c r="J261"/>
  <c r="BK237"/>
  <c r="J203"/>
  <c r="BK165"/>
  <c r="J128"/>
  <c r="J337"/>
  <c r="J313"/>
  <c r="BK283"/>
  <c r="J267"/>
  <c r="BK252"/>
  <c r="J221"/>
  <c r="J174"/>
  <c r="J162"/>
  <c i="9" r="J230"/>
  <c r="J226"/>
  <c r="BK223"/>
  <c r="BK213"/>
  <c r="BK206"/>
  <c r="J196"/>
  <c r="J191"/>
  <c r="J174"/>
  <c r="J159"/>
  <c r="J155"/>
  <c r="J146"/>
  <c r="J217"/>
  <c r="J212"/>
  <c r="J197"/>
  <c r="J189"/>
  <c r="BK182"/>
  <c r="BK173"/>
  <c r="BK168"/>
  <c r="BK164"/>
  <c r="J154"/>
  <c r="BK148"/>
  <c r="BK141"/>
  <c r="J137"/>
  <c r="BK133"/>
  <c r="BK230"/>
  <c r="BK218"/>
  <c r="J206"/>
  <c r="J201"/>
  <c r="BK189"/>
  <c r="J186"/>
  <c i="10" r="BK169"/>
  <c r="BK161"/>
  <c r="BK154"/>
  <c r="BK150"/>
  <c r="BK143"/>
  <c r="BK139"/>
  <c r="BK134"/>
  <c r="J129"/>
  <c r="BK121"/>
  <c r="BK166"/>
  <c r="J161"/>
  <c r="J156"/>
  <c r="J148"/>
  <c r="BK144"/>
  <c r="J131"/>
  <c r="J125"/>
  <c r="BK163"/>
  <c r="BK156"/>
  <c r="J150"/>
  <c r="BK140"/>
  <c r="J138"/>
  <c r="J133"/>
  <c r="BK125"/>
  <c i="11" r="J212"/>
  <c r="J201"/>
  <c r="BK192"/>
  <c r="BK187"/>
  <c r="BK182"/>
  <c r="J178"/>
  <c r="J164"/>
  <c r="J157"/>
  <c r="BK141"/>
  <c r="BK222"/>
  <c r="J217"/>
  <c r="BK211"/>
  <c r="J202"/>
  <c r="J190"/>
  <c r="BK184"/>
  <c r="BK177"/>
  <c r="J173"/>
  <c r="BK154"/>
  <c r="J148"/>
  <c r="J143"/>
  <c r="BK137"/>
  <c r="J215"/>
  <c r="J204"/>
  <c r="J196"/>
  <c r="BK188"/>
  <c r="J176"/>
  <c r="J159"/>
  <c r="J151"/>
  <c r="J144"/>
  <c r="BK135"/>
  <c r="BK218"/>
  <c r="J211"/>
  <c r="BK204"/>
  <c r="J197"/>
  <c r="BK183"/>
  <c r="BK166"/>
  <c r="J141"/>
  <c r="J137"/>
  <c i="2" r="BK131"/>
  <c i="1" r="AS107"/>
  <c i="2" r="J127"/>
  <c r="BK136"/>
  <c i="3" r="BK171"/>
  <c r="BK128"/>
  <c r="J147"/>
  <c r="J130"/>
  <c r="J154"/>
  <c r="BK136"/>
  <c i="4" r="BK217"/>
  <c r="J195"/>
  <c r="J160"/>
  <c r="BK138"/>
  <c r="J202"/>
  <c r="BK157"/>
  <c r="BK237"/>
  <c r="BK202"/>
  <c r="J153"/>
  <c r="J231"/>
  <c r="BK212"/>
  <c r="BK185"/>
  <c r="BK163"/>
  <c i="5" r="BK247"/>
  <c r="BK209"/>
  <c r="J193"/>
  <c r="BK158"/>
  <c r="BK128"/>
  <c r="BK229"/>
  <c r="J165"/>
  <c r="J229"/>
  <c r="J207"/>
  <c r="J189"/>
  <c r="BK155"/>
  <c r="J209"/>
  <c r="BK196"/>
  <c r="J148"/>
  <c i="6" r="BK203"/>
  <c r="BK169"/>
  <c r="BK235"/>
  <c r="BK218"/>
  <c r="J153"/>
  <c r="BK128"/>
  <c r="J209"/>
  <c r="BK198"/>
  <c r="J178"/>
  <c r="J156"/>
  <c r="J235"/>
  <c r="J191"/>
  <c r="BK156"/>
  <c i="7" r="BK252"/>
  <c r="BK244"/>
  <c r="BK227"/>
  <c r="J178"/>
  <c r="J235"/>
  <c r="BK222"/>
  <c r="J209"/>
  <c r="BK132"/>
  <c r="BK236"/>
  <c r="J227"/>
  <c r="J212"/>
  <c r="J149"/>
  <c r="J244"/>
  <c r="BK235"/>
  <c r="BK209"/>
  <c r="J186"/>
  <c r="BK128"/>
  <c i="8" r="BK299"/>
  <c r="J276"/>
  <c r="BK206"/>
  <c r="J154"/>
  <c r="BK341"/>
  <c r="J315"/>
  <c r="BK296"/>
  <c r="J214"/>
  <c r="BK162"/>
  <c r="BK332"/>
  <c r="J308"/>
  <c r="J266"/>
  <c r="J252"/>
  <c r="J206"/>
  <c r="J185"/>
  <c r="BK138"/>
  <c r="J332"/>
  <c r="J306"/>
  <c r="BK279"/>
  <c r="BK266"/>
  <c r="J235"/>
  <c r="BK230"/>
  <c r="BK185"/>
  <c r="BK154"/>
  <c i="9" r="BK232"/>
  <c r="BK227"/>
  <c r="J222"/>
  <c r="BK211"/>
  <c r="BK204"/>
  <c r="BK198"/>
  <c r="BK192"/>
  <c r="BK179"/>
  <c r="J164"/>
  <c r="BK156"/>
  <c r="J148"/>
  <c r="BK145"/>
  <c r="J213"/>
  <c r="J200"/>
  <c r="J194"/>
  <c r="J185"/>
  <c r="J178"/>
  <c r="J172"/>
  <c r="BK167"/>
  <c r="BK157"/>
  <c r="J153"/>
  <c r="BK144"/>
  <c r="BK139"/>
  <c r="BK135"/>
  <c r="BK233"/>
  <c r="J223"/>
  <c r="BK212"/>
  <c r="BK205"/>
  <c r="BK197"/>
  <c r="J187"/>
  <c r="BK174"/>
  <c r="J158"/>
  <c r="J145"/>
  <c r="BK140"/>
  <c r="J133"/>
  <c r="BK215"/>
  <c r="BK208"/>
  <c r="J204"/>
  <c r="BK202"/>
  <c r="BK196"/>
  <c r="BK188"/>
  <c r="BK185"/>
  <c r="BK180"/>
  <c r="J171"/>
  <c r="BK161"/>
  <c r="J143"/>
  <c i="10" r="J172"/>
  <c r="BK172"/>
  <c r="BK170"/>
  <c r="BK165"/>
  <c r="BK157"/>
  <c r="J153"/>
  <c r="J149"/>
  <c r="BK141"/>
  <c r="BK136"/>
  <c r="BK132"/>
  <c r="J126"/>
  <c r="J170"/>
  <c r="J167"/>
  <c r="BK162"/>
  <c r="J157"/>
  <c r="BK153"/>
  <c r="J145"/>
  <c r="J134"/>
  <c r="J130"/>
  <c r="J123"/>
  <c r="BK160"/>
  <c r="J154"/>
  <c r="BK148"/>
  <c r="J143"/>
  <c r="J136"/>
  <c r="BK129"/>
  <c r="J124"/>
  <c i="11" r="BK223"/>
  <c r="BK209"/>
  <c r="BK200"/>
  <c r="BK190"/>
  <c r="BK185"/>
  <c r="BK180"/>
  <c r="J169"/>
  <c r="J165"/>
  <c r="BK160"/>
  <c r="BK155"/>
  <c r="J145"/>
  <c r="BK132"/>
  <c r="J220"/>
  <c r="BK215"/>
  <c r="BK207"/>
  <c r="J187"/>
  <c r="J183"/>
  <c r="J180"/>
  <c r="BK174"/>
  <c r="J160"/>
  <c r="J153"/>
  <c r="J147"/>
  <c r="BK140"/>
  <c r="BK133"/>
  <c r="BK219"/>
  <c r="J206"/>
  <c r="J198"/>
  <c r="J195"/>
  <c r="BK179"/>
  <c r="BK165"/>
  <c r="J161"/>
  <c r="J154"/>
  <c r="BK148"/>
  <c r="BK143"/>
  <c r="J223"/>
  <c r="BK213"/>
  <c r="J209"/>
  <c r="J200"/>
  <c r="BK189"/>
  <c r="J174"/>
  <c r="BK169"/>
  <c r="BK150"/>
  <c r="BK134"/>
  <c i="2" l="1" r="BK126"/>
  <c r="BK138"/>
  <c r="J138"/>
  <c r="J102"/>
  <c i="3" r="R129"/>
  <c r="R126"/>
  <c r="R125"/>
  <c r="P135"/>
  <c r="T153"/>
  <c i="4" r="T127"/>
  <c r="R191"/>
  <c r="R197"/>
  <c r="P219"/>
  <c i="5" r="T127"/>
  <c r="T126"/>
  <c r="T125"/>
  <c r="T218"/>
  <c r="T224"/>
  <c r="T235"/>
  <c i="6" r="P127"/>
  <c r="BK187"/>
  <c r="J187"/>
  <c r="J101"/>
  <c r="P193"/>
  <c r="R217"/>
  <c i="7" r="P127"/>
  <c r="P126"/>
  <c r="P125"/>
  <c i="1" r="AU101"/>
  <c i="7" r="P215"/>
  <c i="8" r="P127"/>
  <c r="BK282"/>
  <c r="J282"/>
  <c r="J101"/>
  <c r="P317"/>
  <c r="T331"/>
  <c i="9" r="R131"/>
  <c r="T152"/>
  <c r="R160"/>
  <c r="BK170"/>
  <c r="J170"/>
  <c r="J102"/>
  <c r="BK190"/>
  <c r="J190"/>
  <c r="J103"/>
  <c r="BK209"/>
  <c r="J209"/>
  <c r="J104"/>
  <c r="P221"/>
  <c r="BK225"/>
  <c r="J225"/>
  <c r="J107"/>
  <c r="BK229"/>
  <c r="J229"/>
  <c r="J108"/>
  <c i="10" r="BK120"/>
  <c r="J120"/>
  <c i="11" r="P131"/>
  <c r="T152"/>
  <c r="T156"/>
  <c r="BK170"/>
  <c r="J170"/>
  <c r="J104"/>
  <c r="R193"/>
  <c i="2" r="T126"/>
  <c r="R138"/>
  <c i="3" r="BK129"/>
  <c r="J129"/>
  <c r="J101"/>
  <c r="BK135"/>
  <c r="J135"/>
  <c r="J102"/>
  <c r="BK153"/>
  <c r="J153"/>
  <c r="J103"/>
  <c i="4" r="P127"/>
  <c r="T191"/>
  <c r="T197"/>
  <c r="T219"/>
  <c i="5" r="BK127"/>
  <c r="BK218"/>
  <c r="J218"/>
  <c r="J101"/>
  <c r="P224"/>
  <c r="P235"/>
  <c i="6" r="T127"/>
  <c r="R187"/>
  <c r="BK193"/>
  <c r="J193"/>
  <c r="J102"/>
  <c r="P217"/>
  <c i="7" r="T127"/>
  <c r="T126"/>
  <c r="T125"/>
  <c r="T215"/>
  <c i="8" r="R127"/>
  <c r="R282"/>
  <c r="T317"/>
  <c r="R331"/>
  <c i="9" r="T131"/>
  <c r="R152"/>
  <c r="P160"/>
  <c r="R170"/>
  <c r="T190"/>
  <c r="R209"/>
  <c r="BK221"/>
  <c r="J221"/>
  <c r="J106"/>
  <c r="P225"/>
  <c r="P229"/>
  <c i="10" r="P120"/>
  <c i="1" r="AU106"/>
  <c i="11" r="R131"/>
  <c r="P152"/>
  <c r="P156"/>
  <c r="R163"/>
  <c r="P170"/>
  <c r="BK193"/>
  <c r="J193"/>
  <c r="J106"/>
  <c r="P205"/>
  <c i="2" r="P126"/>
  <c r="P125"/>
  <c r="P124"/>
  <c i="1" r="AU96"/>
  <c i="2" r="P138"/>
  <c i="3" r="P129"/>
  <c r="P126"/>
  <c r="P125"/>
  <c i="1" r="AU97"/>
  <c i="3" r="R135"/>
  <c r="P153"/>
  <c i="4" r="BK127"/>
  <c r="J127"/>
  <c r="J100"/>
  <c r="P191"/>
  <c r="P197"/>
  <c r="R219"/>
  <c i="5" r="R127"/>
  <c r="R218"/>
  <c r="BK224"/>
  <c r="J224"/>
  <c r="J102"/>
  <c r="R235"/>
  <c i="6" r="R127"/>
  <c r="R126"/>
  <c r="R125"/>
  <c r="P187"/>
  <c r="R193"/>
  <c r="BK217"/>
  <c r="J217"/>
  <c r="J103"/>
  <c i="7" r="BK127"/>
  <c r="J127"/>
  <c r="J100"/>
  <c r="BK215"/>
  <c r="J215"/>
  <c r="J103"/>
  <c i="8" r="T127"/>
  <c r="T126"/>
  <c r="T125"/>
  <c r="T282"/>
  <c r="R317"/>
  <c r="BK331"/>
  <c r="J331"/>
  <c r="J103"/>
  <c i="9" r="P131"/>
  <c r="P152"/>
  <c r="T160"/>
  <c r="T170"/>
  <c r="P190"/>
  <c r="T209"/>
  <c r="R221"/>
  <c r="T225"/>
  <c r="T229"/>
  <c i="10" r="T120"/>
  <c i="11" r="T131"/>
  <c r="R152"/>
  <c r="R156"/>
  <c r="P163"/>
  <c r="R170"/>
  <c r="T193"/>
  <c r="R205"/>
  <c r="BK214"/>
  <c r="J214"/>
  <c r="J108"/>
  <c r="R214"/>
  <c i="2" r="R126"/>
  <c r="R125"/>
  <c r="R124"/>
  <c r="T138"/>
  <c i="3" r="T129"/>
  <c r="T126"/>
  <c r="T125"/>
  <c r="T135"/>
  <c r="R153"/>
  <c i="4" r="R127"/>
  <c r="R126"/>
  <c r="R125"/>
  <c r="BK191"/>
  <c r="J191"/>
  <c r="J101"/>
  <c r="BK197"/>
  <c r="J197"/>
  <c r="J102"/>
  <c r="BK219"/>
  <c r="J219"/>
  <c r="J103"/>
  <c i="5" r="P127"/>
  <c r="P126"/>
  <c r="P125"/>
  <c i="1" r="AU99"/>
  <c i="5" r="P218"/>
  <c r="R224"/>
  <c r="BK235"/>
  <c r="J235"/>
  <c r="J103"/>
  <c i="6" r="BK127"/>
  <c r="J127"/>
  <c r="J100"/>
  <c r="T187"/>
  <c r="T193"/>
  <c r="T217"/>
  <c i="7" r="R127"/>
  <c r="R126"/>
  <c r="R125"/>
  <c r="R215"/>
  <c i="8" r="BK127"/>
  <c r="J127"/>
  <c r="J100"/>
  <c r="P282"/>
  <c r="BK317"/>
  <c r="J317"/>
  <c r="J102"/>
  <c r="P331"/>
  <c i="9" r="BK131"/>
  <c r="J131"/>
  <c r="J99"/>
  <c r="BK152"/>
  <c r="J152"/>
  <c r="J100"/>
  <c r="BK160"/>
  <c r="J160"/>
  <c r="J101"/>
  <c r="P170"/>
  <c r="R190"/>
  <c r="P209"/>
  <c r="T221"/>
  <c r="R225"/>
  <c r="R229"/>
  <c i="10" r="R120"/>
  <c i="11" r="BK131"/>
  <c r="J131"/>
  <c r="J99"/>
  <c r="BK152"/>
  <c r="J152"/>
  <c r="J100"/>
  <c r="BK156"/>
  <c r="J156"/>
  <c r="J101"/>
  <c r="BK163"/>
  <c r="J163"/>
  <c r="J102"/>
  <c r="T163"/>
  <c r="T170"/>
  <c r="P193"/>
  <c r="BK205"/>
  <c r="J205"/>
  <c r="J107"/>
  <c r="T205"/>
  <c r="P214"/>
  <c r="T214"/>
  <c i="2" r="BK135"/>
  <c r="J135"/>
  <c r="J101"/>
  <c i="9" r="BK219"/>
  <c r="J219"/>
  <c r="J105"/>
  <c i="3" r="BK127"/>
  <c r="J127"/>
  <c r="J100"/>
  <c i="7" r="BK208"/>
  <c r="J208"/>
  <c r="J101"/>
  <c r="BK211"/>
  <c r="J211"/>
  <c r="J102"/>
  <c i="11" r="BK191"/>
  <c r="J191"/>
  <c r="J105"/>
  <c r="BK168"/>
  <c r="J168"/>
  <c r="J103"/>
  <c i="10" r="J98"/>
  <c i="11" r="E85"/>
  <c r="J94"/>
  <c r="F127"/>
  <c r="BE136"/>
  <c r="BE143"/>
  <c r="BE144"/>
  <c r="BE145"/>
  <c r="BE149"/>
  <c r="BE151"/>
  <c r="BE154"/>
  <c r="BE155"/>
  <c r="BE157"/>
  <c r="BE160"/>
  <c r="BE162"/>
  <c r="BE164"/>
  <c r="BE172"/>
  <c r="BE177"/>
  <c r="BE178"/>
  <c r="BE179"/>
  <c r="BE180"/>
  <c r="BE184"/>
  <c r="BE187"/>
  <c r="BE190"/>
  <c r="BE194"/>
  <c r="BE201"/>
  <c r="BE206"/>
  <c r="BE215"/>
  <c r="BE221"/>
  <c r="BE222"/>
  <c r="BE223"/>
  <c r="F93"/>
  <c r="J124"/>
  <c r="BE132"/>
  <c r="BE134"/>
  <c r="BE137"/>
  <c r="BE138"/>
  <c r="BE146"/>
  <c r="BE147"/>
  <c r="BE150"/>
  <c r="BE166"/>
  <c r="BE169"/>
  <c r="BE171"/>
  <c r="BE174"/>
  <c r="BE181"/>
  <c r="BE182"/>
  <c r="BE186"/>
  <c r="BE189"/>
  <c r="BE199"/>
  <c r="BE200"/>
  <c r="BE202"/>
  <c r="BE203"/>
  <c r="BE208"/>
  <c r="BE211"/>
  <c r="BE212"/>
  <c r="BE216"/>
  <c r="J93"/>
  <c r="BE135"/>
  <c r="BE141"/>
  <c r="BE158"/>
  <c r="BE159"/>
  <c r="BE161"/>
  <c r="BE165"/>
  <c r="BE167"/>
  <c r="BE185"/>
  <c r="BE192"/>
  <c r="BE196"/>
  <c r="BE197"/>
  <c r="BE198"/>
  <c r="BE204"/>
  <c r="BE209"/>
  <c r="BE133"/>
  <c r="BE139"/>
  <c r="BE140"/>
  <c r="BE142"/>
  <c r="BE148"/>
  <c r="BE153"/>
  <c r="BE173"/>
  <c r="BE175"/>
  <c r="BE176"/>
  <c r="BE183"/>
  <c r="BE188"/>
  <c r="BE195"/>
  <c r="BE207"/>
  <c r="BE210"/>
  <c r="BE213"/>
  <c r="BE217"/>
  <c r="BE218"/>
  <c r="BE219"/>
  <c r="BE220"/>
  <c i="9" r="BK130"/>
  <c r="J130"/>
  <c r="J98"/>
  <c i="10" r="F93"/>
  <c r="E108"/>
  <c r="J114"/>
  <c r="J116"/>
  <c r="J117"/>
  <c r="BE121"/>
  <c r="BE122"/>
  <c r="BE124"/>
  <c r="BE126"/>
  <c r="BE130"/>
  <c r="BE135"/>
  <c r="BE139"/>
  <c r="BE145"/>
  <c r="BE147"/>
  <c r="BE149"/>
  <c r="BE150"/>
  <c r="BE153"/>
  <c r="BE155"/>
  <c r="BE159"/>
  <c r="BE162"/>
  <c r="BE165"/>
  <c r="F94"/>
  <c r="BE125"/>
  <c r="BE128"/>
  <c r="BE129"/>
  <c r="BE131"/>
  <c r="BE133"/>
  <c r="BE137"/>
  <c r="BE141"/>
  <c r="BE143"/>
  <c r="BE148"/>
  <c r="BE152"/>
  <c r="BE154"/>
  <c r="BE157"/>
  <c r="BE158"/>
  <c r="BE161"/>
  <c r="BE164"/>
  <c r="BE167"/>
  <c r="BE171"/>
  <c r="BE172"/>
  <c r="BE123"/>
  <c r="BE127"/>
  <c r="BE132"/>
  <c r="BE134"/>
  <c r="BE136"/>
  <c r="BE138"/>
  <c r="BE140"/>
  <c r="BE142"/>
  <c r="BE144"/>
  <c r="BE146"/>
  <c r="BE151"/>
  <c r="BE156"/>
  <c r="BE160"/>
  <c r="BE163"/>
  <c r="BE166"/>
  <c r="BE169"/>
  <c r="BE168"/>
  <c r="BE170"/>
  <c i="9" r="J91"/>
  <c r="F94"/>
  <c r="E118"/>
  <c r="F126"/>
  <c r="J127"/>
  <c r="BE133"/>
  <c r="BE138"/>
  <c r="BE140"/>
  <c r="BE144"/>
  <c r="BE145"/>
  <c r="BE146"/>
  <c r="BE147"/>
  <c r="BE150"/>
  <c r="BE151"/>
  <c r="BE153"/>
  <c r="BE154"/>
  <c r="BE157"/>
  <c r="BE162"/>
  <c r="BE168"/>
  <c r="BE173"/>
  <c r="BE176"/>
  <c r="BE181"/>
  <c r="BE189"/>
  <c r="BE194"/>
  <c r="BE197"/>
  <c r="BE205"/>
  <c r="BE210"/>
  <c r="BE212"/>
  <c r="BE220"/>
  <c r="BE222"/>
  <c r="BE224"/>
  <c r="J93"/>
  <c r="BE134"/>
  <c r="BE137"/>
  <c r="BE143"/>
  <c r="BE148"/>
  <c r="BE155"/>
  <c r="BE156"/>
  <c r="BE158"/>
  <c r="BE172"/>
  <c r="BE177"/>
  <c r="BE179"/>
  <c r="BE180"/>
  <c r="BE187"/>
  <c r="BE191"/>
  <c r="BE195"/>
  <c r="BE198"/>
  <c r="BE199"/>
  <c r="BE206"/>
  <c r="BE207"/>
  <c r="BE215"/>
  <c r="BE216"/>
  <c r="BE217"/>
  <c r="BE223"/>
  <c r="BE228"/>
  <c r="BE231"/>
  <c r="BE232"/>
  <c r="BE233"/>
  <c r="BE142"/>
  <c r="BE163"/>
  <c r="BE174"/>
  <c r="BE175"/>
  <c r="BE178"/>
  <c r="BE183"/>
  <c r="BE192"/>
  <c r="BE193"/>
  <c r="BE200"/>
  <c r="BE202"/>
  <c r="BE203"/>
  <c r="BE204"/>
  <c r="BE208"/>
  <c r="BE211"/>
  <c r="BE213"/>
  <c r="BE226"/>
  <c r="BE227"/>
  <c r="BE230"/>
  <c r="BE132"/>
  <c r="BE135"/>
  <c r="BE136"/>
  <c r="BE139"/>
  <c r="BE141"/>
  <c r="BE149"/>
  <c r="BE159"/>
  <c r="BE161"/>
  <c r="BE164"/>
  <c r="BE165"/>
  <c r="BE166"/>
  <c r="BE167"/>
  <c r="BE169"/>
  <c r="BE171"/>
  <c r="BE182"/>
  <c r="BE184"/>
  <c r="BE185"/>
  <c r="BE186"/>
  <c r="BE188"/>
  <c r="BE196"/>
  <c r="BE201"/>
  <c r="BE214"/>
  <c r="BE218"/>
  <c i="8" r="J91"/>
  <c r="E113"/>
  <c r="J121"/>
  <c r="BE130"/>
  <c r="BE195"/>
  <c r="BE203"/>
  <c r="BE206"/>
  <c r="BE296"/>
  <c r="BE304"/>
  <c r="BE312"/>
  <c r="BE313"/>
  <c r="BE318"/>
  <c r="BE332"/>
  <c r="BE334"/>
  <c r="J94"/>
  <c r="BE146"/>
  <c r="BE154"/>
  <c r="BE221"/>
  <c r="BE230"/>
  <c r="BE262"/>
  <c r="BE276"/>
  <c r="BE279"/>
  <c r="BE283"/>
  <c r="BE301"/>
  <c r="BE306"/>
  <c r="BE315"/>
  <c r="F94"/>
  <c r="BE128"/>
  <c r="BE167"/>
  <c r="BE171"/>
  <c r="BE188"/>
  <c r="BE235"/>
  <c r="BE252"/>
  <c r="BE261"/>
  <c r="BE267"/>
  <c r="BE299"/>
  <c r="BE329"/>
  <c r="BE337"/>
  <c r="BE341"/>
  <c r="BE138"/>
  <c r="BE162"/>
  <c r="BE165"/>
  <c r="BE174"/>
  <c r="BE181"/>
  <c r="BE185"/>
  <c r="BE214"/>
  <c r="BE232"/>
  <c r="BE237"/>
  <c r="BE259"/>
  <c r="BE266"/>
  <c r="BE308"/>
  <c i="7" r="E85"/>
  <c r="J93"/>
  <c r="BE145"/>
  <c r="BE231"/>
  <c r="BE249"/>
  <c r="BE252"/>
  <c r="F122"/>
  <c r="BE128"/>
  <c r="BE216"/>
  <c r="BE227"/>
  <c r="BE241"/>
  <c r="BE243"/>
  <c r="BE247"/>
  <c r="J91"/>
  <c r="BE149"/>
  <c r="BE162"/>
  <c r="BE178"/>
  <c r="BE182"/>
  <c r="BE186"/>
  <c r="BE223"/>
  <c r="BE224"/>
  <c r="BE232"/>
  <c r="BE239"/>
  <c r="BE244"/>
  <c r="BE246"/>
  <c r="BE255"/>
  <c r="J94"/>
  <c r="BE132"/>
  <c r="BE136"/>
  <c r="BE189"/>
  <c r="BE206"/>
  <c r="BE209"/>
  <c r="BE212"/>
  <c r="BE220"/>
  <c r="BE222"/>
  <c r="BE229"/>
  <c r="BE235"/>
  <c r="BE236"/>
  <c r="BE238"/>
  <c i="6" r="F94"/>
  <c r="J121"/>
  <c r="BE128"/>
  <c r="BE138"/>
  <c r="BE159"/>
  <c r="BE169"/>
  <c r="BE206"/>
  <c r="BE209"/>
  <c r="BE211"/>
  <c r="BE229"/>
  <c i="5" r="J127"/>
  <c r="J100"/>
  <c i="6" r="E85"/>
  <c r="J91"/>
  <c r="J94"/>
  <c r="BE151"/>
  <c r="BE153"/>
  <c r="BE214"/>
  <c r="BE235"/>
  <c r="BE154"/>
  <c r="BE156"/>
  <c r="BE163"/>
  <c r="BE178"/>
  <c r="BE181"/>
  <c r="BE188"/>
  <c r="BE194"/>
  <c r="BE200"/>
  <c r="BE148"/>
  <c r="BE191"/>
  <c r="BE198"/>
  <c r="BE203"/>
  <c r="BE218"/>
  <c r="BE223"/>
  <c i="5" r="J94"/>
  <c r="J119"/>
  <c r="F122"/>
  <c r="BE138"/>
  <c r="BE151"/>
  <c r="BE155"/>
  <c r="BE165"/>
  <c r="BE205"/>
  <c r="BE207"/>
  <c r="BE209"/>
  <c r="BE212"/>
  <c r="BE225"/>
  <c r="BE241"/>
  <c r="BE158"/>
  <c r="BE171"/>
  <c r="BE202"/>
  <c r="BE219"/>
  <c r="BE236"/>
  <c r="J93"/>
  <c r="BE128"/>
  <c r="BE148"/>
  <c r="BE180"/>
  <c r="BE183"/>
  <c r="BE193"/>
  <c r="BE198"/>
  <c r="BE222"/>
  <c r="BE247"/>
  <c r="BE253"/>
  <c r="E85"/>
  <c r="BE162"/>
  <c r="BE189"/>
  <c r="BE196"/>
  <c r="BE229"/>
  <c i="4" r="J93"/>
  <c r="E113"/>
  <c r="BE128"/>
  <c r="BE138"/>
  <c r="BE155"/>
  <c r="BE192"/>
  <c r="BE215"/>
  <c r="F94"/>
  <c r="J119"/>
  <c r="BE148"/>
  <c r="BE157"/>
  <c r="BE163"/>
  <c r="BE167"/>
  <c r="BE173"/>
  <c r="BE182"/>
  <c r="BE207"/>
  <c r="BE212"/>
  <c r="BE151"/>
  <c r="BE153"/>
  <c r="BE160"/>
  <c r="BE195"/>
  <c r="BE198"/>
  <c r="BE204"/>
  <c r="BE209"/>
  <c r="BE217"/>
  <c r="BE220"/>
  <c r="BE231"/>
  <c r="BE237"/>
  <c r="J94"/>
  <c r="BE185"/>
  <c r="BE202"/>
  <c r="BE225"/>
  <c i="3" r="J91"/>
  <c r="F94"/>
  <c r="J121"/>
  <c r="BE128"/>
  <c r="BE130"/>
  <c r="BE171"/>
  <c r="J94"/>
  <c r="BE139"/>
  <c r="BE149"/>
  <c i="2" r="J126"/>
  <c r="J100"/>
  <c i="3" r="E113"/>
  <c r="BE133"/>
  <c r="BE147"/>
  <c r="BE151"/>
  <c r="BE159"/>
  <c r="BE165"/>
  <c r="BE136"/>
  <c r="BE154"/>
  <c i="2" r="F94"/>
  <c r="BE127"/>
  <c r="BE143"/>
  <c r="J91"/>
  <c r="J121"/>
  <c r="BE133"/>
  <c r="BE139"/>
  <c r="E85"/>
  <c r="J93"/>
  <c r="BE129"/>
  <c r="BE131"/>
  <c r="BE141"/>
  <c r="BE136"/>
  <c r="BE145"/>
  <c r="F38"/>
  <c i="1" r="BC96"/>
  <c i="3" r="F38"/>
  <c i="1" r="BC97"/>
  <c i="3" r="F37"/>
  <c i="1" r="BB97"/>
  <c i="4" r="F36"/>
  <c i="1" r="BA98"/>
  <c i="4" r="F38"/>
  <c i="1" r="BC98"/>
  <c i="5" r="J36"/>
  <c i="1" r="AW99"/>
  <c i="6" r="J36"/>
  <c i="1" r="AW100"/>
  <c i="7" r="F39"/>
  <c i="1" r="BD101"/>
  <c i="8" r="F38"/>
  <c i="1" r="BC102"/>
  <c i="8" r="F37"/>
  <c i="1" r="BB102"/>
  <c i="10" r="F39"/>
  <c i="1" r="BD106"/>
  <c r="BD105"/>
  <c i="10" r="F38"/>
  <c i="1" r="BC106"/>
  <c r="BC105"/>
  <c r="AY105"/>
  <c i="11" r="F37"/>
  <c i="1" r="BB108"/>
  <c r="BB107"/>
  <c r="AX107"/>
  <c r="AS94"/>
  <c i="2" r="F39"/>
  <c i="1" r="BD96"/>
  <c i="3" r="F39"/>
  <c i="1" r="BD97"/>
  <c i="4" r="F39"/>
  <c i="1" r="BD98"/>
  <c i="5" r="F36"/>
  <c i="1" r="BA99"/>
  <c i="6" r="F36"/>
  <c i="1" r="BA100"/>
  <c i="6" r="F38"/>
  <c i="1" r="BC100"/>
  <c i="7" r="F37"/>
  <c i="1" r="BB101"/>
  <c i="8" r="J36"/>
  <c i="1" r="AW102"/>
  <c i="9" r="J36"/>
  <c i="1" r="AW104"/>
  <c i="9" r="F39"/>
  <c i="1" r="BD104"/>
  <c r="BD103"/>
  <c i="10" r="F37"/>
  <c i="1" r="BB106"/>
  <c r="BB105"/>
  <c r="AX105"/>
  <c i="10" r="F36"/>
  <c i="1" r="BA106"/>
  <c r="BA105"/>
  <c r="AW105"/>
  <c i="11" r="F36"/>
  <c i="1" r="BA108"/>
  <c r="BA107"/>
  <c r="AW107"/>
  <c r="AU105"/>
  <c i="2" r="J36"/>
  <c i="1" r="AW96"/>
  <c i="3" r="J36"/>
  <c i="1" r="AW97"/>
  <c i="4" r="J36"/>
  <c i="1" r="AW98"/>
  <c i="5" r="F37"/>
  <c i="1" r="BB99"/>
  <c i="6" r="F37"/>
  <c i="1" r="BB100"/>
  <c i="7" r="J36"/>
  <c i="1" r="AW101"/>
  <c i="7" r="F38"/>
  <c i="1" r="BC101"/>
  <c i="8" r="F39"/>
  <c i="1" r="BD102"/>
  <c i="9" r="F38"/>
  <c i="1" r="BC104"/>
  <c r="BC103"/>
  <c r="AY103"/>
  <c i="11" r="J36"/>
  <c i="1" r="AW108"/>
  <c i="11" r="F38"/>
  <c i="1" r="BC108"/>
  <c r="BC107"/>
  <c r="AY107"/>
  <c i="10" r="J32"/>
  <c i="2" r="F37"/>
  <c i="1" r="BB96"/>
  <c i="2" r="F36"/>
  <c i="1" r="BA96"/>
  <c i="3" r="F36"/>
  <c i="1" r="BA97"/>
  <c i="4" r="F37"/>
  <c i="1" r="BB98"/>
  <c i="5" r="F38"/>
  <c i="1" r="BC99"/>
  <c i="5" r="F39"/>
  <c i="1" r="BD99"/>
  <c i="6" r="F39"/>
  <c i="1" r="BD100"/>
  <c i="7" r="F36"/>
  <c i="1" r="BA101"/>
  <c i="8" r="F36"/>
  <c i="1" r="BA102"/>
  <c i="9" r="F37"/>
  <c i="1" r="BB104"/>
  <c r="BB103"/>
  <c r="AX103"/>
  <c i="9" r="F36"/>
  <c i="1" r="BA104"/>
  <c r="BA103"/>
  <c r="AW103"/>
  <c i="10" r="J36"/>
  <c i="1" r="AW106"/>
  <c i="11" r="F39"/>
  <c i="1" r="BD108"/>
  <c r="BD107"/>
  <c i="11" l="1" r="T130"/>
  <c i="5" r="BK126"/>
  <c r="J126"/>
  <c r="J99"/>
  <c i="8" r="P126"/>
  <c r="P125"/>
  <c i="1" r="AU102"/>
  <c i="2" r="T125"/>
  <c r="T124"/>
  <c i="11" r="P130"/>
  <c i="1" r="AU108"/>
  <c i="2" r="BK125"/>
  <c r="J125"/>
  <c r="J99"/>
  <c i="9" r="P130"/>
  <c i="1" r="AU104"/>
  <c i="5" r="R126"/>
  <c r="R125"/>
  <c i="8" r="R126"/>
  <c r="R125"/>
  <c i="6" r="T126"/>
  <c r="T125"/>
  <c i="9" r="R130"/>
  <c i="6" r="P126"/>
  <c r="P125"/>
  <c i="1" r="AU100"/>
  <c i="4" r="T126"/>
  <c r="T125"/>
  <c i="11" r="R130"/>
  <c i="9" r="T130"/>
  <c i="4" r="P126"/>
  <c r="P125"/>
  <c i="1" r="AU98"/>
  <c r="AG106"/>
  <c i="6" r="BK126"/>
  <c r="J126"/>
  <c r="J99"/>
  <c i="8" r="BK126"/>
  <c r="BK125"/>
  <c r="J125"/>
  <c r="J98"/>
  <c i="11" r="BK130"/>
  <c r="J130"/>
  <c i="3" r="BK126"/>
  <c r="J126"/>
  <c r="J99"/>
  <c i="4" r="BK126"/>
  <c r="J126"/>
  <c r="J99"/>
  <c i="7" r="BK126"/>
  <c r="J126"/>
  <c r="J99"/>
  <c i="1" r="AG105"/>
  <c i="2" r="F35"/>
  <c i="1" r="AZ96"/>
  <c i="4" r="J35"/>
  <c i="1" r="AV98"/>
  <c r="AT98"/>
  <c i="6" r="F35"/>
  <c i="1" r="AZ100"/>
  <c i="8" r="F35"/>
  <c i="1" r="AZ102"/>
  <c i="9" r="J32"/>
  <c i="1" r="AG104"/>
  <c r="AG103"/>
  <c i="10" r="F35"/>
  <c i="1" r="AZ106"/>
  <c r="AZ105"/>
  <c r="AV105"/>
  <c r="AT105"/>
  <c r="AN105"/>
  <c r="AU103"/>
  <c i="2" r="J35"/>
  <c i="1" r="AV96"/>
  <c r="AT96"/>
  <c i="4" r="F35"/>
  <c i="1" r="AZ98"/>
  <c i="6" r="J35"/>
  <c i="1" r="AV100"/>
  <c r="AT100"/>
  <c i="8" r="J35"/>
  <c i="1" r="AV102"/>
  <c r="AT102"/>
  <c i="10" r="J35"/>
  <c i="1" r="AV106"/>
  <c r="AT106"/>
  <c r="AN106"/>
  <c r="AU107"/>
  <c i="11" r="J32"/>
  <c i="1" r="AG108"/>
  <c r="AG107"/>
  <c i="3" r="J35"/>
  <c i="1" r="AV97"/>
  <c r="AT97"/>
  <c i="5" r="J35"/>
  <c i="1" r="AV99"/>
  <c r="AT99"/>
  <c i="7" r="J35"/>
  <c i="1" r="AV101"/>
  <c r="AT101"/>
  <c r="BD95"/>
  <c r="BA95"/>
  <c r="AW95"/>
  <c i="9" r="J35"/>
  <c i="1" r="AV104"/>
  <c r="AT104"/>
  <c i="11" r="F35"/>
  <c i="1" r="AZ108"/>
  <c r="AZ107"/>
  <c r="AV107"/>
  <c r="AT107"/>
  <c r="AN107"/>
  <c i="3" r="F35"/>
  <c i="1" r="AZ97"/>
  <c i="5" r="F35"/>
  <c i="1" r="AZ99"/>
  <c i="7" r="F35"/>
  <c i="1" r="AZ101"/>
  <c r="BB95"/>
  <c r="AX95"/>
  <c r="BC95"/>
  <c i="9" r="F35"/>
  <c i="1" r="AZ104"/>
  <c r="AZ103"/>
  <c r="AV103"/>
  <c r="AT103"/>
  <c i="11" r="J35"/>
  <c i="1" r="AV108"/>
  <c r="AT108"/>
  <c r="AN108"/>
  <c i="6" l="1" r="BK125"/>
  <c r="J125"/>
  <c i="7" r="BK125"/>
  <c r="J125"/>
  <c r="J98"/>
  <c i="2" r="BK124"/>
  <c r="J124"/>
  <c r="J98"/>
  <c i="11" r="J98"/>
  <c i="3" r="BK125"/>
  <c r="J125"/>
  <c i="8" r="J126"/>
  <c r="J99"/>
  <c i="4" r="BK125"/>
  <c r="J125"/>
  <c r="J98"/>
  <c i="5" r="BK125"/>
  <c r="J125"/>
  <c r="J98"/>
  <c i="11" r="J41"/>
  <c i="1" r="AN104"/>
  <c r="AN103"/>
  <c i="10" r="J41"/>
  <c i="9" r="J41"/>
  <c i="1" r="AU95"/>
  <c r="AU94"/>
  <c r="AY95"/>
  <c r="BA94"/>
  <c r="W30"/>
  <c r="BC94"/>
  <c r="AY94"/>
  <c r="BD94"/>
  <c r="W33"/>
  <c i="8" r="J32"/>
  <c i="1" r="AG102"/>
  <c i="3" r="J32"/>
  <c i="1" r="AG97"/>
  <c r="AZ95"/>
  <c i="6" r="J32"/>
  <c i="1" r="AG100"/>
  <c r="BB94"/>
  <c r="W31"/>
  <c i="6" l="1" r="J41"/>
  <c i="3" r="J41"/>
  <c i="8" r="J41"/>
  <c i="3" r="J98"/>
  <c i="6" r="J98"/>
  <c i="1" r="AN100"/>
  <c r="AN102"/>
  <c r="AN97"/>
  <c r="W32"/>
  <c r="AZ94"/>
  <c r="AV94"/>
  <c r="AK29"/>
  <c r="AW94"/>
  <c r="AK30"/>
  <c i="5" r="J32"/>
  <c i="1" r="AG99"/>
  <c r="AN99"/>
  <c i="4" r="J32"/>
  <c i="1" r="AG98"/>
  <c r="AN98"/>
  <c r="AX94"/>
  <c i="7" r="J32"/>
  <c i="1" r="AG101"/>
  <c i="2" r="J32"/>
  <c i="1" r="AG96"/>
  <c r="AN96"/>
  <c r="AV95"/>
  <c r="AT95"/>
  <c i="7" l="1" r="J41"/>
  <c i="5" r="J41"/>
  <c i="4" r="J41"/>
  <c i="2" r="J41"/>
  <c i="1" r="AN101"/>
  <c r="W29"/>
  <c r="AG95"/>
  <c r="AG94"/>
  <c r="AK26"/>
  <c r="AT94"/>
  <c r="AN94"/>
  <c l="1"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<sst xmlns="http://schemas.openxmlformats.org/spreadsheetml/2006/main">
  <si>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</si>
  <si>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</si>
  <si>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</si>
  <si>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</si>
  <si>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</si>
  <si>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{fd95eede-ed87-46a7-b4ea-745cb0e2cd0d}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</si>
  <si>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</si>
  <si>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</si>
  <si>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</si>
  <si>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</si>
  <si>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</si>
  <si>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</si>
  <si>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</si>
  <si>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</si>
  <si>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</si>
  <si>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</si>
  <si>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</si>
  <si>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ČZU Parkoviště P13</t>
  </si>
  <si>
    <t>KSO:</t>
  </si>
  <si>
    <t>CC-CZ:</t>
  </si>
  <si>
    <t>Místo:</t>
  </si>
  <si>
    <t>Praha 6 Suchdol</t>
  </si>
  <si>
    <t>Datum:</t>
  </si>
  <si>
    <t>17. 9. 2024</t>
  </si>
  <si>
    <t>Zadavatel:</t>
  </si>
  <si>
    <t>IČ:</t>
  </si>
  <si>
    <t xml:space="preserve">Česká zemědělská universita v Praze </t>
  </si>
  <si>
    <t>DIČ:</t>
  </si>
  <si>
    <t>Uchazeč:</t>
  </si>
  <si>
    <t>Vyplň údaj</t>
  </si>
  <si>
    <t>Projektant:</t>
  </si>
  <si>
    <t>Kolektiv AVS Projekt,s.r.o., ElMMUR,ČZU</t>
  </si>
  <si>
    <t>True</t>
  </si>
  <si>
    <t>Zpracovatel:</t>
  </si>
  <si>
    <t>AVS Projekt,s.r.o., ElMMUR,ČZU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</si>
  <si>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</si>
  <si>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</si>
  <si>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</si>
  <si>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</si>
  <si>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</si>
  <si>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</si>
  <si>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</si>
  <si>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</si>
  <si>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</si>
  <si>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</si>
  <si>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</si>
  <si>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</si>
  <si>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</si>
  <si>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</si>
  <si>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</si>
  <si>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</si>
  <si>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</si>
  <si>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</si>
  <si>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</si>
  <si>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</si>
  <si>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</si>
  <si>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</si>
  <si>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</si>
  <si>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</si>
  <si>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</si>
  <si>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</si>
  <si>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</si>
  <si>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</si>
  <si>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</si>
  <si>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</si>
  <si>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</si>
  <si>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</si>
  <si>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</si>
  <si>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</si>
  <si>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</si>
  <si>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</si>
  <si>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</si>
  <si>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</si>
  <si>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</si>
  <si>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</si>
  <si>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</si>
  <si>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</si>
  <si>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</si>
  <si>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</si>
  <si>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</si>
  <si>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</t>
  </si>
  <si>
    <t>Komunikace</t>
  </si>
  <si>
    <t>STA</t>
  </si>
  <si>
    <t>1</t>
  </si>
  <si>
    <t>{b1da1ea7-f85d-4194-ae71-82eb3733883c}</t>
  </si>
  <si>
    <t>2</t>
  </si>
  <si>
    <t>/</t>
  </si>
  <si>
    <t>D1.9 - VRN</t>
  </si>
  <si>
    <t>Vedlejší rozpočtové náklady</t>
  </si>
  <si>
    <t>Soupis</t>
  </si>
  <si>
    <t>{543be56b-9260-4295-84e5-96bdf5acf09e}</t>
  </si>
  <si>
    <t>D1.9.1</t>
  </si>
  <si>
    <t>Plocha 1</t>
  </si>
  <si>
    <t>{795dffeb-2703-42e6-b3d4-5f8624b1103b}</t>
  </si>
  <si>
    <t>D1.9.2</t>
  </si>
  <si>
    <t xml:space="preserve">Plocha 2 </t>
  </si>
  <si>
    <t>{74ea4cb9-e6af-4fa9-aa8b-f36177d98370}</t>
  </si>
  <si>
    <t>D1.9.3</t>
  </si>
  <si>
    <t xml:space="preserve">Plocha 3 </t>
  </si>
  <si>
    <t>{2d6a0990-747c-4e04-b879-eaba431e7fb0}</t>
  </si>
  <si>
    <t>D1.9.4</t>
  </si>
  <si>
    <t>Plocha 4</t>
  </si>
  <si>
    <t>{6bcf1cb4-255d-4091-91b3-9e2ece33aa56}</t>
  </si>
  <si>
    <t>D1.9.K</t>
  </si>
  <si>
    <t>Kanalizace</t>
  </si>
  <si>
    <t>{a4619971-db73-42c4-a276-ee8c1bf58ae9}</t>
  </si>
  <si>
    <t>D1.9.O</t>
  </si>
  <si>
    <t>Obslužné komunikace</t>
  </si>
  <si>
    <t>{dc6a9d24-00f2-4534-91be-be3b75332dce}</t>
  </si>
  <si>
    <t>D2</t>
  </si>
  <si>
    <t>Závlahy</t>
  </si>
  <si>
    <t>{c7e4b7d1-6842-40d4-9e5a-f03ccfa0da47}</t>
  </si>
  <si>
    <t>{a6ca33bd-4f72-4851-b6c0-cf31a8311afc}</t>
  </si>
  <si>
    <t>D3</t>
  </si>
  <si>
    <t>Silnoproud</t>
  </si>
  <si>
    <t>{dcc1f5ef-5595-4c59-a058-85a152fe3c63}</t>
  </si>
  <si>
    <t>{beb51775-8bd6-4e22-81dd-b020f69542a0}</t>
  </si>
  <si>
    <t>D4</t>
  </si>
  <si>
    <t>Slaboproud</t>
  </si>
  <si>
    <t>{c74cf449-9b75-4ba6-8a00-88061674914f}</t>
  </si>
  <si>
    <t>{e4057bd9-c931-4ba9-8bd4-51917831f23c}</t>
  </si>
  <si>
    <t>KRYCÍ LIST SOUPISU PRACÍ</t>
  </si>
  <si>
    <t>Objekt:</t>
  </si>
  <si>
    <t>D1 - Komunikace</t>
  </si>
  <si>
    <t>Soupis:</t>
  </si>
  <si>
    <t>D1.9 - VRN - Vedlejší rozpočtové náklady</t>
  </si>
  <si>
    <t xml:space="preserve"> </t>
  </si>
  <si>
    <t>Česká zemědělská universita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</si>
  <si>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</si>
  <si>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</si>
  <si>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</si>
  <si>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</si>
  <si>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</si>
  <si>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</si>
  <si>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</si>
  <si>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</si>
  <si>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</si>
  <si>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</si>
  <si>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</si>
  <si>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</si>
  <si>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</si>
  <si>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</si>
  <si>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</si>
  <si>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</si>
  <si>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</si>
  <si>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</si>
  <si>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</si>
  <si>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</si>
  <si>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</si>
  <si>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</si>
  <si>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</si>
  <si>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</si>
  <si>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</si>
  <si>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</si>
  <si>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</si>
  <si>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</si>
  <si>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</si>
  <si>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</si>
  <si>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</si>
  <si>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1024</t>
  </si>
  <si>
    <t>1459499076</t>
  </si>
  <si>
    <t>Online PSC</t>
  </si>
  <si>
    <t>https://podminky.urs.cz/item/CS_URS_2024_01/012002000</t>
  </si>
  <si>
    <t>012303000</t>
  </si>
  <si>
    <t>Geodetické práce po výstavbě</t>
  </si>
  <si>
    <t>-1932673478</t>
  </si>
  <si>
    <t>https://podminky.urs.cz/item/CS_URS_2024_01/012303000</t>
  </si>
  <si>
    <t>3</t>
  </si>
  <si>
    <t>013002000</t>
  </si>
  <si>
    <t>Projektové práce</t>
  </si>
  <si>
    <t>23939204</t>
  </si>
  <si>
    <t>https://podminky.urs.cz/item/CS_URS_2024_01/013002000</t>
  </si>
  <si>
    <t>4</t>
  </si>
  <si>
    <t>013254000</t>
  </si>
  <si>
    <t>Dokumentace skutečného provedení stavby</t>
  </si>
  <si>
    <t>307565272</t>
  </si>
  <si>
    <t>https://podminky.urs.cz/item/CS_URS_2024_01/013254000</t>
  </si>
  <si>
    <t>VRN3</t>
  </si>
  <si>
    <t>Zařízení staveniště</t>
  </si>
  <si>
    <t>030001000</t>
  </si>
  <si>
    <t>-1530853306</t>
  </si>
  <si>
    <t>https://podminky.urs.cz/item/CS_URS_2024_01/030001000</t>
  </si>
  <si>
    <t>VRN4</t>
  </si>
  <si>
    <t>Inženýrská činnost</t>
  </si>
  <si>
    <t>6</t>
  </si>
  <si>
    <t>041103000</t>
  </si>
  <si>
    <t>Autorský dozor projektanta</t>
  </si>
  <si>
    <t>-738344799</t>
  </si>
  <si>
    <t>https://podminky.urs.cz/item/CS_URS_2024_01/041103000</t>
  </si>
  <si>
    <t>7</t>
  </si>
  <si>
    <t>041203000</t>
  </si>
  <si>
    <t>Technický dozor investora</t>
  </si>
  <si>
    <t>767970641</t>
  </si>
  <si>
    <t>https://podminky.urs.cz/item/CS_URS_2024_01/041203000</t>
  </si>
  <si>
    <t>8</t>
  </si>
  <si>
    <t>041403000</t>
  </si>
  <si>
    <t>Koordinátor BOZP na staveništi</t>
  </si>
  <si>
    <t>-1688835522</t>
  </si>
  <si>
    <t>https://podminky.urs.cz/item/CS_URS_2024_01/041403000</t>
  </si>
  <si>
    <t>9</t>
  </si>
  <si>
    <t>043002000</t>
  </si>
  <si>
    <t>Zkoušky a ostatní měření</t>
  </si>
  <si>
    <t>422229426</t>
  </si>
  <si>
    <t>https://podminky.urs.cz/item/CS_URS_2024_01/043002000</t>
  </si>
  <si>
    <t>D1.9.1 - Plocha 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</si>
  <si>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</si>
  <si>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</si>
  <si>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</si>
  <si>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</si>
  <si>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</si>
  <si>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>HSV</t>
  </si>
  <si>
    <t>Práce a dodávky HSV</t>
  </si>
  <si>
    <t>Zemní práce</t>
  </si>
  <si>
    <t>181152302</t>
  </si>
  <si>
    <t>Úprava pláně pro silnice a dálnice v zářezech se zhutněním</t>
  </si>
  <si>
    <t>m2</t>
  </si>
  <si>
    <t>-1831484504</t>
  </si>
  <si>
    <t>Zakládání</t>
  </si>
  <si>
    <t>212751132</t>
  </si>
  <si>
    <t>Trativody z drenážních a melioračních trubek pro meliorace, dočasné nebo odlehčovací drenáže se zřízením štěrkového lože pod trubky a s jejich obsypem v otevřeném výkopu trubka flexibilní PVC-U SN 4 neperforovaná DN 65</t>
  </si>
  <si>
    <t>m</t>
  </si>
  <si>
    <t>-152729077</t>
  </si>
  <si>
    <t>https://podminky.urs.cz/item/CS_URS_2024_01/212751132</t>
  </si>
  <si>
    <t>VV</t>
  </si>
  <si>
    <t>2*19,6+2*19,8</t>
  </si>
  <si>
    <t>212972111</t>
  </si>
  <si>
    <t>Opláštění drenážních trub filtrační textilií DN 65</t>
  </si>
  <si>
    <t>-667546442</t>
  </si>
  <si>
    <t>https://podminky.urs.cz/item/CS_URS_2024_01/212972111</t>
  </si>
  <si>
    <t>Komunikace pozemní</t>
  </si>
  <si>
    <t>564211111</t>
  </si>
  <si>
    <t>Podklad nebo podsyp ze štěrkopísku ŠP s rozprostřením, vlhčením a zhutněním plochy přes 100 m2, po zhutnění tl. 50 mm</t>
  </si>
  <si>
    <t>1048958926</t>
  </si>
  <si>
    <t>https://podminky.urs.cz/item/CS_URS_2024_01/564211111</t>
  </si>
  <si>
    <t>P</t>
  </si>
  <si>
    <t xml:space="preserve">Poznámka k položce:_x000d_
Podsyp pod geotextílii  na jednotlivých plochách pro vsakování. Výměra satnovena odečtením z programu AutoCad.</t>
  </si>
  <si>
    <t>564851111</t>
  </si>
  <si>
    <t>Podklad ze štěrkodrti ŠD s rozprostřením a zhutněním plochy přes 100 m2, po zhutnění tl. 150 mm</t>
  </si>
  <si>
    <t>1160384857</t>
  </si>
  <si>
    <t>https://podminky.urs.cz/item/CS_URS_2024_01/564851111</t>
  </si>
  <si>
    <t>Poznámka k položce:_x000d_
Vyrovnání spádu dna jednotlivých ploch. Proměnlivá tl. 100 - 200 mm, průměrná tloušťka 150mm</t>
  </si>
  <si>
    <t>Konstrukce vozovky</t>
  </si>
  <si>
    <t>193</t>
  </si>
  <si>
    <t>Plocha 1 vyrovnání spádu</t>
  </si>
  <si>
    <t>Součet</t>
  </si>
  <si>
    <t>564861111</t>
  </si>
  <si>
    <t>Podklad ze štěrkodrti ŠD s rozprostřením a zhutněním plochy přes 100 m2, po zhutnění tl. 200 mm</t>
  </si>
  <si>
    <t>1745654849</t>
  </si>
  <si>
    <t>https://podminky.urs.cz/item/CS_URS_2024_01/564861111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</si>
  <si>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</si>
  <si>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</si>
  <si>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290494979</t>
  </si>
  <si>
    <t>https://podminky.urs.cz/item/CS_URS_2024_01/596212212</t>
  </si>
  <si>
    <t>M</t>
  </si>
  <si>
    <t>59245013</t>
  </si>
  <si>
    <t xml:space="preserve">dlažba zámková betonová  tl 80mm přírodní zasakovací</t>
  </si>
  <si>
    <t>286721282</t>
  </si>
  <si>
    <t>193*1,02 'Přepočtené koeficientem množství</t>
  </si>
  <si>
    <t>Ostatní konstrukce a práce, bourání</t>
  </si>
  <si>
    <t>711218R</t>
  </si>
  <si>
    <t>Izolace proti vodě folií</t>
  </si>
  <si>
    <t>1866459885</t>
  </si>
  <si>
    <t xml:space="preserve">Poznámka k položce:_x000d_
Cena OTSKP_x000d_
položka zahrnuje:_x000d_
- dodání  předepsaného izolačního materiálu_x000d_
- očištění a ošetření podkladu, zadávací dokumentace může zahrnout i případné vyspravení_x000d_
- zřízení izolace jako kompletního povlaku, případně komplet. soustavy nebo systému podle příslušného  technolog. předpisu_x000d_
- zřízení izolace i jednotlivých vrstev po etapách, včetně pracovních spár a spojů_x000d_
- úprava u okrajů, rohů, hran, dilatačních i pracovních spojů, kotev, obrubníků, dilatačních zařízení, odvodnění, otvorů, neizolovaných míst,ukotvení izolace do obrubníků pomocí lišt, a pod._x000d_
- zajištění odvodnění povrchu izolace, včetně odvodnění nejnižších míst, pokud dokumentace pro zadání stavby nestanoví jinak_x000d_
- ochrana izolace do doby zřízení definitivní ochranné vrstvy nebo konstrukce_x000d_
- úprava, očištění a ošetření prostoru kolem izolace_x000d_
- provedení požadovaných zkoušek_x000d_
</t>
  </si>
  <si>
    <t>193+(38,5+5)*2*0,7</t>
  </si>
  <si>
    <t>10</t>
  </si>
  <si>
    <t>919726121</t>
  </si>
  <si>
    <t>Geotextilie netkaná pro ochranu, separaci nebo filtraci měrná hmotnost do 200 g/m2</t>
  </si>
  <si>
    <t>-859204087</t>
  </si>
  <si>
    <t>https://podminky.urs.cz/item/CS_URS_2024_01/919726121</t>
  </si>
  <si>
    <t>Poznámka k položce:_x000d_
V ceně jsou započteny i náklady na položení a dodání geotextilie včetně přesahů.</t>
  </si>
  <si>
    <t>11</t>
  </si>
  <si>
    <t>919726124</t>
  </si>
  <si>
    <t>Geotextilie netkaná pro ochranu, separaci nebo filtraci měrná hmotnost přes 500 do 800 g/m2</t>
  </si>
  <si>
    <t>256319781</t>
  </si>
  <si>
    <t>https://podminky.urs.cz/item/CS_URS_2024_01/919726124</t>
  </si>
  <si>
    <t xml:space="preserve">Poznámka k položce:_x000d_
V ceně jsou započteny i náklady na položení a dodání geotextilie včetně přesahů, ukotvení geotextilie  do obrubníků pomocí lišt,apod.</t>
  </si>
  <si>
    <t>193*2+(38,5+5)*2*0,7*2</t>
  </si>
  <si>
    <t>935923111</t>
  </si>
  <si>
    <t xml:space="preserve">Dnová vpusť pro  odvodnění vsakovací plochy DN 100</t>
  </si>
  <si>
    <t>kus</t>
  </si>
  <si>
    <t>-910213047</t>
  </si>
  <si>
    <t>https://podminky.urs.cz/item/CS_URS_2024_01/935923111</t>
  </si>
  <si>
    <t>Poznámka k položce:_x000d_
Dodávka a montáž včetně napojení odvodňovacího potrubí</t>
  </si>
  <si>
    <t xml:space="preserve">D1.9.2 - Plocha 2 </t>
  </si>
  <si>
    <t>162251102</t>
  </si>
  <si>
    <t>Vodorovné přemístění přes 20 do 50 m výkopku/sypaniny z horniny třídy těžitelnosti I skupiny 1 až 3</t>
  </si>
  <si>
    <t>m3</t>
  </si>
  <si>
    <t>574764245</t>
  </si>
  <si>
    <t xml:space="preserve">" lokální rozvozy základní ložné vrstvy tl. 0,05m  (navezená směs substrátu se ŠD)"</t>
  </si>
  <si>
    <t>1,0*0,05*1,2*179</t>
  </si>
  <si>
    <t xml:space="preserve">" lokální rozvozy podkladní vrstvy tl. 0,15m </t>
  </si>
  <si>
    <t>179*0,15*1,2</t>
  </si>
  <si>
    <t xml:space="preserve">" lokální rozvozy filtrační únosné vrstvy tl. 0,2m  </t>
  </si>
  <si>
    <t>179*0,2*1,2</t>
  </si>
  <si>
    <t xml:space="preserve">" lokální rozvozy výplňového substrátu  </t>
  </si>
  <si>
    <t>179*0,03*1,2</t>
  </si>
  <si>
    <t>167151101</t>
  </si>
  <si>
    <t>Nakládání výkopku z hornin třídy těžitelnosti I skupiny 1 až 3 do 100 m3</t>
  </si>
  <si>
    <t>-1283804755</t>
  </si>
  <si>
    <t>180405111</t>
  </si>
  <si>
    <t>Založení trávníku ve vegetačních prefabrikátech výsevem semene v rovině a ve svahu do 1:5</t>
  </si>
  <si>
    <t>1814211601</t>
  </si>
  <si>
    <t xml:space="preserve">" zatravnění parkovac. stání  ze zasakovacích  PE roštů "    1,0*179</t>
  </si>
  <si>
    <t>27</t>
  </si>
  <si>
    <t>00572440</t>
  </si>
  <si>
    <t>osivo směs travní hřištní</t>
  </si>
  <si>
    <t>kg</t>
  </si>
  <si>
    <t>-77532393</t>
  </si>
  <si>
    <t>179*1,03*6/100</t>
  </si>
  <si>
    <t>28</t>
  </si>
  <si>
    <t>00572472</t>
  </si>
  <si>
    <t>hnojivo startovací - pro založení trávníků, spotřeba 30g/m2</t>
  </si>
  <si>
    <t>-105010216</t>
  </si>
  <si>
    <t>179*1,03*0,03</t>
  </si>
  <si>
    <t>1023232503</t>
  </si>
  <si>
    <t>179</t>
  </si>
  <si>
    <t>184853511</t>
  </si>
  <si>
    <t>Chemické odplevelení před založením kultury nad 20 m2 postřikem na široko v rovině a svahu do 1:5 strojně</t>
  </si>
  <si>
    <t>-1165869378</t>
  </si>
  <si>
    <t>1*179</t>
  </si>
  <si>
    <t>29</t>
  </si>
  <si>
    <t>-66220501</t>
  </si>
  <si>
    <t>185802113-kg</t>
  </si>
  <si>
    <t>Hnojení půdy umělým hnojivem na široko v rovině a svahu do 1:5 -cena za kg</t>
  </si>
  <si>
    <t>192921506</t>
  </si>
  <si>
    <t>" přimíchání hnojiva do substrátu při výsevu do zatravn. prefabrikátů (dlažby, rošty)"</t>
  </si>
  <si>
    <t>1*0,030*179</t>
  </si>
  <si>
    <t>185803111</t>
  </si>
  <si>
    <t>Ošetření trávníku shrabáním v rovině a svahu do 1:5</t>
  </si>
  <si>
    <t>-674138322</t>
  </si>
  <si>
    <t xml:space="preserve">" dokončovací péče: cykl 1x   (min. 1x sečení po vzejítí travního semene)- do předání "</t>
  </si>
  <si>
    <t>" V cenách jsou započteny i náklady na pokosení se shrabáním, naložením shrabu na "</t>
  </si>
  <si>
    <t xml:space="preserve"> " dopravní prostředek s odvezením do vzdálenosti 20 km a vyložením shrabu"</t>
  </si>
  <si>
    <t>185804312</t>
  </si>
  <si>
    <t>Zalití rostlin vodou plocha přes 20 m2</t>
  </si>
  <si>
    <t>-1249828720</t>
  </si>
  <si>
    <t>" technolog.založení trávníků výsevem "</t>
  </si>
  <si>
    <t xml:space="preserve">"  1. základní zálivka po výsevu: cca 10 L/m2  "</t>
  </si>
  <si>
    <t>179*0,010</t>
  </si>
  <si>
    <t xml:space="preserve">Mezisoučet  VODA vysev trávníku</t>
  </si>
  <si>
    <t xml:space="preserve">" zálivky po vzejití postupně : 15-20L/m2 :   min.5x "</t>
  </si>
  <si>
    <t>5*179*((0,015+0,020)/2)</t>
  </si>
  <si>
    <t>Mezisoučet</t>
  </si>
  <si>
    <t>185851121</t>
  </si>
  <si>
    <t>Dovoz vody pro zálivku rostlin za vzdálenost do 1000 m</t>
  </si>
  <si>
    <t>-1110023782</t>
  </si>
  <si>
    <t>185851129</t>
  </si>
  <si>
    <t>Příplatek k dovozu vody pro zálivku rostlin do 1000 m ZKD 1000 m</t>
  </si>
  <si>
    <t>-674314676</t>
  </si>
  <si>
    <t>179*0,010*10</t>
  </si>
  <si>
    <t>5*179*((0,015+0,020)/2)*10</t>
  </si>
  <si>
    <t>13</t>
  </si>
  <si>
    <t>785644395</t>
  </si>
  <si>
    <t>2*19,6+2*17,6</t>
  </si>
  <si>
    <t>14</t>
  </si>
  <si>
    <t>-1235298357</t>
  </si>
  <si>
    <t>15</t>
  </si>
  <si>
    <t>1869488059</t>
  </si>
  <si>
    <t>16</t>
  </si>
  <si>
    <t>564551111</t>
  </si>
  <si>
    <t>Zřízení podsypu nebo podkladu ze sypaniny s rozprostřením, vlhčením, a zhutněním plochy přes 100 m2, po zhutnění tl. 150 mm</t>
  </si>
  <si>
    <t>-1781274382</t>
  </si>
  <si>
    <t>https://podminky.urs.cz/item/CS_URS_2024_01/564551111</t>
  </si>
  <si>
    <t>17</t>
  </si>
  <si>
    <t>564551111_R</t>
  </si>
  <si>
    <t>složení: 70 % štěrkodrť 0/32 mm, 15% humózní složka, 15% tříděná zemina</t>
  </si>
  <si>
    <t>653722073</t>
  </si>
  <si>
    <t>Poznámka k položce:_x000d_
složení: 70 % štěrkodrť 0/32 mm, 15% humózní složka, 15% tříděná zemina</t>
  </si>
  <si>
    <t>18</t>
  </si>
  <si>
    <t>564861011</t>
  </si>
  <si>
    <t xml:space="preserve">Podklad ze štěrkodrti ŠD  fr 0/63 s rozprostřením a zhutněním plochy jednotlivě do 100 m2, po zhutnění tl. 200 mm</t>
  </si>
  <si>
    <t>-2009052231</t>
  </si>
  <si>
    <t>https://podminky.urs.cz/item/CS_URS_2024_01/564861011</t>
  </si>
  <si>
    <t>19</t>
  </si>
  <si>
    <t>593532114</t>
  </si>
  <si>
    <t>Kladení dlažby z plastových vegetačních tvárnic pozemních komunikací s vyrovnávací vrstvou z kameniva tl. do 20 mm a s vyplněním vegetačních otvorů se zámkem tl. přes 30 do 60 mm, pro plochy přes 300 m2</t>
  </si>
  <si>
    <t>-1912631743</t>
  </si>
  <si>
    <t>https://podminky.urs.cz/item/CS_URS_2024_01/593532114</t>
  </si>
  <si>
    <t>20</t>
  </si>
  <si>
    <t>56245141</t>
  </si>
  <si>
    <t xml:space="preserve">zasakovací rošty, uhlíkově neutrální produkt, robustní k-ce z recyklovan.plastu, barva šedá-antracit, rozměr 80x40x6cm+1,5cm zámky,tl. vnější příčky 2cm, vnitř. př.1,5cm, hmotn.27kg/m2, Statická únosnost 147 kN (cca 15 t) na prázdný vzorek 23 x 23 cm, </t>
  </si>
  <si>
    <t>-1063658331</t>
  </si>
  <si>
    <t>179*1,03</t>
  </si>
  <si>
    <t>184,37*1,01 'Přepočtené koeficientem množství</t>
  </si>
  <si>
    <t>10364101</t>
  </si>
  <si>
    <t xml:space="preserve">Ložná a čistící vrstva  tl.50mm ve  složení: 70% kamenná drť 4/8 mm, 22,5% humózní složka, dřevního biocharu 7,5% ,tl.l 50mm</t>
  </si>
  <si>
    <t>1122463413</t>
  </si>
  <si>
    <t xml:space="preserve">   179*0,05*1,2</t>
  </si>
  <si>
    <t>22</t>
  </si>
  <si>
    <t>10364100</t>
  </si>
  <si>
    <t xml:space="preserve">výplňový vegetační substrát do roštů, </t>
  </si>
  <si>
    <t>1979009844</t>
  </si>
  <si>
    <t>0,03*1,2*179</t>
  </si>
  <si>
    <t>23</t>
  </si>
  <si>
    <t>Izolace proti vodě folií EPDM</t>
  </si>
  <si>
    <t>-1615321497</t>
  </si>
  <si>
    <t>Plocha 2</t>
  </si>
  <si>
    <t>179+(35,75+5)*2*0,7</t>
  </si>
  <si>
    <t>24</t>
  </si>
  <si>
    <t>-337857989</t>
  </si>
  <si>
    <t>25</t>
  </si>
  <si>
    <t>1705075168</t>
  </si>
  <si>
    <t>179*2+(35,75+5)*2*0,7*2</t>
  </si>
  <si>
    <t>26</t>
  </si>
  <si>
    <t>646300144</t>
  </si>
  <si>
    <t xml:space="preserve">D1.9.3 - Plocha 3 </t>
  </si>
  <si>
    <t>-1962890491</t>
  </si>
  <si>
    <t>0,05*1,2*179</t>
  </si>
  <si>
    <t>106159365</t>
  </si>
  <si>
    <t>22643750</t>
  </si>
  <si>
    <t>00572470-10</t>
  </si>
  <si>
    <t>osivo směs travní - do pojížděných zasakovacích roštů, speciel.odolnější zátěžová směs - do sucha, výsev 6 kg/100 m2</t>
  </si>
  <si>
    <t>612733586</t>
  </si>
  <si>
    <t>" osivo do otvorů zatravn. roštů "</t>
  </si>
  <si>
    <t>0,060*1,03*179</t>
  </si>
  <si>
    <t>-1283816993</t>
  </si>
  <si>
    <t>-1468431345</t>
  </si>
  <si>
    <t>0,030*179</t>
  </si>
  <si>
    <t>25191155-11</t>
  </si>
  <si>
    <t>835608561</t>
  </si>
  <si>
    <t>0,030*1,03*179</t>
  </si>
  <si>
    <t>2021336117</t>
  </si>
  <si>
    <t>579528122</t>
  </si>
  <si>
    <t>-282999190</t>
  </si>
  <si>
    <t>1251849225</t>
  </si>
  <si>
    <t>564571111.1</t>
  </si>
  <si>
    <t>Zřízení podsypu nebo podkladu ze sypaniny plochy přes 100 m2 tl 250 mm</t>
  </si>
  <si>
    <t>561304502</t>
  </si>
  <si>
    <t xml:space="preserve">" rozprostření základní vegetační a konstrukční vrstvy pod rošty  (vč. vlhčení, hutnění) "</t>
  </si>
  <si>
    <t xml:space="preserve">" z míchané směsi: ŠD+ornice+zemina /dodávka samostatně ve specifikaci "  1,0*179</t>
  </si>
  <si>
    <t>1037150-9</t>
  </si>
  <si>
    <t>-424478311</t>
  </si>
  <si>
    <t xml:space="preserve">" základní vegetační (konstrukční) vrstva"          179*0,15*1,2</t>
  </si>
  <si>
    <t>27386309</t>
  </si>
  <si>
    <t>564571111</t>
  </si>
  <si>
    <t>282372728</t>
  </si>
  <si>
    <t xml:space="preserve">" z míchané směsi: ŠD+ornice+zemina /dodávka samostatně ve specifikaci "  179</t>
  </si>
  <si>
    <t>1037150-R</t>
  </si>
  <si>
    <t xml:space="preserve">štěrk s velikostí částic 4 až 8 mm v množství 30 % hmotn., drcený vápenec s velikostí částic 4 až 8 mm v množství 25 % hmotn., přírodní zeolit typ klinoptilolit s velikostí částic 2 až 5 mm v množství 30 % hmotn., drcená pálená cihla s velikostí částic 2 až 5 mm v množství 12 % hmotn. a drcené dřevěné uhlí s velikostí částic 2 až 6 mm v množství 3 % hmotnosti ,   včetně všech dodávek + namíchání směsi strojně v homogenizač.zařízení a dovozu materiálů na stavbu</t>
  </si>
  <si>
    <t>1931173523</t>
  </si>
  <si>
    <t xml:space="preserve">" filtrační únosná vrstva"          179*0,20*1,2</t>
  </si>
  <si>
    <t>593532113-06</t>
  </si>
  <si>
    <t>Kladení plastových zasakovacích roštů pozem.komun. se zámkem tl 6 cm pl 100-300 m2 - s pokládkou vyrovnávací/podklad.vrstvy 5cm, vyplněním zasakovacích otvorů (dodávky: podklad.vrstva,výplně otvorů i rošty= samostatně ve specifikaci)</t>
  </si>
  <si>
    <t>2054789272</t>
  </si>
  <si>
    <t>56245139-06</t>
  </si>
  <si>
    <t>zasakovací rošty, uhlíkově neutrální produkt, robustní k-ce z recyklovan.plastu, barva šedá-antracit, rozměr 80x40x6cm+1,5cm zámky,tl. vnější příčky 2cm, vnitř. př.1,5cm, hmotn.27kg/m2, Statická únosnost 147 kN (cca 15 t) na prázdný vzorek 23 x 23 cm, styčná plocha roštů větší než 0,7 m2/m2, zámkový systém umožň. provázaní sousedních roštů- tlak se rozkládá do plochy</t>
  </si>
  <si>
    <t>191492721</t>
  </si>
  <si>
    <t>10371500-11</t>
  </si>
  <si>
    <t>podkladní čistící vrstva pod rošty 5 cm,složení: 70% kamenná drť 4/8 mm, 30% humózní složka</t>
  </si>
  <si>
    <t>558865331</t>
  </si>
  <si>
    <t xml:space="preserve">"  lože z podkladní směsi spec. substrátu  tl.50mm   (+ 40 % na zhutnění) "     179*0,05*1,2</t>
  </si>
  <si>
    <t>10371500-12</t>
  </si>
  <si>
    <t>výplňový vegetační substrát do roštů, objemová hmotnost cca 0,65t/m3, baleno v big bagu 1m3 (1,7m3)</t>
  </si>
  <si>
    <t>439064716</t>
  </si>
  <si>
    <t xml:space="preserve">" výplň. humoz.směs do roštů  (+ následné osetí travním semenem)"</t>
  </si>
  <si>
    <t>" (výplň buněk= cca 3cm na celou plochu roštů při celk.výšce roštů 6cm a "</t>
  </si>
  <si>
    <t xml:space="preserve">" a styčné ploše roštů větší než 0,7m2/m2, vč. rezervy na slehnutí )"  </t>
  </si>
  <si>
    <t xml:space="preserve">"  rošty-zatravnění "        0,03*1,2*179</t>
  </si>
  <si>
    <t>2110645705</t>
  </si>
  <si>
    <t>-1715545643</t>
  </si>
  <si>
    <t>1867754741</t>
  </si>
  <si>
    <t>-331578142</t>
  </si>
  <si>
    <t>Vyrovnání drenážní vrstvy</t>
  </si>
  <si>
    <t>1117988713</t>
  </si>
  <si>
    <t>320469554</t>
  </si>
  <si>
    <t>2015836406</t>
  </si>
  <si>
    <t>-1958134143</t>
  </si>
  <si>
    <t>D1.9.4 - Plocha 4</t>
  </si>
  <si>
    <t>-2100382217</t>
  </si>
  <si>
    <t>0,05*1,2*165</t>
  </si>
  <si>
    <t>165*0,15*1,2</t>
  </si>
  <si>
    <t xml:space="preserve">" lokální rozvozy štěrkodrtě tl. 0,2m  </t>
  </si>
  <si>
    <t>-1216221005</t>
  </si>
  <si>
    <t>850240714</t>
  </si>
  <si>
    <t xml:space="preserve">" zatravnění parkovac. stání  ze zasakovacích  PE roštů "    1,0*165</t>
  </si>
  <si>
    <t>00572470</t>
  </si>
  <si>
    <t>osivo směs travní univerzál</t>
  </si>
  <si>
    <t>41719883</t>
  </si>
  <si>
    <t>6*165*1,03/100</t>
  </si>
  <si>
    <t>-220215206</t>
  </si>
  <si>
    <t>-2129816242</t>
  </si>
  <si>
    <t>165</t>
  </si>
  <si>
    <t>614896280</t>
  </si>
  <si>
    <t>1704244436</t>
  </si>
  <si>
    <t>0,030*165</t>
  </si>
  <si>
    <t>1803404340</t>
  </si>
  <si>
    <t>578218183</t>
  </si>
  <si>
    <t>165*0,010</t>
  </si>
  <si>
    <t>5*165*((0,015+0,020)/2)</t>
  </si>
  <si>
    <t>-377003067</t>
  </si>
  <si>
    <t>-1315216596</t>
  </si>
  <si>
    <t>165*0,010*10</t>
  </si>
  <si>
    <t>5*165*((0,015+0,020)/2)*10</t>
  </si>
  <si>
    <t>-1164849218</t>
  </si>
  <si>
    <t>2*19,6+2*15,3</t>
  </si>
  <si>
    <t>-280489159</t>
  </si>
  <si>
    <t>-1414933396</t>
  </si>
  <si>
    <t>29219745</t>
  </si>
  <si>
    <t>-2081813076</t>
  </si>
  <si>
    <t>-945335193</t>
  </si>
  <si>
    <t>-765756444</t>
  </si>
  <si>
    <t>1209929954</t>
  </si>
  <si>
    <t>169,95*1,01 'Přepočtené koeficientem množství</t>
  </si>
  <si>
    <t>-1317462911</t>
  </si>
  <si>
    <t>2005147940</t>
  </si>
  <si>
    <t>129678561</t>
  </si>
  <si>
    <t>165+(33,2+5)*2*0,7</t>
  </si>
  <si>
    <t>1938279494</t>
  </si>
  <si>
    <t>-1455718958</t>
  </si>
  <si>
    <t>(165+(33,2+5)*2*0,7)*2</t>
  </si>
  <si>
    <t>-766476621</t>
  </si>
  <si>
    <t>A3</t>
  </si>
  <si>
    <t>Stoka A3</t>
  </si>
  <si>
    <t>53,355</t>
  </si>
  <si>
    <t>B1</t>
  </si>
  <si>
    <t>Stoka B1</t>
  </si>
  <si>
    <t>65,657</t>
  </si>
  <si>
    <t>D1.9.K - Kanalizace</t>
  </si>
  <si>
    <t xml:space="preserve">    3 - Svislé a kompletní konstrukce</t>
  </si>
  <si>
    <t xml:space="preserve">    4 - Vodorovné konstrukce</t>
  </si>
  <si>
    <t xml:space="preserve">    8 - Trubní vedení</t>
  </si>
  <si>
    <t>132151251</t>
  </si>
  <si>
    <t>Hloubení nezapažených rýh šířky přes 800 do 2 000 mm strojně s urovnáním dna do předepsaného profilu a spádu v hornině třídy těžitelnosti I skupiny 1 a 2 do 20 m3</t>
  </si>
  <si>
    <t>2068459233</t>
  </si>
  <si>
    <t>https://podminky.urs.cz/item/CS_URS_2024_01/132151251</t>
  </si>
  <si>
    <t>Stoka B2</t>
  </si>
  <si>
    <t>StB2</t>
  </si>
  <si>
    <t>((1,2+0,91)*0,91+(1,2+0,93)*0,93)/2*2,2+(1,2+0,51)*0,51/2*(21,5+8,4)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</si>
  <si>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</si>
  <si>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</si>
  <si>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-1335157026</t>
  </si>
  <si>
    <t>https://podminky.urs.cz/item/CS_URS_2024_01/132151252</t>
  </si>
  <si>
    <t>Stoka B3</t>
  </si>
  <si>
    <t>StB3</t>
  </si>
  <si>
    <t>((1,2+0,95)*0,95+(1,2+0,64)*0,64)/2*(16+4,9)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</si>
  <si>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</si>
  <si>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</si>
  <si>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-1705928840</t>
  </si>
  <si>
    <t>https://podminky.urs.cz/item/CS_URS_2024_01/132151253</t>
  </si>
  <si>
    <t>(1,2+1,5)*1,5/2*16,3+(1,2+0,86)*0,86/2*16,3+(1,2+0,57)*0,57/2*(25,7+5,1+5,3)</t>
  </si>
  <si>
    <t>Stoka A2</t>
  </si>
  <si>
    <t>((1,2+1,9)*1,9+(1,2+1,8)*1,8)/2*1,5+((1,2+1,28)*1,28+(1,2+0,42)*0,42)/2*(18,5+6,3)+(0,42+1,2)*0,42*8,5</t>
  </si>
  <si>
    <t>((1,2+1,92)*1,92+(1,2+0,48)*0,48)/2*15,7</t>
  </si>
  <si>
    <t>132151254</t>
  </si>
  <si>
    <t>Hloubení nezapažených rýh šířky přes 800 do 2 000 mm strojně s urovnáním dna do předepsaného profilu a spádu v hornině třídy těžitelnosti I skupiny 1 a 2 přes 100 do 500 m3</t>
  </si>
  <si>
    <t>1788734325</t>
  </si>
  <si>
    <t>https://podminky.urs.cz/item/CS_URS_2024_01/132151254</t>
  </si>
  <si>
    <t>Stoka A1</t>
  </si>
  <si>
    <t>StkA1</t>
  </si>
  <si>
    <t>((1,2+1,95)*1,95/2+(1,2+1,92)*1,92/2)*6,64+((1,2+1,89)*1,89+(1,2+0,39)*0,39)/2*(21+5,1)+(1,2+0,39)*0,39*5,1</t>
  </si>
  <si>
    <t>133151101</t>
  </si>
  <si>
    <t>Hloubení nezapažených šachet strojně v hornině třídy těžitelnosti I skupiny 1 a 2 do 20 m3</t>
  </si>
  <si>
    <t>1926908911</t>
  </si>
  <si>
    <t>https://podminky.urs.cz/item/CS_URS_2024_01/133151101</t>
  </si>
  <si>
    <t>(2*2+3,89*3,89)/2*1,89</t>
  </si>
  <si>
    <t>(2*2+3,78*3,78)/2*1,78</t>
  </si>
  <si>
    <t>(2*2+2,39*2,39)/2*0,39</t>
  </si>
  <si>
    <t>(2*2+2,42*2,42)/2*0,42</t>
  </si>
  <si>
    <t>(2*2+2,48*2,48)/2*0,48</t>
  </si>
  <si>
    <t>(2*2+2,86*2,86)/2*0,86</t>
  </si>
  <si>
    <t>(2*2+0*0)/2*0,0</t>
  </si>
  <si>
    <t>(2*2+2,93*2,93)/2*0,93</t>
  </si>
  <si>
    <t>(2*2+2,64*2,64)/2*0,64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</si>
  <si>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</si>
  <si>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</si>
  <si>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-1647958021</t>
  </si>
  <si>
    <t>https://podminky.urs.cz/item/CS_URS_2024_01/162751117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</si>
  <si>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</si>
  <si>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</si>
  <si>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1542290779</t>
  </si>
  <si>
    <t>https://podminky.urs.cz/item/CS_URS_2024_01/162751119</t>
  </si>
  <si>
    <t>Poznámka k položce:_x000d_
Přemístění na skládku do vzdálenosti 20km. Fakturace dle skutečnosti po odsouhlasení investorem a TDI</t>
  </si>
  <si>
    <t>415,146*10</t>
  </si>
  <si>
    <t>171201221</t>
  </si>
  <si>
    <t>Poplatek za uložení stavebního odpadu na skládce (skládkovné) zeminy a kamení zatříděného do Katalogu odpadů pod kódem 17 05 04</t>
  </si>
  <si>
    <t>t</t>
  </si>
  <si>
    <t>87052174</t>
  </si>
  <si>
    <t>https://podminky.urs.cz/item/CS_URS_2024_01/171201221</t>
  </si>
  <si>
    <t>Poznámka k položce:_x000d_
Cena stanovena odhadem dle cen v okolních skládkách</t>
  </si>
  <si>
    <t>415,146*1,8</t>
  </si>
  <si>
    <t>171251201</t>
  </si>
  <si>
    <t>Uložení sypaniny na skládky nebo meziskládky bez hutnění s upravením uložené sypaniny do předepsaného tvaru</t>
  </si>
  <si>
    <t>-1370726659</t>
  </si>
  <si>
    <t>https://podminky.urs.cz/item/CS_URS_2024_01/171251201</t>
  </si>
  <si>
    <t>415,146</t>
  </si>
  <si>
    <t>174111103</t>
  </si>
  <si>
    <t>Zásyp sypaninou z jakékoliv horniny ručně s uložením výkopku ve vrstvách se zhutněním zářezů se šikmými stěnami pro podzemní vedení a kolem objektů zřízených v těchto zářezech</t>
  </si>
  <si>
    <t>409402698</t>
  </si>
  <si>
    <t>https://podminky.urs.cz/item/CS_URS_2024_01/174111103</t>
  </si>
  <si>
    <t>Šachty</t>
  </si>
  <si>
    <t>55,356-(1,89+1,78+0,39+0,42+0,48+0,86+0,93+0,64)*1*1*3,14/4</t>
  </si>
  <si>
    <t>((1,2+0,91)*0,91+(1,2+0,93)*0,93)/2*2,2+(1,2+0,51)*0,51/2*(21,5+8,4)-0,2*0,2*3,14/4*32,1</t>
  </si>
  <si>
    <t>((1,2+0,95)*0,95+(1,2+0,64)*0,64)/2*(16+4,9)-0,2*0,2*3,14/4*20,9</t>
  </si>
  <si>
    <t>(1,2+1,5)*1,5/2*16,3+(1,2+0,86)*0,86/2*16,3+(1,2+0,57)*0,57/2*(25,7+5,1+5,3)-0,2*0,2*3,14/4*52,4</t>
  </si>
  <si>
    <t>((1,2+1,9)*1,9+(1,2+1,8)*1,8)/2*1,5+((1,2+1,28)*1,28+(1,2+0,42)*0,42)/2*(18,5+6,3)+(0,42+1,2)*0,42*8,5-0,2*0,2*3,14/4*34,8</t>
  </si>
  <si>
    <t>((1,2+1,92)*1,92+(1,2+0,48)*0,48)/2*15,7-0,2*0,2*3,14/4*15,7</t>
  </si>
  <si>
    <t>((1,2+1,95)*1,95/2+(1,2+1,92)*1,92/2)*6,64+((1,2+1,89)*1,89+(1,2+0,39)*0,39)/2*(21+5,1)+(1,2+0,39)*0,39*5,1-0,2*0,2*3,14/4*38,24</t>
  </si>
  <si>
    <t>58337303</t>
  </si>
  <si>
    <t>štěrkopísek frakce 0/8</t>
  </si>
  <si>
    <t>1111208616</t>
  </si>
  <si>
    <t>403,25*1,8*1,2</t>
  </si>
  <si>
    <t>Svislé a kompletní konstrukce</t>
  </si>
  <si>
    <t>386110101</t>
  </si>
  <si>
    <t>Montáž odlučovačů ropných látek betonových, průtoku 3 l/s</t>
  </si>
  <si>
    <t>1238318151</t>
  </si>
  <si>
    <t>https://podminky.urs.cz/item/CS_URS_2024_01/386110101</t>
  </si>
  <si>
    <t>Vodorovné konstrukce</t>
  </si>
  <si>
    <t>451572111</t>
  </si>
  <si>
    <t>Lože pod potrubí, stoky a drobné objekty v otevřeném výkopu z kameniva drobného těženého 0 až 4 mm</t>
  </si>
  <si>
    <t>1745344227</t>
  </si>
  <si>
    <t>https://podminky.urs.cz/item/CS_URS_2024_01/451572111</t>
  </si>
  <si>
    <t>(5,1+21,1+6,7+18,7+8,5+6,3+15,7+2,7+8,5+21,3+4,9+16+25,7+5,3+5,1+16,3+2,2+9,1)*1,2*0,15</t>
  </si>
  <si>
    <t>Trubní vedení</t>
  </si>
  <si>
    <t>871350320</t>
  </si>
  <si>
    <t>Montáž kanalizačního potrubí z polypropylenu PP hladkého plnostěnného SN 12 DN 200</t>
  </si>
  <si>
    <t>1881433576</t>
  </si>
  <si>
    <t>https://podminky.urs.cz/item/CS_URS_2024_01/871350320</t>
  </si>
  <si>
    <t>5,1+21,1+6,7+18,7+8,5+6,3+15,7+2,7+8,5+21,3+4,9+16+25,7+5,3+5,1+16,3+2,2+9,1</t>
  </si>
  <si>
    <t>28617032</t>
  </si>
  <si>
    <t>trubka kanalizační PP plnostěnná třívrstvá DN 200x3000mm SN12</t>
  </si>
  <si>
    <t>-2142379747</t>
  </si>
  <si>
    <t>199,2*1,015 'Přepočtené koeficientem množství</t>
  </si>
  <si>
    <t>891182211R</t>
  </si>
  <si>
    <t xml:space="preserve">Montáž průtokoměru v šachtě </t>
  </si>
  <si>
    <t>-1983983206</t>
  </si>
  <si>
    <t>38821461R</t>
  </si>
  <si>
    <t>vodoměr domovní na studenou užitkovou vodu L260 G5/4 Q 3,5-BE PB</t>
  </si>
  <si>
    <t>192098819</t>
  </si>
  <si>
    <t>892351111</t>
  </si>
  <si>
    <t>Tlakové zkoušky vodou na potrubí DN 150 nebo 200</t>
  </si>
  <si>
    <t>-951204330</t>
  </si>
  <si>
    <t>https://podminky.urs.cz/item/CS_URS_2024_01/892351111</t>
  </si>
  <si>
    <t>892372111</t>
  </si>
  <si>
    <t>Tlakové zkoušky vodou zabezpečení konců potrubí při tlakových zkouškách DN do 300</t>
  </si>
  <si>
    <t>353018364</t>
  </si>
  <si>
    <t>https://podminky.urs.cz/item/CS_URS_2024_01/892372111</t>
  </si>
  <si>
    <t>894410100</t>
  </si>
  <si>
    <t>Osazení betonových dílců šachet kanalizačních dno DN 1000, výšky 500 mm</t>
  </si>
  <si>
    <t>-1948185107</t>
  </si>
  <si>
    <t>https://podminky.urs.cz/item/CS_URS_2024_01/894410100</t>
  </si>
  <si>
    <t>59224548</t>
  </si>
  <si>
    <t>dno betonové šachty DN 1000 kanalizační výšky 50cm</t>
  </si>
  <si>
    <t>-1703562954</t>
  </si>
  <si>
    <t>894410212</t>
  </si>
  <si>
    <t>Osazení betonových dílců šachet kanalizačních skruž rovná DN 1000, výšky 500 mm</t>
  </si>
  <si>
    <t>-1048225539</t>
  </si>
  <si>
    <t>https://podminky.urs.cz/item/CS_URS_2024_01/894410212</t>
  </si>
  <si>
    <t>Poznámka k položce:_x000d_
Skutečný počet bude upřesněn v realizační dokumentac a při provádění pracíi.Fakturace bude dle skutečně provedných a dodaných úprací.</t>
  </si>
  <si>
    <t>59224067</t>
  </si>
  <si>
    <t>skruž betonová DN 1000x500 100x50x12cm</t>
  </si>
  <si>
    <t>-429251154</t>
  </si>
  <si>
    <t>894410302</t>
  </si>
  <si>
    <t>Osazení betonových dílců šachet kanalizačních deska zákrytová DN 1000</t>
  </si>
  <si>
    <t>1158173941</t>
  </si>
  <si>
    <t>https://podminky.urs.cz/item/CS_URS_2024_01/894410302</t>
  </si>
  <si>
    <t>59224315</t>
  </si>
  <si>
    <t>deska betonová zákrytová pro kruhové šachty 100/62,5x16,5cm</t>
  </si>
  <si>
    <t>-1752670232</t>
  </si>
  <si>
    <t>895941103</t>
  </si>
  <si>
    <t xml:space="preserve">Dodávka a montáž  vpusti kanalizační sorpčníé z betonových dílců rozměru 1000/1000 mm, včetně lapače splavenin, technologie lapače ropných produktů, zákrytové desky a mříže s rámem.</t>
  </si>
  <si>
    <t>-932694926</t>
  </si>
  <si>
    <t>https://podminky.urs.cz/item/CS_URS_2024_01/895941103</t>
  </si>
  <si>
    <t>899104112</t>
  </si>
  <si>
    <t>Osazení poklopů litinových, ocelových nebo železobetonových včetně rámů pro třídu zatížení D400, E600</t>
  </si>
  <si>
    <t>370829721</t>
  </si>
  <si>
    <t>https://podminky.urs.cz/item/CS_URS_2024_01/899104112</t>
  </si>
  <si>
    <t>28661935</t>
  </si>
  <si>
    <t>poklop šachtový litinový DN 600 pro třídu zatížení D400</t>
  </si>
  <si>
    <t>2055232829</t>
  </si>
  <si>
    <t>899204112</t>
  </si>
  <si>
    <t>Osazení mříží litinových včetně rámů a košů na bahno pro třídu zatížení D400, E600</t>
  </si>
  <si>
    <t>455732194</t>
  </si>
  <si>
    <t>https://podminky.urs.cz/item/CS_URS_2024_01/899204112</t>
  </si>
  <si>
    <t>30</t>
  </si>
  <si>
    <t>55241040</t>
  </si>
  <si>
    <t>mříž litinová 600/40T, 420x620 D400</t>
  </si>
  <si>
    <t>1373234136</t>
  </si>
  <si>
    <t>31</t>
  </si>
  <si>
    <t>899501221</t>
  </si>
  <si>
    <t>Stupadla do šachet a drobných objektů ocelová s PE povlakem vidlicová pro přímé zabudování do hmoždinek</t>
  </si>
  <si>
    <t>-1840217590</t>
  </si>
  <si>
    <t>https://podminky.urs.cz/item/CS_URS_2024_01/899501221</t>
  </si>
  <si>
    <t>32</t>
  </si>
  <si>
    <t>899721112</t>
  </si>
  <si>
    <t>Signalizační vodič na potrubí DN nad 150 mm</t>
  </si>
  <si>
    <t>339606054</t>
  </si>
  <si>
    <t>https://podminky.urs.cz/item/CS_URS_2024_01/899721112</t>
  </si>
  <si>
    <t>199,2</t>
  </si>
  <si>
    <t>33</t>
  </si>
  <si>
    <t>899722111</t>
  </si>
  <si>
    <t>Krytí potrubí z plastů výstražnou fólií z PVC šířky do 20 cm</t>
  </si>
  <si>
    <t>1936786590</t>
  </si>
  <si>
    <t>https://podminky.urs.cz/item/CS_URS_2024_01/899722111</t>
  </si>
  <si>
    <t>34</t>
  </si>
  <si>
    <t>899911112</t>
  </si>
  <si>
    <t>Osazení ocelových součástí závěsných a úložných pro potrubí hmotnosti jednotlivě přes 5 do 10 kg</t>
  </si>
  <si>
    <t>156303623</t>
  </si>
  <si>
    <t>https://podminky.urs.cz/item/CS_URS_2024_01/899911112</t>
  </si>
  <si>
    <t>Poznámka k položce:_x000d_
Nosná konstrukce pro průtokoměry z tenkostěnných pozinkovaných profilů. Podrobná dokumentace v RDS.</t>
  </si>
  <si>
    <t>60</t>
  </si>
  <si>
    <t>D1.9.O - Obslužné komunikace</t>
  </si>
  <si>
    <t xml:space="preserve">    997 - Přesun sutě</t>
  </si>
  <si>
    <t>48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</si>
  <si>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</si>
  <si>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</si>
  <si>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-301298435</t>
  </si>
  <si>
    <t>https://podminky.urs.cz/item/CS_URS_2024_02/113106171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</si>
  <si>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</si>
  <si>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</si>
  <si>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-1213973171</t>
  </si>
  <si>
    <t>https://podminky.urs.cz/item/CS_URS_2024_01/113107223</t>
  </si>
  <si>
    <t xml:space="preserve">Poznámka k položce:_x000d_
Tloušťka podkladních vrstev  stanovena odhadem. Odtranění  jednotlivých vrstev bude  fakturováno  podle tlouštěk zjištěných na místě po odsouhlasení TDI a Investorem</t>
  </si>
  <si>
    <t>celá plocha - odečteno AutoCad</t>
  </si>
  <si>
    <t>2082</t>
  </si>
  <si>
    <t xml:space="preserve">Odpočet plochy nad retencí </t>
  </si>
  <si>
    <t>-28,4*32,4</t>
  </si>
  <si>
    <t>113154335</t>
  </si>
  <si>
    <t>Frézování živičného podkladu nebo krytu s naložením na dopravní prostředek plochy přes 1 000 do 10 000 m2 bez překážek v trase pruhu šířky přes 1 m do 2 m, tloušťky vrstvy 200 mm</t>
  </si>
  <si>
    <t>-254986585</t>
  </si>
  <si>
    <t>https://podminky.urs.cz/item/CS_URS_2024_01/113154335</t>
  </si>
  <si>
    <t>Poznámka k položce:_x000d_
Tloušťka frézování stanovena odhadem. Frézováno a fakturováno bude podle tlouštěk zjištěných na místě po odsouhlasení TDI a Investorem</t>
  </si>
  <si>
    <t>1904</t>
  </si>
  <si>
    <t>113155333</t>
  </si>
  <si>
    <t>Frézování betonového podkladu nebo krytu s naložením na dopravní prostředek plochy přes 1 000 do 10 000 m2 bez překážek v trase pruhu šířky přes 1 m do 2 m, tloušťky vrstvy 50 mm</t>
  </si>
  <si>
    <t>473217011</t>
  </si>
  <si>
    <t>https://podminky.urs.cz/item/CS_URS_2024_01/113155333</t>
  </si>
  <si>
    <t>113155334</t>
  </si>
  <si>
    <t>Frézování betonového podkladu nebo krytu s naložením na dopravní prostředek plochy přes 1 000 do 10 000 m2 bez překážek v trase pruhu šířky přes 1 m do 2 m, tloušťky vrstvy 100 mm</t>
  </si>
  <si>
    <t>797477525</t>
  </si>
  <si>
    <t>https://podminky.urs.cz/item/CS_URS_2024_01/113155334</t>
  </si>
  <si>
    <t>113201111</t>
  </si>
  <si>
    <t>Vytrhání obrub s vybouráním lože, s přemístěním hmot na skládku na vzdálenost do 3 m nebo s naložením na dopravní prostředek chodníkových ležatých</t>
  </si>
  <si>
    <t>-485924653</t>
  </si>
  <si>
    <t>https://podminky.urs.cz/item/CS_URS_2024_01/113201111</t>
  </si>
  <si>
    <t>38,5+36,64+43,5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</si>
  <si>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</si>
  <si>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</si>
  <si>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-1627317667</t>
  </si>
  <si>
    <t>https://podminky.urs.cz/item/CS_URS_2024_01/119001421</t>
  </si>
  <si>
    <t>119003217</t>
  </si>
  <si>
    <t>Pomocné konstrukce při zabezpečení výkopu svislé ocelové mobilní oplocení, výšky do 1,5 m panely vyplněné dráty zřízení</t>
  </si>
  <si>
    <t>-1611573215</t>
  </si>
  <si>
    <t>https://podminky.urs.cz/item/CS_URS_2024_01/119003217</t>
  </si>
  <si>
    <t>Poznámka k položce:_x000d_
Oplocení bude provedeno dle dispozic investora .Skutečná délka oplocení bude fakturována dle skutečně provedné výměry, po odsouhlasení investorem a TDI.</t>
  </si>
  <si>
    <t>48,21+47,19+19,86+40,16+43,53</t>
  </si>
  <si>
    <t>119003218</t>
  </si>
  <si>
    <t>Pomocné konstrukce při zabezpečení výkopu svislé ocelové mobilní oplocení, výšky do 1,5 m panely vyplněné dráty odstranění</t>
  </si>
  <si>
    <t>-570428624</t>
  </si>
  <si>
    <t>https://podminky.urs.cz/item/CS_URS_2024_01/119003218</t>
  </si>
  <si>
    <t>Poznámka k položce:_x000d_
Skutečná délka oplocení bude fakturována dle skutečně provedné výměry, po odsouhlasení investorem a TDI.</t>
  </si>
  <si>
    <t>46</t>
  </si>
  <si>
    <t>122252205</t>
  </si>
  <si>
    <t>Odkopávky a prokopávky nezapažené pro silnice a dálnice strojně v hornině třídy těžitelnosti I přes 500 do 1 000 m3</t>
  </si>
  <si>
    <t>-709362295</t>
  </si>
  <si>
    <t>https://podminky.urs.cz/item/CS_URS_2024_01/122252205</t>
  </si>
  <si>
    <t>2082*0,5</t>
  </si>
  <si>
    <t>-28,4*32,4*0,5</t>
  </si>
  <si>
    <t>129001101</t>
  </si>
  <si>
    <t>Příplatek k cenám vykopávek za ztížení vykopávky v blízkosti podzemního vedení nebo výbušnin v horninách jakékoliv třídy</t>
  </si>
  <si>
    <t>-1167760888</t>
  </si>
  <si>
    <t>https://podminky.urs.cz/item/CS_URS_2024_01/129001101</t>
  </si>
  <si>
    <t>Poznámka k položce:_x000d_
Ztížení vykopávek v ochranném pásmul stávajících vedení VN a dešťové kanalizace.</t>
  </si>
  <si>
    <t>(3*40+3*25+3*21+53*3)*0,5</t>
  </si>
  <si>
    <t>1458006707</t>
  </si>
  <si>
    <t>Lokální rozvozy ornice v plochách mezi pl. 2a3 a mezi pl. 4 a objízdnou komunikací</t>
  </si>
  <si>
    <t>327*0,15*1,2</t>
  </si>
  <si>
    <t>-1091261094</t>
  </si>
  <si>
    <t>-1022437539</t>
  </si>
  <si>
    <t>2082*0,5*10</t>
  </si>
  <si>
    <t>-28,4*32,4*0,5*10</t>
  </si>
  <si>
    <t>1201634703</t>
  </si>
  <si>
    <t>Nakládání pro rozvozy ornice v plochách mezi pl. 2a3 a mezi pl. 4 a objízdnou komunikací</t>
  </si>
  <si>
    <t>2037609809</t>
  </si>
  <si>
    <t xml:space="preserve">Poznámka k položce:_x000d_
Cena stanovena odhadem dle cen v okolních skládkách_x000d_
O uložení na skládce nebo použití na zlepšení podloží nebo do podkladních vrstev bude rozhodnuto na stavbě  po provedení laboratorních zkoušek a odsouhlasení TDI a investorem</t>
  </si>
  <si>
    <t>Výkopek</t>
  </si>
  <si>
    <t>580,92*1,8</t>
  </si>
  <si>
    <t>Podkladní vrstvy nestmelené</t>
  </si>
  <si>
    <t>511,21</t>
  </si>
  <si>
    <t>171201231_1</t>
  </si>
  <si>
    <t>Poplatek za uložení stavebního odpadu na recyklační skládce (skládkovné) zeminy a kamení zatříděného do Katalogu odpadů pod kódem 17 05 04</t>
  </si>
  <si>
    <t>1675341101</t>
  </si>
  <si>
    <t xml:space="preserve">Poznámka k položce:_x000d_
O uložení na skládce nebo použití na zlepšení podloží nebo do podkladních vrstev bude rozhodnuto na stavbě  po provedení laboratorních zkoušek a odsouhlasení TDI a investorem</t>
  </si>
  <si>
    <t>Asfaltový recyklát</t>
  </si>
  <si>
    <t>452,566</t>
  </si>
  <si>
    <t>Betonový recyklát</t>
  </si>
  <si>
    <t>148,716+297,431</t>
  </si>
  <si>
    <t>1864473136</t>
  </si>
  <si>
    <t>580,92</t>
  </si>
  <si>
    <t>Nestmelené vrstvy</t>
  </si>
  <si>
    <t>1161,84*0,25+1161,84*0,2+1161,84*0,05+1161,84*0,1</t>
  </si>
  <si>
    <t xml:space="preserve">Stmelené vrtsvy (fréza asfalt a beton) </t>
  </si>
  <si>
    <t>(511,21+148,716+297,431)/2,4</t>
  </si>
  <si>
    <t>181152301</t>
  </si>
  <si>
    <t>Úprava pláně na stavbách silnic a dálnic strojně v zářezech mimo skalních bez zhutnění</t>
  </si>
  <si>
    <t>-832741057</t>
  </si>
  <si>
    <t>https://podminky.urs.cz/item/CS_URS_2024_01/181152301</t>
  </si>
  <si>
    <t>181311103</t>
  </si>
  <si>
    <t>Rozprostření a urovnání ornice v rovině nebo ve svahu sklonu do 1:5 ručně při souvislé ploše, tl. vrstvy do 200 mm</t>
  </si>
  <si>
    <t>-1064147359</t>
  </si>
  <si>
    <t>https://podminky.urs.cz/item/CS_URS_2024_01/181311103</t>
  </si>
  <si>
    <t>Poznámka k položce:_x000d_
Průměrná tlouš´tka 15 cm</t>
  </si>
  <si>
    <t>zemina pro terénní úpravy - ornice</t>
  </si>
  <si>
    <t>-2093101050</t>
  </si>
  <si>
    <t>327*0,15*1,2*1,8</t>
  </si>
  <si>
    <t>1248723253</t>
  </si>
  <si>
    <t>Plocha celkem</t>
  </si>
  <si>
    <t>Plocha 1, 2,3,4</t>
  </si>
  <si>
    <t>-193-179-179-165</t>
  </si>
  <si>
    <t>pocha mezi 2a3</t>
  </si>
  <si>
    <t>-20-36-18</t>
  </si>
  <si>
    <t>zeleň</t>
  </si>
  <si>
    <t>-246</t>
  </si>
  <si>
    <t>Chodník</t>
  </si>
  <si>
    <t>-76</t>
  </si>
  <si>
    <t>Vozovka</t>
  </si>
  <si>
    <t>-280</t>
  </si>
  <si>
    <t>181411121</t>
  </si>
  <si>
    <t>Založení trávníku na půdě předem připravené plochy do 1000 m2 výsevem včetně utažení lučního v rovině nebo na svahu do 1:5</t>
  </si>
  <si>
    <t>267035090</t>
  </si>
  <si>
    <t>https://podminky.urs.cz/item/CS_URS_2024_01/181411121</t>
  </si>
  <si>
    <t>Plocha mezi parkovacími plochami 2 a 3</t>
  </si>
  <si>
    <t>31+31+25</t>
  </si>
  <si>
    <t>Plocha mezi plochou 4 a objízdnou komunikací</t>
  </si>
  <si>
    <t>240</t>
  </si>
  <si>
    <t>00572100</t>
  </si>
  <si>
    <t>osivo jetelotráva intenzivní víceletá</t>
  </si>
  <si>
    <t>-1014960886</t>
  </si>
  <si>
    <t>327*0,02 'Přepočtené koeficientem množství</t>
  </si>
  <si>
    <t>-387135576</t>
  </si>
  <si>
    <t>-99144332</t>
  </si>
  <si>
    <t>0,030*327</t>
  </si>
  <si>
    <t>-1458910929</t>
  </si>
  <si>
    <t>34195576</t>
  </si>
  <si>
    <t>327*0,010</t>
  </si>
  <si>
    <t>5*327*((0,015+0,020)/2)</t>
  </si>
  <si>
    <t>1290142642</t>
  </si>
  <si>
    <t>-1621004317</t>
  </si>
  <si>
    <t>327*0,010*10</t>
  </si>
  <si>
    <t>5*327*((0,015+0,020)/2)*10</t>
  </si>
  <si>
    <t>564851114</t>
  </si>
  <si>
    <t>Podklad ze štěrkodrti ŠD s rozprostřením a zhutněním plochy přes 100 m2, po zhutnění tl. 180 mm</t>
  </si>
  <si>
    <t>-452660855</t>
  </si>
  <si>
    <t>https://podminky.urs.cz/item/CS_URS_2024_01/564851114</t>
  </si>
  <si>
    <t>Plocha 2,3,4</t>
  </si>
  <si>
    <t>-179-179-165</t>
  </si>
  <si>
    <t xml:space="preserve">Chodník, část vozovky  pouze opravovaná</t>
  </si>
  <si>
    <t>-76-140</t>
  </si>
  <si>
    <t>564871111</t>
  </si>
  <si>
    <t>Podklad ze štěrkodrti ŠD s rozprostřením a zhutněním plochy přes 100 m2, po zhutnění tl. 250 mm</t>
  </si>
  <si>
    <t>325997705</t>
  </si>
  <si>
    <t>https://podminky.urs.cz/item/CS_URS_2024_01/564871111</t>
  </si>
  <si>
    <t>(1904+178)*2</t>
  </si>
  <si>
    <t>565135121</t>
  </si>
  <si>
    <t>Asfaltový beton vrstva podkladní ACP 16 (obalované kamenivo střednězrnné - OKS) s rozprostřením a zhutněním v pruhu šířky přes 3 m, po zhutnění tl. 50 mm</t>
  </si>
  <si>
    <t>-1582513900</t>
  </si>
  <si>
    <t>https://podminky.urs.cz/item/CS_URS_2024_01/565135121</t>
  </si>
  <si>
    <t>567122111</t>
  </si>
  <si>
    <t>Podklad ze směsi stmelené cementem SC bez dilatačních spár, s rozprostřením a zhutněním SC C 8/10 (KSC I), po zhutnění tl. 120 mm</t>
  </si>
  <si>
    <t>-250119165</t>
  </si>
  <si>
    <t>https://podminky.urs.cz/item/CS_URS_2024_01/567122111</t>
  </si>
  <si>
    <t>280/2</t>
  </si>
  <si>
    <t>577134121</t>
  </si>
  <si>
    <t>Asfaltový beton vrstva obrusná ACO 11 (ABS) s rozprostřením a se zhutněním z nemodifikovaného asfaltu v pruhu šířky přes 3 m tř. I (ACO 11+), po zhutnění tl. 40 mm</t>
  </si>
  <si>
    <t>-338155689</t>
  </si>
  <si>
    <t>https://podminky.urs.cz/item/CS_URS_2024_01/577134121</t>
  </si>
  <si>
    <t>35</t>
  </si>
  <si>
    <t>577155122</t>
  </si>
  <si>
    <t>Asfaltový beton vrstva ložní ACL 16 (ABH) s rozprostřením a zhutněním z nemodifikovaného asfaltu v pruhu šířky přes 3 m, po zhutnění tl. 60 mm</t>
  </si>
  <si>
    <t>-426895899</t>
  </si>
  <si>
    <t>https://podminky.urs.cz/item/CS_URS_2024_01/577155122</t>
  </si>
  <si>
    <t>36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</si>
  <si>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</si>
  <si>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</si>
  <si>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536675287</t>
  </si>
  <si>
    <t>https://podminky.urs.cz/item/CS_URS_2024_01/596211111</t>
  </si>
  <si>
    <t xml:space="preserve">Chodník </t>
  </si>
  <si>
    <t>76</t>
  </si>
  <si>
    <t>37</t>
  </si>
  <si>
    <t>59245015</t>
  </si>
  <si>
    <t>dlažba zámková betonová tvaru I 200x165mm tl 60mm přírodní</t>
  </si>
  <si>
    <t>-1936446095</t>
  </si>
  <si>
    <t>38</t>
  </si>
  <si>
    <t>3987264</t>
  </si>
  <si>
    <t>39</t>
  </si>
  <si>
    <t>-62230748</t>
  </si>
  <si>
    <t>626*1,02 'Přepočtené koeficientem množství</t>
  </si>
  <si>
    <t>40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</si>
  <si>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</si>
  <si>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</si>
  <si>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-348575524</t>
  </si>
  <si>
    <t>https://podminky.urs.cz/item/CS_URS_2024_01/916131113</t>
  </si>
  <si>
    <t>5+5+38,5</t>
  </si>
  <si>
    <t>Plocha 2 a3</t>
  </si>
  <si>
    <t>(5+5+11,5)*2+35,75*2</t>
  </si>
  <si>
    <t>33,16+5+5</t>
  </si>
  <si>
    <t>6,5+7,1+33+4,6</t>
  </si>
  <si>
    <t>41</t>
  </si>
  <si>
    <t>59217031</t>
  </si>
  <si>
    <t>obrubník silniční betonový 1000x150x250mm</t>
  </si>
  <si>
    <t>-207443874</t>
  </si>
  <si>
    <t>257,36*1,02 'Přepočtené koeficientem množství</t>
  </si>
  <si>
    <t>997</t>
  </si>
  <si>
    <t>Přesun sutě</t>
  </si>
  <si>
    <t>42</t>
  </si>
  <si>
    <t>997221551</t>
  </si>
  <si>
    <t>Vodorovná doprava suti bez naložení, ale se složením a s hrubým urovnáním ze sypkých materiálů, na vzdálenost do 1 km</t>
  </si>
  <si>
    <t>1429729319</t>
  </si>
  <si>
    <t>https://podminky.urs.cz/item/CS_URS_2024_01/997221551</t>
  </si>
  <si>
    <t>43</t>
  </si>
  <si>
    <t>997221559</t>
  </si>
  <si>
    <t>Vodorovná doprava suti bez naložení, ale se složením a s hrubým urovnáním Příplatek k ceně za každý další započatý 1 km přes 1 km</t>
  </si>
  <si>
    <t>-1490058888</t>
  </si>
  <si>
    <t>https://podminky.urs.cz/item/CS_URS_2024_01/997221559</t>
  </si>
  <si>
    <t>1489,72*19</t>
  </si>
  <si>
    <t>44</t>
  </si>
  <si>
    <t>997221561</t>
  </si>
  <si>
    <t>Vodorovná doprava suti bez naložení, ale se složením a s hrubým urovnáním z kusových materiálů, na vzdálenost do 1 km</t>
  </si>
  <si>
    <t>-2021799967</t>
  </si>
  <si>
    <t>https://podminky.urs.cz/item/CS_URS_2024_01/997221561</t>
  </si>
  <si>
    <t>Vybourané obruby</t>
  </si>
  <si>
    <t>27,287</t>
  </si>
  <si>
    <t>45</t>
  </si>
  <si>
    <t>997221569</t>
  </si>
  <si>
    <t>1206563186</t>
  </si>
  <si>
    <t>https://podminky.urs.cz/item/CS_URS_2024_01/997221569</t>
  </si>
  <si>
    <t>27,287*19</t>
  </si>
  <si>
    <t>D2 - Závlahy</t>
  </si>
  <si>
    <t xml:space="preserve">D1 - </t>
  </si>
  <si>
    <t>11211</t>
  </si>
  <si>
    <t>J 50</t>
  </si>
  <si>
    <t>Ventilová šachtice bez otvorů, výška 30 cm, víko 51x36 cm, základna 64x50 cm, zajišťovací šroub</t>
  </si>
  <si>
    <t>ks</t>
  </si>
  <si>
    <t>4109</t>
  </si>
  <si>
    <t>211-32D</t>
  </si>
  <si>
    <t>Závitové DG přechody s vnějším závitem | 32x1" - Mechanická tvarovka pro spojování potrubí z nízkohustotního polyethylenu PE-LD a středněhustotního polyethylenu PE-MD, vnější závit, zelená</t>
  </si>
  <si>
    <t>13264</t>
  </si>
  <si>
    <t>TP024</t>
  </si>
  <si>
    <t xml:space="preserve">Rozdělovač 4x1" s plochým těsněním | 4 ramenný rozdělovač 1" s pěti převlečnými matkami pro připojení el. mag. ventilů  (4+1 matka/1x vnější závit). Součástí tvarovky jsou plochá těsnění pro převlečné matky.</t>
  </si>
  <si>
    <t>13270</t>
  </si>
  <si>
    <t>RN0</t>
  </si>
  <si>
    <t>RN víčko k rozděl. 1", PVC | PVC zakončovací prvek RN 1" s O-kroužkem</t>
  </si>
  <si>
    <t>15006</t>
  </si>
  <si>
    <t>PGV101MM</t>
  </si>
  <si>
    <t>PGV, 1" MM, s regulací průtoku, cívka 24 V AC | Elektromagnetický ventil s oběma závity vnějšími, regulace průtoku, rozsah pracovních tlaků 1,5 - 10 bar.</t>
  </si>
  <si>
    <t>4158</t>
  </si>
  <si>
    <t>201-32D</t>
  </si>
  <si>
    <t>Závitové DG přechody s vnitřním závitem | 32x1" - Mechanická tvarovka pro spojování potrubí z nízkohustotního polyethylenu PE-LD a středněhustotního polyethylenu PE-MD, vnitřní závit, zelená</t>
  </si>
  <si>
    <t>13008</t>
  </si>
  <si>
    <t>DBR-Y6-XL</t>
  </si>
  <si>
    <t>Vodotěsný konektor | Pro vodiče 0,8-4,0 mm², dvoudílné, velké tělo, červená kabelová spojka, pro více společných vodičů.</t>
  </si>
  <si>
    <t>13009</t>
  </si>
  <si>
    <t>DBO-B6-L</t>
  </si>
  <si>
    <t xml:space="preserve">Vodotěsný konektor | Pro vodiče 0,8-2,5 mm² dvoudílné (žlutomodrá kabelová spojka),  středně velké tělo, pro spojení 2-6 vodičů, náhrada za DBY.</t>
  </si>
  <si>
    <t>11395</t>
  </si>
  <si>
    <t>25ST11-22</t>
  </si>
  <si>
    <t>Pytlovaný štěrk 25 kg 11-22 mm (cena/balení) | Podsyp pod šachtice - frakce 11-22 mm</t>
  </si>
  <si>
    <t>bal.</t>
  </si>
  <si>
    <t>13420</t>
  </si>
  <si>
    <t>KF09050BA</t>
  </si>
  <si>
    <t xml:space="preserve">Venkovní chránička  50 mm - 5m | Ohebná dvouplášťová kogurovaná chránička, balení 5 m, cena uvedena za 1 m.</t>
  </si>
  <si>
    <t>13765</t>
  </si>
  <si>
    <t>FOLIE22-100-EL</t>
  </si>
  <si>
    <t>Krycí fólie červená, šířka 22 cm, délka 100 m | Výstražná fólie pro označení elektrických kabelů uložených v zemi. Prodej po celých baleních á 100m /1ks</t>
  </si>
  <si>
    <t>13305</t>
  </si>
  <si>
    <t>5X15-100</t>
  </si>
  <si>
    <t>CYKY-J 5x1,5 (CYKY 5Cx1,5) | Pětižilový zemní kabel vhodný například pro 4 elektromagnetické ventily; (mezi rozvaděčem - ventilovou šachtou)</t>
  </si>
  <si>
    <t>13302</t>
  </si>
  <si>
    <t>2X15-100</t>
  </si>
  <si>
    <t>CYKY-O 2x1,5 (CYKY 2Dx1,5) | Dvoužilový zemní kabel vhodný například pro 1 elektromagnetický ventil nebo čidlo; (mezi rozvaděčem a hlavní sestavou, 3x)</t>
  </si>
  <si>
    <t>Pol1</t>
  </si>
  <si>
    <t>Výkop pro ventilovou šachtici (640x500x300 mm)</t>
  </si>
  <si>
    <t>Pol2</t>
  </si>
  <si>
    <t>Kompletní osazení ventilové šachtice (zhotovení a utěsnění prostupů, usazení, zásyp)</t>
  </si>
  <si>
    <t>132101211R00</t>
  </si>
  <si>
    <t>Hloubení rýh š.do 200 cm hor.2 do 100 m3,STROJNĚ (kabelvá chránička mezi rozvaděčem - ventilovou šachtou a hlavní sestavou; hl. 25 cm, š. 30 cm)</t>
  </si>
  <si>
    <t>174101101R00</t>
  </si>
  <si>
    <t>Zásyp jam, rýh, šachet se zhutněním (rýhy) (zásyp chráničky mezi rozvaděčem - ventilovou šachtou a hlavní sestavou, hl. 25 cm, š. 30 cm)</t>
  </si>
  <si>
    <t>Pol3</t>
  </si>
  <si>
    <t>Instalace a zapojení sekčního el.mag. ventilu do velikosti 1"</t>
  </si>
  <si>
    <t>Pol4</t>
  </si>
  <si>
    <t>Uložení kabelů do flexibilní chráničky</t>
  </si>
  <si>
    <t>Pol5</t>
  </si>
  <si>
    <t>Pokládka ochranné pásky nad el.vedením</t>
  </si>
  <si>
    <t>1146</t>
  </si>
  <si>
    <t>32PN10LD</t>
  </si>
  <si>
    <t xml:space="preserve">PE-LD/ES (PN 10) - návin  | 32x3,4 mm, PN 10, potrubí pro sekční a páteřní rozvody, (rozvod ventilová šachta-postřikovače a FŠ1-HS); sekce 1:56 m, sekce 2:36,5 m, sekce 3: 36,5 m, sekce 4: 50,6 m, FŠ1-HS:1,5 m)</t>
  </si>
  <si>
    <t>4254</t>
  </si>
  <si>
    <t>213-320</t>
  </si>
  <si>
    <t>Kolena | 32 mm - Mechanická tvarovka pro spojování potrubí z nízkohustotního polyethylenu PE-LD a středněhustotního polyethylenu PE-MD, zelená</t>
  </si>
  <si>
    <t>4204</t>
  </si>
  <si>
    <t>221-320</t>
  </si>
  <si>
    <t>Zátky na potrubí | 32 mm - Mechanická tvarovka pro spojování potrubí z nízkohustotního polyethylenu PE-LD a středněhustotního polyethylenu PE-MD, zelená</t>
  </si>
  <si>
    <t>4004</t>
  </si>
  <si>
    <t>210-320</t>
  </si>
  <si>
    <t>Spojky přímé | 32 mm - Mechanická tvarovka pro spojování potrubí z nízkohustotního polyethylenu PE-LD a středněhustotního polyethylenu PE-MD, zelená</t>
  </si>
  <si>
    <t>132101211R00.1</t>
  </si>
  <si>
    <t>Hloubení rýh š.do 200 cm hor.2 do 100 m3,STROJNĚ (sekční rozvody mezi ventilovou šachtou a postřikovači); hl. 35 cm, š. 30 cm)</t>
  </si>
  <si>
    <t>50</t>
  </si>
  <si>
    <t>174101101R00.1</t>
  </si>
  <si>
    <t>Zásyp jam, rýh, šachet se zhutněním (rýhy), (sekční rozvody mezi ventilovou šachtou a postřikovači); hl. 35 cm, š. 30 cm)</t>
  </si>
  <si>
    <t>52</t>
  </si>
  <si>
    <t>871171121R01</t>
  </si>
  <si>
    <t xml:space="preserve">Montáž trubek polyetylenových ve výkopu d 40 mm  (částečně ve výkopu, a částečně v chráničce PE D63)</t>
  </si>
  <si>
    <t>54</t>
  </si>
  <si>
    <t>45702</t>
  </si>
  <si>
    <t>QJ20</t>
  </si>
  <si>
    <t>Pružné flexibilní připojovací potrubí, 20x1,7 mm, pro postřikovače, návin 50 m</t>
  </si>
  <si>
    <t>56</t>
  </si>
  <si>
    <t>44011</t>
  </si>
  <si>
    <t>824-20B</t>
  </si>
  <si>
    <t>Nástrčná tvarovka s převlečnou matkou pro připojení postřikovačů s 1/2" závitem na pružné potrubí Quick Joint 20x1/2", vnější závit, černá ABS</t>
  </si>
  <si>
    <t>58</t>
  </si>
  <si>
    <t>44122</t>
  </si>
  <si>
    <t>811-20C</t>
  </si>
  <si>
    <t xml:space="preserve">Nástrčná tvarovka s převlečnou matkou pro připojení pružného potrubí  Quick Joint  20x3/4", vnější závit, černá ABS</t>
  </si>
  <si>
    <t>44512</t>
  </si>
  <si>
    <t>103-32C</t>
  </si>
  <si>
    <t xml:space="preserve">Navrtávací sedlo IRRI PN6  | Dvoudílná odbočka (pas) 32x3/4"</t>
  </si>
  <si>
    <t>62</t>
  </si>
  <si>
    <t>22095</t>
  </si>
  <si>
    <t>PROS-04-PRS40-CV</t>
  </si>
  <si>
    <t>Výsuvný postřikovač (10 cm) určený pro Mp rotatory - regulace tlaku na 2,8 bar, bez trysky s proplachovou zátkou, zajišťovací hlava šedé barvy, zesílené tělo, ADV ventil do 4,3 m převýšení, 1/2" zapuštěný závit řada</t>
  </si>
  <si>
    <t>64</t>
  </si>
  <si>
    <t>31061</t>
  </si>
  <si>
    <t>MP200090</t>
  </si>
  <si>
    <t>Rotační postřikovač dostřik 4,9 - 6,4 m, 90 - 210° | Rotační hlavice, nastavitelná výseč 90 - 210°, poloměr dostřiku 5,8 m / 2,8 bar, filtr</t>
  </si>
  <si>
    <t>66</t>
  </si>
  <si>
    <t>Pol6</t>
  </si>
  <si>
    <t>Montáž přípojky z připojovacího potrubí QUICK JOINT (nebo obdobný systém) QJ 20, vč. přechodu a kolena</t>
  </si>
  <si>
    <t>68</t>
  </si>
  <si>
    <t>Pol7</t>
  </si>
  <si>
    <t>Montáž a instalace postřikovače, vč. trysky</t>
  </si>
  <si>
    <t>70</t>
  </si>
  <si>
    <t>Pol8</t>
  </si>
  <si>
    <t>Propláchnutí těla rozpašovacího postřikovače</t>
  </si>
  <si>
    <t>72</t>
  </si>
  <si>
    <t>74</t>
  </si>
  <si>
    <t>8074</t>
  </si>
  <si>
    <t>KVFF-320P</t>
  </si>
  <si>
    <t xml:space="preserve">Kulový ventil FF s pákou - standardní závit | 1", vnitřní závity, standardní závit, červená páka,  PN16</t>
  </si>
  <si>
    <t>78</t>
  </si>
  <si>
    <t>8411</t>
  </si>
  <si>
    <t>VODSR-320</t>
  </si>
  <si>
    <t>Šroubení k vodoměrům - 1 ks v balení | Mosazné šroubení k 1" vodoměrům - vnější závit 1 ", převlečná matice 5/4", cena za 1 ks</t>
  </si>
  <si>
    <t>80</t>
  </si>
  <si>
    <t>6211</t>
  </si>
  <si>
    <t>DFLE-5/4</t>
  </si>
  <si>
    <t xml:space="preserve">D-FLE + vložka, 5/4" | Filtr připojovací závit 5/4", vložka lamelová (disková) s vložkou 120 mesh, filtrační plocha 260 cm2,  2 výstupy na manometr, PN 8</t>
  </si>
  <si>
    <t>sada</t>
  </si>
  <si>
    <t>82</t>
  </si>
  <si>
    <t>8181</t>
  </si>
  <si>
    <t>701-400</t>
  </si>
  <si>
    <t>Mosazná závitová kolena FF | 5/4", vnitřní závity</t>
  </si>
  <si>
    <t>84</t>
  </si>
  <si>
    <t>8353</t>
  </si>
  <si>
    <t>600.58-40D</t>
  </si>
  <si>
    <t>Mosazné závitové redukce | 5/4" x 1", vnější / vnitřní závit</t>
  </si>
  <si>
    <t>86</t>
  </si>
  <si>
    <t>8040</t>
  </si>
  <si>
    <t>600.57-320</t>
  </si>
  <si>
    <t>Mosazné závitové dvojniply | 1", vnější závity</t>
  </si>
  <si>
    <t>88</t>
  </si>
  <si>
    <t>15201</t>
  </si>
  <si>
    <t>ICV101GB</t>
  </si>
  <si>
    <t>ICV, 1" FF, 14 bar | Elektromagnetický ventil s cívkou 24 V AC a regulací průtoku. Rozsah pracovních tlaků 1,5 - 14 bar, vhodný pro hlavní sestavy automatického závlahového systému.</t>
  </si>
  <si>
    <t>90</t>
  </si>
  <si>
    <t>43511</t>
  </si>
  <si>
    <t>HC-075-FLOW-B</t>
  </si>
  <si>
    <t>Vodoměr s impulzním výstupem. Připojení 3/4", vnější závit těla vodoměru 1", detekce průsaků, monitorování průtoku.</t>
  </si>
  <si>
    <t>92</t>
  </si>
  <si>
    <t>8352</t>
  </si>
  <si>
    <t>600.58-32C</t>
  </si>
  <si>
    <t>Mosazné závitové redukce | 1" x 3/4", vnější / vnitřní závit</t>
  </si>
  <si>
    <t>94</t>
  </si>
  <si>
    <t>8054</t>
  </si>
  <si>
    <t>750-32B</t>
  </si>
  <si>
    <t>Mosazné závitové redukované T-kusy | 1"x1/2"x1", vnitřní závity</t>
  </si>
  <si>
    <t>96</t>
  </si>
  <si>
    <t>8063</t>
  </si>
  <si>
    <t>190-200P</t>
  </si>
  <si>
    <t>Kulový ventil MM s pákou/motýlkem - standardní závit | 1/2", vnější závity, standardní závit, červená páka, PN16</t>
  </si>
  <si>
    <t>98</t>
  </si>
  <si>
    <t>10483</t>
  </si>
  <si>
    <t>8 865 126,00</t>
  </si>
  <si>
    <t>Adaptér pro kompresor s vnitřním závitem 1/2" | Adaptér pro kompresory - vsuvka s vnitřním závitem 1/2", PN 35, doporučený tlak pro zazimování 4 -6 bar, např. přes GEKA přechod s vnějším závitem</t>
  </si>
  <si>
    <t>100</t>
  </si>
  <si>
    <t>102</t>
  </si>
  <si>
    <t>Pol9</t>
  </si>
  <si>
    <t>Tvarovky pro připojení tlakového sensoru MaR</t>
  </si>
  <si>
    <t>soubor</t>
  </si>
  <si>
    <t>104</t>
  </si>
  <si>
    <t>Pol10</t>
  </si>
  <si>
    <t>Příchyty potrubí a izolace potrubí</t>
  </si>
  <si>
    <t>106</t>
  </si>
  <si>
    <t>Pol11</t>
  </si>
  <si>
    <t>Montáž hlavní sestavy s hl. el.mag. ventilem</t>
  </si>
  <si>
    <t>108</t>
  </si>
  <si>
    <t>Pol12</t>
  </si>
  <si>
    <t>Upevnění hlavní sestavy</t>
  </si>
  <si>
    <t>110</t>
  </si>
  <si>
    <t>871171121R00</t>
  </si>
  <si>
    <t>Montáž trubek polyetylenových ve výkopu d 40 mm (odbočka výtlaku - FŠ1 - HS - VŠ - zpetné napojení + napojení šachet FŠ2 a FŠ3: =3,5+5,5+2+2+4+4,5 m</t>
  </si>
  <si>
    <t>112</t>
  </si>
  <si>
    <t>286 134 313,00</t>
  </si>
  <si>
    <t>Trubka PE 100 RC, rozměr 40 x 3,7 mm, PN 16</t>
  </si>
  <si>
    <t>114</t>
  </si>
  <si>
    <t>877172121R00</t>
  </si>
  <si>
    <t>Přirážka za 1 spoj elektrotvarovky d 40 mm</t>
  </si>
  <si>
    <t>116</t>
  </si>
  <si>
    <t>286538093</t>
  </si>
  <si>
    <t>Elektrotvarovka PE 100 - koleno 90° d 40</t>
  </si>
  <si>
    <t>118</t>
  </si>
  <si>
    <t>286538141</t>
  </si>
  <si>
    <t>Elektrotvarovka PE 100 SDR 11 - T-kus d 50</t>
  </si>
  <si>
    <t>120</t>
  </si>
  <si>
    <t>286538140</t>
  </si>
  <si>
    <t>Elektrotvarovka PE 100 SDR 11 - T-kus d 40</t>
  </si>
  <si>
    <t>122</t>
  </si>
  <si>
    <t>286538071</t>
  </si>
  <si>
    <t>Elektrotvarovka PE 100 SDR 11 - redukce D 50/32</t>
  </si>
  <si>
    <t>124</t>
  </si>
  <si>
    <t>286538072</t>
  </si>
  <si>
    <t>Elektrotvarovka PE 100 SDR 11 - redukce D 50/40</t>
  </si>
  <si>
    <t>126</t>
  </si>
  <si>
    <t>286538069</t>
  </si>
  <si>
    <t>Elektrotvarovka PE 100 SDR 11 - redukce D 40/32</t>
  </si>
  <si>
    <t>128</t>
  </si>
  <si>
    <t>871211121R00</t>
  </si>
  <si>
    <t>Montáž trubek polyetylenových ve výkopu d 63 mm</t>
  </si>
  <si>
    <t>130</t>
  </si>
  <si>
    <t>286134119</t>
  </si>
  <si>
    <t xml:space="preserve">Trubka tlaková  PE 100, rozměr 63 x 3,8 mm, PN 10 (Prostup závlahy pod pojezdovou částí komunikace parkoviště chránička z Trubky  PN16 PE D63x3,8 - osazeno v rámci výstavby parkoviště)</t>
  </si>
  <si>
    <t>132</t>
  </si>
  <si>
    <t>132101211R00.2</t>
  </si>
  <si>
    <t>Hloubení rýh š.do 200 cm hor.2 do 100 m3,STROJNĚ (odbočka výtlaku - FŠ1 - HS - VŠ - zpetné napojení + napojení šachet FŠ2 a FŠ3); hl. 1,8 m, š. 1,1 m</t>
  </si>
  <si>
    <t>134</t>
  </si>
  <si>
    <t>174101101R00.2</t>
  </si>
  <si>
    <t>Zásyp jam, rýh, šachet se zhutněním (rýhy)</t>
  </si>
  <si>
    <t>136</t>
  </si>
  <si>
    <t>167101102R00</t>
  </si>
  <si>
    <t>Nakládání výkopku z hor.1-4 v množství nad 100 m3 (koef. Nakypření x1,5)</t>
  </si>
  <si>
    <t>138</t>
  </si>
  <si>
    <t>162501102R00</t>
  </si>
  <si>
    <t>Vodorovné přemístění výkopku z hor.1-4 do 3000 m (koeficient načechrání 1.5)</t>
  </si>
  <si>
    <t>140</t>
  </si>
  <si>
    <t>199000005R00</t>
  </si>
  <si>
    <t>Poplatek za skládku zeminy 1- 4 (přepočet načechrané zeminy na t x1,2)</t>
  </si>
  <si>
    <t>142</t>
  </si>
  <si>
    <t>451572111R00</t>
  </si>
  <si>
    <t>Lože pod potrubí z kameniva těženého 0 - 4 mm, tl. 100 mm</t>
  </si>
  <si>
    <t>144</t>
  </si>
  <si>
    <t>175101101RT2</t>
  </si>
  <si>
    <t>Obsyp potrubí bez prohození sypaniny (s dodáním štěrkopísku frakce 0 - 22 mm), tl. 200 mm</t>
  </si>
  <si>
    <t>146</t>
  </si>
  <si>
    <t>131201113R00</t>
  </si>
  <si>
    <t>Hloubení nezapaž. jam hor.3 do 10000 m3, STROJNĚ (Filtrační šachty FŠ1 a FŠ3: jámy prům.2,2 m, hl. 2 m)</t>
  </si>
  <si>
    <t>148</t>
  </si>
  <si>
    <t>174101101R00.3</t>
  </si>
  <si>
    <t>Zásyp jam, rýh, šachet se zhutněním (jámy pro filtrační šachty FŠ1 a FŠ3)</t>
  </si>
  <si>
    <t>150</t>
  </si>
  <si>
    <t>152</t>
  </si>
  <si>
    <t>162501102R00.1</t>
  </si>
  <si>
    <t>Vodorovné přemístění výkopku z hor.1-4 do 3000 m (koef. nakypření x1,5)</t>
  </si>
  <si>
    <t>154</t>
  </si>
  <si>
    <t>156</t>
  </si>
  <si>
    <t>215901101R00</t>
  </si>
  <si>
    <t>Zhutnění podloží z hornin nesoudržných do 92% PS (pod FŠ 2x)</t>
  </si>
  <si>
    <t>158</t>
  </si>
  <si>
    <t>451572111R00.1</t>
  </si>
  <si>
    <t>Lože pod potrubí z kameniva těženého 0 - 4 mm (zde pod FŠ1 a FŠ3, tl. 200 mm)</t>
  </si>
  <si>
    <t>160</t>
  </si>
  <si>
    <t>zasl_FŠ</t>
  </si>
  <si>
    <t>Zaslepení připravených prostupů do šachty FŠ3</t>
  </si>
  <si>
    <t>162</t>
  </si>
  <si>
    <t>nápoj_DK</t>
  </si>
  <si>
    <t>Napojení na dešťovou kanalizaci přes T tvarovku vč. zpětné klapky</t>
  </si>
  <si>
    <t>164</t>
  </si>
  <si>
    <t>8944090VD</t>
  </si>
  <si>
    <t>Vodoměrná šachta PE DN1200x1800mm vč.poklopu, dodávka+montáž (Filtrační šachta PE samonosná určená k obsypu vč. uzamykatelného poklopu DN600)</t>
  </si>
  <si>
    <t>166</t>
  </si>
  <si>
    <t>Filtr AZUD</t>
  </si>
  <si>
    <t>Filtrační jednotka130 micron s automatických oplachem a filtrační kapacitou do průtoku až 24 m3/hod. Např. AZUD Helix automatic 201, disky 130 mikron vč. řídicí jednotky</t>
  </si>
  <si>
    <t>168</t>
  </si>
  <si>
    <t>Filtr vč. osazení</t>
  </si>
  <si>
    <t>Montáž Filtrační jednotky do PP šachty</t>
  </si>
  <si>
    <t>170</t>
  </si>
  <si>
    <t>inst. mat. filtr</t>
  </si>
  <si>
    <t>Drobný instalační materiál</t>
  </si>
  <si>
    <t>172</t>
  </si>
  <si>
    <t>5030</t>
  </si>
  <si>
    <t>TAN-80</t>
  </si>
  <si>
    <t>Těsnící provázek, délka 80 m | Pro těsnění závitů, 80 m (až 200 1/2"závitů)</t>
  </si>
  <si>
    <t>174</t>
  </si>
  <si>
    <t>5010</t>
  </si>
  <si>
    <t>12-12-075AL</t>
  </si>
  <si>
    <t>Teflonová těsnící páska, 12 mm, 12 m | 12 mm x 12 m x 0,075 mm</t>
  </si>
  <si>
    <t>176</t>
  </si>
  <si>
    <t>21137</t>
  </si>
  <si>
    <t>MPTOOL</t>
  </si>
  <si>
    <t>Montážní multifunkční klíč pro nastavování výsečí a poloměrů dostřiku rotačních hlavic</t>
  </si>
  <si>
    <t>178</t>
  </si>
  <si>
    <t>Pol13</t>
  </si>
  <si>
    <t>Vytyčení tras vedení AZS</t>
  </si>
  <si>
    <t>sekce</t>
  </si>
  <si>
    <t>180</t>
  </si>
  <si>
    <t>Pol14</t>
  </si>
  <si>
    <t>Spuštění systému, propláchnutí, seřízení trysek, výseče, dostřiky, naprogramování AZS</t>
  </si>
  <si>
    <t>182</t>
  </si>
  <si>
    <t>Pol15</t>
  </si>
  <si>
    <t>Zaškolení obsluhy</t>
  </si>
  <si>
    <t>184</t>
  </si>
  <si>
    <t>Pol16</t>
  </si>
  <si>
    <t>Režie - paušál</t>
  </si>
  <si>
    <t>186</t>
  </si>
  <si>
    <t>D3 - Silnoproud</t>
  </si>
  <si>
    <t>Rozvaděč plastový termoset do venkovního prostředí. Včetně montážnígo panelu, uzamykatelný. Minimální rozměr 470x900x250 (v x š x h) IP44. Včetně doplnění DIN lišt, žlabů a mnontáže vybavení</t>
  </si>
  <si>
    <t>Výbava dle dokumentace D3.3.1 - 240028-EFS</t>
  </si>
  <si>
    <t>Lišta pro uchycení kabelů</t>
  </si>
  <si>
    <t>Drobný montážní materiál pro výrobu rozvaděče</t>
  </si>
  <si>
    <t>Montáž rozvaděče do výklenku</t>
  </si>
  <si>
    <t>Zděný pilíř pro rozvaděč z bílých cihle 800x500x1600 (šxhxv) s betonový základem</t>
  </si>
  <si>
    <t>Doplnění nového obvodu jištění pro RMS2 včetně jističe 20C/3, svorek a vodičů</t>
  </si>
  <si>
    <t>Doplnění vývdky</t>
  </si>
  <si>
    <t>Dodávka a montáž kabelů včetně ukončení dle dokumentu D3.3.2 - 2240028-EMB (kabely součástí zařízení jen pracnost)</t>
  </si>
  <si>
    <t>Kabelový žlab, drátěnný, galvanický zinek 50x50</t>
  </si>
  <si>
    <t>Systém pro montáž na stěnu</t>
  </si>
  <si>
    <t>Ostatní spojovací materiál žlaby</t>
  </si>
  <si>
    <t>Ohebná chránička M20/ 750Nm</t>
  </si>
  <si>
    <t>Ohebná dvouplášťová korugovaná bezhalogenová chránička pr. 50 mm, červená</t>
  </si>
  <si>
    <t>Ukončení cháničky pr. 50mm</t>
  </si>
  <si>
    <t>Zavedení do multikánalá, utěsnění, protipožární ucpávka</t>
  </si>
  <si>
    <t>Pol17</t>
  </si>
  <si>
    <t>Zavedení do šachet, utěsnění</t>
  </si>
  <si>
    <t>Pol18</t>
  </si>
  <si>
    <t>Oprava protipožárních prostupů v budově</t>
  </si>
  <si>
    <t>Pol19</t>
  </si>
  <si>
    <t>Ohebná dvouplášťová korugovaná bezhalogenová chránička pr. 63 mm, červená</t>
  </si>
  <si>
    <t>Pol20</t>
  </si>
  <si>
    <t>Ukončení cháničky pr. 63mm</t>
  </si>
  <si>
    <t>Pol21</t>
  </si>
  <si>
    <t>Ohebná dvouplášťová korugovaná bezhalogenová chránička pr. 75 mm, červená</t>
  </si>
  <si>
    <t>Pol22</t>
  </si>
  <si>
    <t>Ukončení cháničky pr. 75mm</t>
  </si>
  <si>
    <t>Pol23</t>
  </si>
  <si>
    <t>Drobný montážní materiál</t>
  </si>
  <si>
    <t>Pol24</t>
  </si>
  <si>
    <t>Perforovaný úhelník 35x35 žárový zinek</t>
  </si>
  <si>
    <t>Pol25</t>
  </si>
  <si>
    <t>Výkopové práce hloubka 1m, šířka 30cm - vč. Písku 10cm pod, 10cm nad, ochranné červené fólie, zához, zhutnění</t>
  </si>
  <si>
    <t>Pol26</t>
  </si>
  <si>
    <t>Výkopové práce (štěrk) hloubka do 0,3m, šířka 30cm - vč. Písku 10cm pod, 10cm nad, ochranné červené fólie, zához, zhutnění</t>
  </si>
  <si>
    <t>Pol27</t>
  </si>
  <si>
    <t>Výkopové práce (štěrk) hloubka do 0,3m, šířka 80cm - vč. Písku 10cm pod, 10cm nad, ochranné červené fólie, zához, zhutnění</t>
  </si>
  <si>
    <t>Pol28</t>
  </si>
  <si>
    <t>Stavební přípomoce (kabelové prostupy, začíštění kabelových prostupů….)</t>
  </si>
  <si>
    <t>Pol29</t>
  </si>
  <si>
    <t>CYA 10mm</t>
  </si>
  <si>
    <t>Pol30</t>
  </si>
  <si>
    <t>HOP</t>
  </si>
  <si>
    <t>Pol31</t>
  </si>
  <si>
    <t>Pásek uzemňovací FeZn 30x4mm</t>
  </si>
  <si>
    <t>Pol32</t>
  </si>
  <si>
    <t>Svorky uzemňovací různé typy</t>
  </si>
  <si>
    <t>Pol33</t>
  </si>
  <si>
    <t>Podružný materiál k uzemnění</t>
  </si>
  <si>
    <t>Pol34</t>
  </si>
  <si>
    <t>Krabice rozvodná 5x2,5, IP 67, napovrch</t>
  </si>
  <si>
    <t>Pol35</t>
  </si>
  <si>
    <t>Osvětlovací stožár 4m, žárově zinkovaný</t>
  </si>
  <si>
    <t>Pol36</t>
  </si>
  <si>
    <t>Svorkovnice pro stožár 5x2,5</t>
  </si>
  <si>
    <t>Pol37</t>
  </si>
  <si>
    <t>Ochranná trubka uložení. Průměr dle doporučení výrobce</t>
  </si>
  <si>
    <t>Pol38</t>
  </si>
  <si>
    <t>Uložení stožáru dle doporučení výrobce</t>
  </si>
  <si>
    <t>Pol39</t>
  </si>
  <si>
    <t>Výložník L žárově zinkovaný pro osvětlovací stožár na vrchní část délka 500mm</t>
  </si>
  <si>
    <t>Pol40</t>
  </si>
  <si>
    <t>Výložník L žárově zinkovaný pro osvětlovací stožár na střední část délka 500mm.</t>
  </si>
  <si>
    <t>Pol41</t>
  </si>
  <si>
    <t>Výložník T žárově zinkovaný pro osvětlovací stožár na vrchní část délka 2x500mm.</t>
  </si>
  <si>
    <t>Pol42</t>
  </si>
  <si>
    <t>Výložník T žárově zinkovaný pro osvětlovací stožár na střední část délka 2x500mm.</t>
  </si>
  <si>
    <t>Pol43</t>
  </si>
  <si>
    <t>Spojovací materiál pro výložníky</t>
  </si>
  <si>
    <t>Pol44</t>
  </si>
  <si>
    <t>Dokumentace pro výrobu rozvaděče</t>
  </si>
  <si>
    <t>Pol45</t>
  </si>
  <si>
    <t>Projekt Skutečného provedení včetně 4 Paré výtisku</t>
  </si>
  <si>
    <t>Pol46</t>
  </si>
  <si>
    <t>Dokumentace PTD</t>
  </si>
  <si>
    <t>Pol47</t>
  </si>
  <si>
    <t>Pol48</t>
  </si>
  <si>
    <t>Revizní zpráva elektro</t>
  </si>
  <si>
    <t>Pol49</t>
  </si>
  <si>
    <t>Uvedení do provozu</t>
  </si>
  <si>
    <t>Pol50</t>
  </si>
  <si>
    <t>Doprava materiálu</t>
  </si>
  <si>
    <t>Pol51</t>
  </si>
  <si>
    <t>Doprava , ubytování, zařízení staveniště</t>
  </si>
  <si>
    <t>Pol52</t>
  </si>
  <si>
    <t>Montáže elektro (kabelů, tras, rozvaděče...)</t>
  </si>
  <si>
    <t>D4 - Slaboproud</t>
  </si>
  <si>
    <t>Pol53</t>
  </si>
  <si>
    <t>Kontinulání snímač hladiny - pouze montáž a zapojení, dodávka investora</t>
  </si>
  <si>
    <t>Pol54</t>
  </si>
  <si>
    <t>Úchyt pro kontinuální snímač hladiny, materiál nerez.</t>
  </si>
  <si>
    <t>Pol55</t>
  </si>
  <si>
    <t xml:space="preserve">Snímač zákalu - pouze montáž  a zapojení, dodávka investora</t>
  </si>
  <si>
    <t>Pol56</t>
  </si>
  <si>
    <t>Úchyt pro snímač zákalu, materiál nerez.</t>
  </si>
  <si>
    <t>Pol57</t>
  </si>
  <si>
    <t>Snímač pH - pouze montáž a zapojení, dodávka investora</t>
  </si>
  <si>
    <t>Pol58</t>
  </si>
  <si>
    <t>Úchyt pro snímač pH, materiál nerez.</t>
  </si>
  <si>
    <t>Pol59</t>
  </si>
  <si>
    <t>Snímač tlaku - pouze montáž a zapojení, dodávka investora</t>
  </si>
  <si>
    <t>Pol60</t>
  </si>
  <si>
    <t>Snímač tlaku - pouze montáž a zapojení, dodávka závlah</t>
  </si>
  <si>
    <t>Pol61</t>
  </si>
  <si>
    <t>Vodoměr s pulsním výstupem - pouze zapojení, dodávka investora</t>
  </si>
  <si>
    <t>Pol62</t>
  </si>
  <si>
    <t>Vodoměr s pulsním výstupem - pouze zapojení, dodávka závlah</t>
  </si>
  <si>
    <t>Pol63</t>
  </si>
  <si>
    <t>Ventil 24V AC - pouze zapojení, dodávka závlah</t>
  </si>
  <si>
    <t>Pol64</t>
  </si>
  <si>
    <t>Člunkový průtokoměr - pouze montáž a zapojení, dodávka investora</t>
  </si>
  <si>
    <t>Pol65</t>
  </si>
  <si>
    <t>Úchyt pro člunkový průtokoměr, materiál nerez.</t>
  </si>
  <si>
    <t>Pol66</t>
  </si>
  <si>
    <t>Srážkoměr - pouze montáž a zapojení, dodávka investora</t>
  </si>
  <si>
    <t>Pol67</t>
  </si>
  <si>
    <t>Úchyt pro srážkoměr, materiál žárový zinek</t>
  </si>
  <si>
    <t>Pol68</t>
  </si>
  <si>
    <t>Sada metrologických senzorů pro vrchní část stožáru - pouze montáž a zapojení, dodávka investora</t>
  </si>
  <si>
    <t>set</t>
  </si>
  <si>
    <t>Pol69</t>
  </si>
  <si>
    <t>Sada metrologických senzorů pro spodní část stožáru - pouze montáž a zapojení, dodávka investora</t>
  </si>
  <si>
    <t>Pol70</t>
  </si>
  <si>
    <t>Sada metrologických senzorů pro půdní část stožáru - pouze montáž a zapojení, dodávka investora</t>
  </si>
  <si>
    <t>Pol71</t>
  </si>
  <si>
    <t>Úchyty pro sady senzorů, materiál žárový zinek</t>
  </si>
  <si>
    <t>Pol72</t>
  </si>
  <si>
    <t>Propojení vstupů a výstupů rozvaděče RMT1</t>
  </si>
  <si>
    <t>Pol73</t>
  </si>
  <si>
    <t>Doplnění potřebných IO karet kopatibilních se stávajícím systémem.</t>
  </si>
  <si>
    <t>Pol74</t>
  </si>
  <si>
    <t>PLC kompatibilní s původním zařízením. Minimálně 400 datových bloků, 1x ethernet, 2x 485, LCD displey.</t>
  </si>
  <si>
    <t>Pol75</t>
  </si>
  <si>
    <t>Programátorské práce včetně potřebného SW vybavení</t>
  </si>
  <si>
    <t>Pol76</t>
  </si>
  <si>
    <t>Rozvaděč plastový termoset do venkovního prostředí. Včetně montážního panelu, uzamykatelný. Minimální rozměr 600x900x250 IP44. Včetně doplnění DIN lišt, žlabů a mnontáže vybavení</t>
  </si>
  <si>
    <t>Pol77</t>
  </si>
  <si>
    <t>Výbava dle dokumentace D4.3.1 - 240028-EFS</t>
  </si>
  <si>
    <t>Pol78</t>
  </si>
  <si>
    <t>Pol79</t>
  </si>
  <si>
    <t>Pol80</t>
  </si>
  <si>
    <t>Pol81</t>
  </si>
  <si>
    <t>Zděný pilíř pro rozvaděč z bílých cihle 1000x500x1600 (šxhxv) s betonový základem</t>
  </si>
  <si>
    <t>Pol82</t>
  </si>
  <si>
    <t>Doplnění rozvaděče o ASŘTP, svorkovnice, vodiče</t>
  </si>
  <si>
    <t>Pol83</t>
  </si>
  <si>
    <t>Doplnění galvanického oddělovače RS485</t>
  </si>
  <si>
    <t>Pol84</t>
  </si>
  <si>
    <t>Doplnění svorek pro ovládání včetně vydrátování do PLC</t>
  </si>
  <si>
    <t>Pol85</t>
  </si>
  <si>
    <t>Doplnění vývodek</t>
  </si>
  <si>
    <t>Pol86</t>
  </si>
  <si>
    <t>Dodávka a montáž kabelů včetně ukončení dle dokumentu D4.3.2 - 2240028-EMB (kabely součástí zařízení jen pracnost)</t>
  </si>
  <si>
    <t>Pol87</t>
  </si>
  <si>
    <t>Pol88</t>
  </si>
  <si>
    <t>Pol89</t>
  </si>
  <si>
    <t>Pol90</t>
  </si>
  <si>
    <t>Ohebná chránička M20/ 750Nm UV odolná</t>
  </si>
  <si>
    <t>Pol91</t>
  </si>
  <si>
    <t>Ocelová žárově zinkovaná trubka pr.32</t>
  </si>
  <si>
    <t>Pol92</t>
  </si>
  <si>
    <t>Koncovky pro trubku pr.32</t>
  </si>
  <si>
    <t>Pol93</t>
  </si>
  <si>
    <t>Držák ocelové trubky ke stožáru, žárový zinek</t>
  </si>
  <si>
    <t>Pol94</t>
  </si>
  <si>
    <t>Pol95</t>
  </si>
  <si>
    <t>Pol96</t>
  </si>
  <si>
    <t>Zavedení do multikánalá, utěsnění,protipožární ucpávka</t>
  </si>
  <si>
    <t>Pol97</t>
  </si>
  <si>
    <t>Pol98</t>
  </si>
  <si>
    <t>Pol99</t>
  </si>
  <si>
    <t>Pol100</t>
  </si>
  <si>
    <t>Pol101</t>
  </si>
  <si>
    <t>Pol102</t>
  </si>
  <si>
    <t>Pol103</t>
  </si>
  <si>
    <t>Ohebná dvouplášťová korugovaná bezhalogenová chránička pr. 40 mm, červená</t>
  </si>
  <si>
    <t>Pol104</t>
  </si>
  <si>
    <t>Ukončení cháničky pr. 40mm</t>
  </si>
  <si>
    <t>Pol105</t>
  </si>
  <si>
    <t>Pol106</t>
  </si>
  <si>
    <t>Pol107</t>
  </si>
  <si>
    <t>CYA 6mm</t>
  </si>
  <si>
    <t>Pol108</t>
  </si>
  <si>
    <t>Optický kabel 8 vláken 9/125</t>
  </si>
  <si>
    <t>Pol109</t>
  </si>
  <si>
    <t>Optický pigtail SM 9/125um, konektor LC/PC, délka 1m,</t>
  </si>
  <si>
    <t>Pol110</t>
  </si>
  <si>
    <t>Spojka LC/UPC Single-mode, duplex</t>
  </si>
  <si>
    <t>Pol111</t>
  </si>
  <si>
    <t>Optický patchcord LC-LC 2m</t>
  </si>
  <si>
    <t>Pol112</t>
  </si>
  <si>
    <t>Transceiver 1,25 Gbps, 1000BX, WDM Cisco, SM, LC, 2 km, Tx 1310 nm</t>
  </si>
  <si>
    <t>Pol113</t>
  </si>
  <si>
    <t>Transceiver 1,25 Gbps, 1000BX, WDM Cisco, SM, LC, 2 km Tx 1550 nm</t>
  </si>
  <si>
    <t>Pol114</t>
  </si>
  <si>
    <t>Opt. ochrana sváru 40mm</t>
  </si>
  <si>
    <t>Pol115</t>
  </si>
  <si>
    <t>Optická FTTH zásuvka - 4 spojky</t>
  </si>
  <si>
    <t>Pol116</t>
  </si>
  <si>
    <t>Instalace, konfigurace, test, -zakončení optické trasy - 2x rozvaděč elektro (nástěnná zásuvka), -měření optické trasy, konfigurace síťových prvků</t>
  </si>
  <si>
    <t>Pol117</t>
  </si>
  <si>
    <t>Ochranná trubka HDPE</t>
  </si>
  <si>
    <t>Pol118</t>
  </si>
  <si>
    <t>Drobný instalační materiál pro optiku</t>
  </si>
  <si>
    <t>Pol119</t>
  </si>
  <si>
    <t>Krabice svorkovací včetně DIN lišt. 300x200x150, IP min 54 do venkovního prostředí. Odolná UV.</t>
  </si>
  <si>
    <t>Pol120</t>
  </si>
  <si>
    <t>Krabice svorkovací včetně DIN lišt. 250x150x150, IP min 54 do venkovního prostředí. Odolná UV.</t>
  </si>
  <si>
    <t>Pol121</t>
  </si>
  <si>
    <t>Ochranná stříška nerez (žz) pro svorkovací krabici na stožár</t>
  </si>
  <si>
    <t>Pol122</t>
  </si>
  <si>
    <t>Držák krabice na stožár, nerez</t>
  </si>
  <si>
    <t>Pol123</t>
  </si>
  <si>
    <t>Krabice svorkovací včetně DIN lišt. 300x200x110, IP min 67</t>
  </si>
  <si>
    <t>Pol124</t>
  </si>
  <si>
    <t>Krabice svorkovací včetně DIN lišt. 250x150x110, IP min 67</t>
  </si>
  <si>
    <t>Pol125</t>
  </si>
  <si>
    <t>Krabice svorkovací včetně DIN lišt. 150x100x90, IP min 67</t>
  </si>
  <si>
    <t>Pol126</t>
  </si>
  <si>
    <t>Spojovací materiál</t>
  </si>
  <si>
    <t>Pol127</t>
  </si>
  <si>
    <t>Pol128</t>
  </si>
  <si>
    <t>Pol129</t>
  </si>
  <si>
    <t>Pol130</t>
  </si>
  <si>
    <t>Pol131</t>
  </si>
  <si>
    <t>Pol132</t>
  </si>
  <si>
    <t>Pol133</t>
  </si>
  <si>
    <t>Pol134</t>
  </si>
  <si>
    <t>Pol135</t>
  </si>
  <si>
    <t>SEZNAM FIGUR</t>
  </si>
  <si>
    <t>Výměra</t>
  </si>
  <si>
    <t>D1/ D1.9 - VRN</t>
  </si>
  <si>
    <t>A1</t>
  </si>
  <si>
    <t>A2</t>
  </si>
  <si>
    <t>B2</t>
  </si>
  <si>
    <t>B3</t>
  </si>
  <si>
    <t>MŠ1</t>
  </si>
  <si>
    <t>Měřící šahta 1</t>
  </si>
  <si>
    <t>MŠ2</t>
  </si>
  <si>
    <t>Měřící šachta 2</t>
  </si>
  <si>
    <t>MŠ3</t>
  </si>
  <si>
    <t>Měřící šachta 3</t>
  </si>
  <si>
    <t>MŠ4</t>
  </si>
  <si>
    <t>Měřící šachta 4</t>
  </si>
  <si>
    <t>StA1</t>
  </si>
  <si>
    <t>StA2</t>
  </si>
  <si>
    <t>Š1</t>
  </si>
  <si>
    <t>Šachta 1</t>
  </si>
  <si>
    <t>Š2</t>
  </si>
  <si>
    <t>Šachta 2</t>
  </si>
  <si>
    <t>Š3</t>
  </si>
  <si>
    <t>Šachta 3</t>
  </si>
  <si>
    <t>Š4</t>
  </si>
  <si>
    <t>Šachta 4</t>
  </si>
  <si>
    <t>Š5</t>
  </si>
  <si>
    <t>Šachta 5</t>
  </si>
  <si>
    <t>Š6</t>
  </si>
  <si>
    <t>Šachta 6</t>
  </si>
  <si>
    <t>D1/ D1.9.K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</si>
</sst>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22" xfId="0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2303000" TargetMode="External" /><Relationship Id="rId3" Type="http://schemas.openxmlformats.org/officeDocument/2006/relationships/hyperlink" Target="https://podminky.urs.cz/item/CS_URS_2024_01/013002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1103000" TargetMode="External" /><Relationship Id="rId7" Type="http://schemas.openxmlformats.org/officeDocument/2006/relationships/hyperlink" Target="https://podminky.urs.cz/item/CS_URS_2024_01/041203000" TargetMode="External" /><Relationship Id="rId8" Type="http://schemas.openxmlformats.org/officeDocument/2006/relationships/hyperlink" Target="https://podminky.urs.cz/item/CS_URS_2024_01/041403000" TargetMode="External" /><Relationship Id="rId9" Type="http://schemas.openxmlformats.org/officeDocument/2006/relationships/hyperlink" Target="https://podminky.urs.cz/item/CS_URS_2024_01/04300200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2751132" TargetMode="External" /><Relationship Id="rId2" Type="http://schemas.openxmlformats.org/officeDocument/2006/relationships/hyperlink" Target="https://podminky.urs.cz/item/CS_URS_2024_01/212972111" TargetMode="External" /><Relationship Id="rId3" Type="http://schemas.openxmlformats.org/officeDocument/2006/relationships/hyperlink" Target="https://podminky.urs.cz/item/CS_URS_2024_01/564211111" TargetMode="External" /><Relationship Id="rId4" Type="http://schemas.openxmlformats.org/officeDocument/2006/relationships/hyperlink" Target="https://podminky.urs.cz/item/CS_URS_2024_01/564851111" TargetMode="External" /><Relationship Id="rId5" Type="http://schemas.openxmlformats.org/officeDocument/2006/relationships/hyperlink" Target="https://podminky.urs.cz/item/CS_URS_2024_01/564861111" TargetMode="External" /><Relationship Id="rId6" Type="http://schemas.openxmlformats.org/officeDocument/2006/relationships/hyperlink" Target="https://podminky.urs.cz/item/CS_URS_2024_01/596212212" TargetMode="External" /><Relationship Id="rId7" Type="http://schemas.openxmlformats.org/officeDocument/2006/relationships/hyperlink" Target="https://podminky.urs.cz/item/CS_URS_2024_01/919726121" TargetMode="External" /><Relationship Id="rId8" Type="http://schemas.openxmlformats.org/officeDocument/2006/relationships/hyperlink" Target="https://podminky.urs.cz/item/CS_URS_2024_01/919726124" TargetMode="External" /><Relationship Id="rId9" Type="http://schemas.openxmlformats.org/officeDocument/2006/relationships/hyperlink" Target="https://podminky.urs.cz/item/CS_URS_2024_01/935923111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2751132" TargetMode="External" /><Relationship Id="rId2" Type="http://schemas.openxmlformats.org/officeDocument/2006/relationships/hyperlink" Target="https://podminky.urs.cz/item/CS_URS_2024_01/212972111" TargetMode="External" /><Relationship Id="rId3" Type="http://schemas.openxmlformats.org/officeDocument/2006/relationships/hyperlink" Target="https://podminky.urs.cz/item/CS_URS_2024_01/564211111" TargetMode="External" /><Relationship Id="rId4" Type="http://schemas.openxmlformats.org/officeDocument/2006/relationships/hyperlink" Target="https://podminky.urs.cz/item/CS_URS_2024_01/564551111" TargetMode="External" /><Relationship Id="rId5" Type="http://schemas.openxmlformats.org/officeDocument/2006/relationships/hyperlink" Target="https://podminky.urs.cz/item/CS_URS_2024_01/564861011" TargetMode="External" /><Relationship Id="rId6" Type="http://schemas.openxmlformats.org/officeDocument/2006/relationships/hyperlink" Target="https://podminky.urs.cz/item/CS_URS_2024_01/593532114" TargetMode="External" /><Relationship Id="rId7" Type="http://schemas.openxmlformats.org/officeDocument/2006/relationships/hyperlink" Target="https://podminky.urs.cz/item/CS_URS_2024_01/919726121" TargetMode="External" /><Relationship Id="rId8" Type="http://schemas.openxmlformats.org/officeDocument/2006/relationships/hyperlink" Target="https://podminky.urs.cz/item/CS_URS_2024_01/919726124" TargetMode="External" /><Relationship Id="rId9" Type="http://schemas.openxmlformats.org/officeDocument/2006/relationships/hyperlink" Target="https://podminky.urs.cz/item/CS_URS_2024_01/935923111" TargetMode="External" /><Relationship Id="rId1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2751132" TargetMode="External" /><Relationship Id="rId2" Type="http://schemas.openxmlformats.org/officeDocument/2006/relationships/hyperlink" Target="https://podminky.urs.cz/item/CS_URS_2024_01/212972111" TargetMode="External" /><Relationship Id="rId3" Type="http://schemas.openxmlformats.org/officeDocument/2006/relationships/hyperlink" Target="https://podminky.urs.cz/item/CS_URS_2024_01/564211111" TargetMode="External" /><Relationship Id="rId4" Type="http://schemas.openxmlformats.org/officeDocument/2006/relationships/hyperlink" Target="https://podminky.urs.cz/item/CS_URS_2024_01/564851111" TargetMode="External" /><Relationship Id="rId5" Type="http://schemas.openxmlformats.org/officeDocument/2006/relationships/hyperlink" Target="https://podminky.urs.cz/item/CS_URS_2024_01/919726121" TargetMode="External" /><Relationship Id="rId6" Type="http://schemas.openxmlformats.org/officeDocument/2006/relationships/hyperlink" Target="https://podminky.urs.cz/item/CS_URS_2024_01/919726124" TargetMode="External" /><Relationship Id="rId7" Type="http://schemas.openxmlformats.org/officeDocument/2006/relationships/hyperlink" Target="https://podminky.urs.cz/item/CS_URS_2024_01/935923111" TargetMode="External" /><Relationship Id="rId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12751132" TargetMode="External" /><Relationship Id="rId2" Type="http://schemas.openxmlformats.org/officeDocument/2006/relationships/hyperlink" Target="https://podminky.urs.cz/item/CS_URS_2024_01/212972111" TargetMode="External" /><Relationship Id="rId3" Type="http://schemas.openxmlformats.org/officeDocument/2006/relationships/hyperlink" Target="https://podminky.urs.cz/item/CS_URS_2024_01/564211111" TargetMode="External" /><Relationship Id="rId4" Type="http://schemas.openxmlformats.org/officeDocument/2006/relationships/hyperlink" Target="https://podminky.urs.cz/item/CS_URS_2024_01/564551111" TargetMode="External" /><Relationship Id="rId5" Type="http://schemas.openxmlformats.org/officeDocument/2006/relationships/hyperlink" Target="https://podminky.urs.cz/item/CS_URS_2024_01/564861011" TargetMode="External" /><Relationship Id="rId6" Type="http://schemas.openxmlformats.org/officeDocument/2006/relationships/hyperlink" Target="https://podminky.urs.cz/item/CS_URS_2024_01/593532114" TargetMode="External" /><Relationship Id="rId7" Type="http://schemas.openxmlformats.org/officeDocument/2006/relationships/hyperlink" Target="https://podminky.urs.cz/item/CS_URS_2024_01/919726121" TargetMode="External" /><Relationship Id="rId8" Type="http://schemas.openxmlformats.org/officeDocument/2006/relationships/hyperlink" Target="https://podminky.urs.cz/item/CS_URS_2024_01/919726124" TargetMode="External" /><Relationship Id="rId9" Type="http://schemas.openxmlformats.org/officeDocument/2006/relationships/hyperlink" Target="https://podminky.urs.cz/item/CS_URS_2024_01/935923111" TargetMode="External" /><Relationship Id="rId1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151251" TargetMode="External" /><Relationship Id="rId2" Type="http://schemas.openxmlformats.org/officeDocument/2006/relationships/hyperlink" Target="https://podminky.urs.cz/item/CS_URS_2024_01/132151252" TargetMode="External" /><Relationship Id="rId3" Type="http://schemas.openxmlformats.org/officeDocument/2006/relationships/hyperlink" Target="https://podminky.urs.cz/item/CS_URS_2024_01/132151253" TargetMode="External" /><Relationship Id="rId4" Type="http://schemas.openxmlformats.org/officeDocument/2006/relationships/hyperlink" Target="https://podminky.urs.cz/item/CS_URS_2024_01/132151254" TargetMode="External" /><Relationship Id="rId5" Type="http://schemas.openxmlformats.org/officeDocument/2006/relationships/hyperlink" Target="https://podminky.urs.cz/item/CS_URS_2024_01/1331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7120122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11103" TargetMode="External" /><Relationship Id="rId11" Type="http://schemas.openxmlformats.org/officeDocument/2006/relationships/hyperlink" Target="https://podminky.urs.cz/item/CS_URS_2024_01/386110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71350320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2372111" TargetMode="External" /><Relationship Id="rId16" Type="http://schemas.openxmlformats.org/officeDocument/2006/relationships/hyperlink" Target="https://podminky.urs.cz/item/CS_URS_2024_01/894410100" TargetMode="External" /><Relationship Id="rId17" Type="http://schemas.openxmlformats.org/officeDocument/2006/relationships/hyperlink" Target="https://podminky.urs.cz/item/CS_URS_2024_01/894410212" TargetMode="External" /><Relationship Id="rId18" Type="http://schemas.openxmlformats.org/officeDocument/2006/relationships/hyperlink" Target="https://podminky.urs.cz/item/CS_URS_2024_01/894410302" TargetMode="External" /><Relationship Id="rId19" Type="http://schemas.openxmlformats.org/officeDocument/2006/relationships/hyperlink" Target="https://podminky.urs.cz/item/CS_URS_2024_01/895941103" TargetMode="External" /><Relationship Id="rId20" Type="http://schemas.openxmlformats.org/officeDocument/2006/relationships/hyperlink" Target="https://podminky.urs.cz/item/CS_URS_2024_01/899104112" TargetMode="External" /><Relationship Id="rId21" Type="http://schemas.openxmlformats.org/officeDocument/2006/relationships/hyperlink" Target="https://podminky.urs.cz/item/CS_URS_2024_01/899204112" TargetMode="External" /><Relationship Id="rId22" Type="http://schemas.openxmlformats.org/officeDocument/2006/relationships/hyperlink" Target="https://podminky.urs.cz/item/CS_URS_2024_01/899501221" TargetMode="External" /><Relationship Id="rId23" Type="http://schemas.openxmlformats.org/officeDocument/2006/relationships/hyperlink" Target="https://podminky.urs.cz/item/CS_URS_2024_01/899721112" TargetMode="External" /><Relationship Id="rId24" Type="http://schemas.openxmlformats.org/officeDocument/2006/relationships/hyperlink" Target="https://podminky.urs.cz/item/CS_URS_2024_01/899722111" TargetMode="External" /><Relationship Id="rId25" Type="http://schemas.openxmlformats.org/officeDocument/2006/relationships/hyperlink" Target="https://podminky.urs.cz/item/CS_URS_2024_01/899911112" TargetMode="External" /><Relationship Id="rId2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71" TargetMode="External" /><Relationship Id="rId2" Type="http://schemas.openxmlformats.org/officeDocument/2006/relationships/hyperlink" Target="https://podminky.urs.cz/item/CS_URS_2024_01/113107223" TargetMode="External" /><Relationship Id="rId3" Type="http://schemas.openxmlformats.org/officeDocument/2006/relationships/hyperlink" Target="https://podminky.urs.cz/item/CS_URS_2024_01/113154335" TargetMode="External" /><Relationship Id="rId4" Type="http://schemas.openxmlformats.org/officeDocument/2006/relationships/hyperlink" Target="https://podminky.urs.cz/item/CS_URS_2024_01/113155333" TargetMode="External" /><Relationship Id="rId5" Type="http://schemas.openxmlformats.org/officeDocument/2006/relationships/hyperlink" Target="https://podminky.urs.cz/item/CS_URS_2024_01/113155334" TargetMode="External" /><Relationship Id="rId6" Type="http://schemas.openxmlformats.org/officeDocument/2006/relationships/hyperlink" Target="https://podminky.urs.cz/item/CS_URS_2024_01/113201111" TargetMode="External" /><Relationship Id="rId7" Type="http://schemas.openxmlformats.org/officeDocument/2006/relationships/hyperlink" Target="https://podminky.urs.cz/item/CS_URS_2024_01/119001421" TargetMode="External" /><Relationship Id="rId8" Type="http://schemas.openxmlformats.org/officeDocument/2006/relationships/hyperlink" Target="https://podminky.urs.cz/item/CS_URS_2024_01/119003217" TargetMode="External" /><Relationship Id="rId9" Type="http://schemas.openxmlformats.org/officeDocument/2006/relationships/hyperlink" Target="https://podminky.urs.cz/item/CS_URS_2024_01/119003218" TargetMode="External" /><Relationship Id="rId10" Type="http://schemas.openxmlformats.org/officeDocument/2006/relationships/hyperlink" Target="https://podminky.urs.cz/item/CS_URS_2024_01/122252205" TargetMode="External" /><Relationship Id="rId11" Type="http://schemas.openxmlformats.org/officeDocument/2006/relationships/hyperlink" Target="https://podminky.urs.cz/item/CS_URS_2024_01/129001101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1201221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181152301" TargetMode="External" /><Relationship Id="rId17" Type="http://schemas.openxmlformats.org/officeDocument/2006/relationships/hyperlink" Target="https://podminky.urs.cz/item/CS_URS_2024_01/181311103" TargetMode="External" /><Relationship Id="rId18" Type="http://schemas.openxmlformats.org/officeDocument/2006/relationships/hyperlink" Target="https://podminky.urs.cz/item/CS_URS_2024_01/564851111" TargetMode="External" /><Relationship Id="rId19" Type="http://schemas.openxmlformats.org/officeDocument/2006/relationships/hyperlink" Target="https://podminky.urs.cz/item/CS_URS_2024_01/181411121" TargetMode="External" /><Relationship Id="rId20" Type="http://schemas.openxmlformats.org/officeDocument/2006/relationships/hyperlink" Target="https://podminky.urs.cz/item/CS_URS_2024_01/564851114" TargetMode="External" /><Relationship Id="rId21" Type="http://schemas.openxmlformats.org/officeDocument/2006/relationships/hyperlink" Target="https://podminky.urs.cz/item/CS_URS_2024_01/564871111" TargetMode="External" /><Relationship Id="rId22" Type="http://schemas.openxmlformats.org/officeDocument/2006/relationships/hyperlink" Target="https://podminky.urs.cz/item/CS_URS_2024_01/565135121" TargetMode="External" /><Relationship Id="rId23" Type="http://schemas.openxmlformats.org/officeDocument/2006/relationships/hyperlink" Target="https://podminky.urs.cz/item/CS_URS_2024_01/567122111" TargetMode="External" /><Relationship Id="rId24" Type="http://schemas.openxmlformats.org/officeDocument/2006/relationships/hyperlink" Target="https://podminky.urs.cz/item/CS_URS_2024_01/577134121" TargetMode="External" /><Relationship Id="rId25" Type="http://schemas.openxmlformats.org/officeDocument/2006/relationships/hyperlink" Target="https://podminky.urs.cz/item/CS_URS_2024_01/577155122" TargetMode="External" /><Relationship Id="rId26" Type="http://schemas.openxmlformats.org/officeDocument/2006/relationships/hyperlink" Target="https://podminky.urs.cz/item/CS_URS_2024_01/596211111" TargetMode="External" /><Relationship Id="rId27" Type="http://schemas.openxmlformats.org/officeDocument/2006/relationships/hyperlink" Target="https://podminky.urs.cz/item/CS_URS_2024_01/596212212" TargetMode="External" /><Relationship Id="rId28" Type="http://schemas.openxmlformats.org/officeDocument/2006/relationships/hyperlink" Target="https://podminky.urs.cz/item/CS_URS_2024_01/916131113" TargetMode="External" /><Relationship Id="rId29" Type="http://schemas.openxmlformats.org/officeDocument/2006/relationships/hyperlink" Target="https://podminky.urs.cz/item/CS_URS_2024_01/997221551" TargetMode="External" /><Relationship Id="rId30" Type="http://schemas.openxmlformats.org/officeDocument/2006/relationships/hyperlink" Target="https://podminky.urs.cz/item/CS_URS_2024_01/997221559" TargetMode="External" /><Relationship Id="rId31" Type="http://schemas.openxmlformats.org/officeDocument/2006/relationships/hyperlink" Target="https://podminky.urs.cz/item/CS_URS_2024_01/997221561" TargetMode="External" /><Relationship Id="rId32" Type="http://schemas.openxmlformats.org/officeDocument/2006/relationships/hyperlink" Target="https://podminky.urs.cz/item/CS_URS_2024_01/997221569" TargetMode="External" /><Relationship Id="rId3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24017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ČZU Parkoviště P13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Praha 6 Suchdol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Česká zemědělská universita v Praze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Kolektiv AVS Projekt,s.r.o., ElMMUR,ČZU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AVS Projekt,s.r.o., ElMMUR,ČZU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ROUND(AG95+AG103+AG105+AG107,2)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ROUND(AS95+AS103+AS105+AS107,2)</f>
        <v>0</v>
      </c>
      <c r="AT94" s="115">
        <f>ROUND(SUM(AV94:AW94),2)</f>
        <v>0</v>
      </c>
      <c r="AU94" s="116">
        <f>ROUND(AU95+AU103+AU105+AU107,5)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ROUND(AZ95+AZ103+AZ105+AZ107,2)</f>
        <v>0</v>
      </c>
      <c r="BA94" s="115">
        <f>ROUND(BA95+BA103+BA105+BA107,2)</f>
        <v>0</v>
      </c>
      <c r="BB94" s="115">
        <f>ROUND(BB95+BB103+BB105+BB107,2)</f>
        <v>0</v>
      </c>
      <c r="BC94" s="115">
        <f>ROUND(BC95+BC103+BC105+BC107,2)</f>
        <v>0</v>
      </c>
      <c r="BD94" s="117">
        <f>ROUND(BD95+BD103+BD105+BD107,2)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ROUND(SUM(AS96:AS102),2)</f>
        <v>0</v>
      </c>
      <c r="AT95" s="129">
        <f>ROUND(SUM(AV95:AW95),2)</f>
        <v>0</v>
      </c>
      <c r="AU95" s="130">
        <f>ROUND(SUM(AU96:AU102),5)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ROUND(SUM(AZ96:AZ102),2)</f>
        <v>0</v>
      </c>
      <c r="BA95" s="129">
        <f>ROUND(SUM(BA96:BA102),2)</f>
        <v>0</v>
      </c>
      <c r="BB95" s="129">
        <f>ROUND(SUM(BB96:BB102),2)</f>
        <v>0</v>
      </c>
      <c r="BC95" s="129">
        <f>ROUND(SUM(BC96:BC102),2)</f>
        <v>0</v>
      </c>
      <c r="BD95" s="131">
        <f>ROUND(SUM(BD96:BD102),2)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23.2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'D1.9 - VRN - Vedlejší roz...'!J32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'D1.9 - VRN - Vedlejší roz...'!P124</f>
        <v>0</v>
      </c>
      <c r="AV96" s="139">
        <f>'D1.9 - VRN - Vedlejší roz...'!J35</f>
        <v>0</v>
      </c>
      <c r="AW96" s="139">
        <f>'D1.9 - VRN - Vedlejší roz...'!J36</f>
        <v>0</v>
      </c>
      <c r="AX96" s="139">
        <f>'D1.9 - VRN - Vedlejší roz...'!J37</f>
        <v>0</v>
      </c>
      <c r="AY96" s="139">
        <f>'D1.9 - VRN - Vedlejší roz...'!J38</f>
        <v>0</v>
      </c>
      <c r="AZ96" s="139">
        <f>'D1.9 - VRN - Vedlejší roz...'!F35</f>
        <v>0</v>
      </c>
      <c r="BA96" s="139">
        <f>'D1.9 - VRN - Vedlejší roz...'!F36</f>
        <v>0</v>
      </c>
      <c r="BB96" s="139">
        <f>'D1.9 - VRN - Vedlejší roz...'!F37</f>
        <v>0</v>
      </c>
      <c r="BC96" s="139">
        <f>'D1.9 - VRN - Vedlejší roz...'!F38</f>
        <v>0</v>
      </c>
      <c r="BD96" s="141">
        <f>'D1.9 - VRN - Vedlejší roz...'!F39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'D1.9.1 - Plocha 1'!J32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'D1.9.1 - Plocha 1'!P125</f>
        <v>0</v>
      </c>
      <c r="AV97" s="139">
        <f>'D1.9.1 - Plocha 1'!J35</f>
        <v>0</v>
      </c>
      <c r="AW97" s="139">
        <f>'D1.9.1 - Plocha 1'!J36</f>
        <v>0</v>
      </c>
      <c r="AX97" s="139">
        <f>'D1.9.1 - Plocha 1'!J37</f>
        <v>0</v>
      </c>
      <c r="AY97" s="139">
        <f>'D1.9.1 - Plocha 1'!J38</f>
        <v>0</v>
      </c>
      <c r="AZ97" s="139">
        <f>'D1.9.1 - Plocha 1'!F35</f>
        <v>0</v>
      </c>
      <c r="BA97" s="139">
        <f>'D1.9.1 - Plocha 1'!F36</f>
        <v>0</v>
      </c>
      <c r="BB97" s="139">
        <f>'D1.9.1 - Plocha 1'!F37</f>
        <v>0</v>
      </c>
      <c r="BC97" s="139">
        <f>'D1.9.1 - Plocha 1'!F38</f>
        <v>0</v>
      </c>
      <c r="BD97" s="141">
        <f>'D1.9.1 - Plocha 1'!F39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'D1.9.2 - Plocha 2 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'D1.9.2 - Plocha 2 '!P125</f>
        <v>0</v>
      </c>
      <c r="AV98" s="139">
        <f>'D1.9.2 - Plocha 2 '!J35</f>
        <v>0</v>
      </c>
      <c r="AW98" s="139">
        <f>'D1.9.2 - Plocha 2 '!J36</f>
        <v>0</v>
      </c>
      <c r="AX98" s="139">
        <f>'D1.9.2 - Plocha 2 '!J37</f>
        <v>0</v>
      </c>
      <c r="AY98" s="139">
        <f>'D1.9.2 - Plocha 2 '!J38</f>
        <v>0</v>
      </c>
      <c r="AZ98" s="139">
        <f>'D1.9.2 - Plocha 2 '!F35</f>
        <v>0</v>
      </c>
      <c r="BA98" s="139">
        <f>'D1.9.2 - Plocha 2 '!F36</f>
        <v>0</v>
      </c>
      <c r="BB98" s="139">
        <f>'D1.9.2 - Plocha 2 '!F37</f>
        <v>0</v>
      </c>
      <c r="BC98" s="139">
        <f>'D1.9.2 - Plocha 2 '!F38</f>
        <v>0</v>
      </c>
      <c r="BD98" s="141">
        <f>'D1.9.2 - Plocha 2 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'D1.9.3 - Plocha 3 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'D1.9.3 - Plocha 3 '!P125</f>
        <v>0</v>
      </c>
      <c r="AV99" s="139">
        <f>'D1.9.3 - Plocha 3 '!J35</f>
        <v>0</v>
      </c>
      <c r="AW99" s="139">
        <f>'D1.9.3 - Plocha 3 '!J36</f>
        <v>0</v>
      </c>
      <c r="AX99" s="139">
        <f>'D1.9.3 - Plocha 3 '!J37</f>
        <v>0</v>
      </c>
      <c r="AY99" s="139">
        <f>'D1.9.3 - Plocha 3 '!J38</f>
        <v>0</v>
      </c>
      <c r="AZ99" s="139">
        <f>'D1.9.3 - Plocha 3 '!F35</f>
        <v>0</v>
      </c>
      <c r="BA99" s="139">
        <f>'D1.9.3 - Plocha 3 '!F36</f>
        <v>0</v>
      </c>
      <c r="BB99" s="139">
        <f>'D1.9.3 - Plocha 3 '!F37</f>
        <v>0</v>
      </c>
      <c r="BC99" s="139">
        <f>'D1.9.3 - Plocha 3 '!F38</f>
        <v>0</v>
      </c>
      <c r="BD99" s="141">
        <f>'D1.9.3 - Plocha 3 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'D1.9.4 - Plocha 4'!J32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'D1.9.4 - Plocha 4'!P125</f>
        <v>0</v>
      </c>
      <c r="AV100" s="139">
        <f>'D1.9.4 - Plocha 4'!J35</f>
        <v>0</v>
      </c>
      <c r="AW100" s="139">
        <f>'D1.9.4 - Plocha 4'!J36</f>
        <v>0</v>
      </c>
      <c r="AX100" s="139">
        <f>'D1.9.4 - Plocha 4'!J37</f>
        <v>0</v>
      </c>
      <c r="AY100" s="139">
        <f>'D1.9.4 - Plocha 4'!J38</f>
        <v>0</v>
      </c>
      <c r="AZ100" s="139">
        <f>'D1.9.4 - Plocha 4'!F35</f>
        <v>0</v>
      </c>
      <c r="BA100" s="139">
        <f>'D1.9.4 - Plocha 4'!F36</f>
        <v>0</v>
      </c>
      <c r="BB100" s="139">
        <f>'D1.9.4 - Plocha 4'!F37</f>
        <v>0</v>
      </c>
      <c r="BC100" s="139">
        <f>'D1.9.4 - Plocha 4'!F38</f>
        <v>0</v>
      </c>
      <c r="BD100" s="141">
        <f>'D1.9.4 - Plocha 4'!F39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133" t="s">
        <v>86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'D1.9.K - Kanalizace'!J32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v>0</v>
      </c>
      <c r="AT101" s="139">
        <f>ROUND(SUM(AV101:AW101),2)</f>
        <v>0</v>
      </c>
      <c r="AU101" s="140">
        <f>'D1.9.K - Kanalizace'!P125</f>
        <v>0</v>
      </c>
      <c r="AV101" s="139">
        <f>'D1.9.K - Kanalizace'!J35</f>
        <v>0</v>
      </c>
      <c r="AW101" s="139">
        <f>'D1.9.K - Kanalizace'!J36</f>
        <v>0</v>
      </c>
      <c r="AX101" s="139">
        <f>'D1.9.K - Kanalizace'!J37</f>
        <v>0</v>
      </c>
      <c r="AY101" s="139">
        <f>'D1.9.K - Kanalizace'!J38</f>
        <v>0</v>
      </c>
      <c r="AZ101" s="139">
        <f>'D1.9.K - Kanalizace'!F35</f>
        <v>0</v>
      </c>
      <c r="BA101" s="139">
        <f>'D1.9.K - Kanalizace'!F36</f>
        <v>0</v>
      </c>
      <c r="BB101" s="139">
        <f>'D1.9.K - Kanalizace'!F37</f>
        <v>0</v>
      </c>
      <c r="BC101" s="139">
        <f>'D1.9.K - Kanalizace'!F38</f>
        <v>0</v>
      </c>
      <c r="BD101" s="141">
        <f>'D1.9.K - Kanalizace'!F39</f>
        <v>0</v>
      </c>
      <c r="BE101" s="4"/>
      <c r="BT101" s="142" t="s">
        <v>85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'D1.9.O - Obslužné komunikace'!J32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'D1.9.O - Obslužné komunikace'!P125</f>
        <v>0</v>
      </c>
      <c r="AV102" s="139">
        <f>'D1.9.O - Obslužné komunikace'!J35</f>
        <v>0</v>
      </c>
      <c r="AW102" s="139">
        <f>'D1.9.O - Obslužné komunikace'!J36</f>
        <v>0</v>
      </c>
      <c r="AX102" s="139">
        <f>'D1.9.O - Obslužné komunikace'!J37</f>
        <v>0</v>
      </c>
      <c r="AY102" s="139">
        <f>'D1.9.O - Obslužné komunikace'!J38</f>
        <v>0</v>
      </c>
      <c r="AZ102" s="139">
        <f>'D1.9.O - Obslužné komunikace'!F35</f>
        <v>0</v>
      </c>
      <c r="BA102" s="139">
        <f>'D1.9.O - Obslužné komunikace'!F36</f>
        <v>0</v>
      </c>
      <c r="BB102" s="139">
        <f>'D1.9.O - Obslužné komunikace'!F37</f>
        <v>0</v>
      </c>
      <c r="BC102" s="139">
        <f>'D1.9.O - Obslužné komunikace'!F38</f>
        <v>0</v>
      </c>
      <c r="BD102" s="141">
        <f>'D1.9.O - Obslužné komunikace'!F39</f>
        <v>0</v>
      </c>
      <c r="BE102" s="4"/>
      <c r="BT102" s="142" t="s">
        <v>85</v>
      </c>
      <c r="BV102" s="142" t="s">
        <v>78</v>
      </c>
      <c r="BW102" s="142" t="s">
        <v>108</v>
      </c>
      <c r="BX102" s="142" t="s">
        <v>84</v>
      </c>
      <c r="CL102" s="142" t="s">
        <v>1</v>
      </c>
    </row>
    <row r="103" s="7" customFormat="1" ht="16.5" customHeight="1">
      <c r="A103" s="7"/>
      <c r="B103" s="120"/>
      <c r="C103" s="121"/>
      <c r="D103" s="122" t="s">
        <v>109</v>
      </c>
      <c r="E103" s="122"/>
      <c r="F103" s="122"/>
      <c r="G103" s="122"/>
      <c r="H103" s="122"/>
      <c r="I103" s="123"/>
      <c r="J103" s="122" t="s">
        <v>110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ROUND(AG104,2)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82</v>
      </c>
      <c r="AR103" s="127"/>
      <c r="AS103" s="128">
        <f>ROUND(AS104,2)</f>
        <v>0</v>
      </c>
      <c r="AT103" s="129">
        <f>ROUND(SUM(AV103:AW103),2)</f>
        <v>0</v>
      </c>
      <c r="AU103" s="130">
        <f>ROUND(AU104,5)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ROUND(AZ104,2)</f>
        <v>0</v>
      </c>
      <c r="BA103" s="129">
        <f>ROUND(BA104,2)</f>
        <v>0</v>
      </c>
      <c r="BB103" s="129">
        <f>ROUND(BB104,2)</f>
        <v>0</v>
      </c>
      <c r="BC103" s="129">
        <f>ROUND(BC104,2)</f>
        <v>0</v>
      </c>
      <c r="BD103" s="131">
        <f>ROUND(BD104,2)</f>
        <v>0</v>
      </c>
      <c r="BE103" s="7"/>
      <c r="BS103" s="132" t="s">
        <v>75</v>
      </c>
      <c r="BT103" s="132" t="s">
        <v>83</v>
      </c>
      <c r="BU103" s="132" t="s">
        <v>77</v>
      </c>
      <c r="BV103" s="132" t="s">
        <v>78</v>
      </c>
      <c r="BW103" s="132" t="s">
        <v>111</v>
      </c>
      <c r="BX103" s="132" t="s">
        <v>5</v>
      </c>
      <c r="CL103" s="132" t="s">
        <v>1</v>
      </c>
      <c r="CM103" s="132" t="s">
        <v>85</v>
      </c>
    </row>
    <row r="104" s="4" customFormat="1" ht="16.5" customHeight="1">
      <c r="A104" s="133" t="s">
        <v>86</v>
      </c>
      <c r="B104" s="71"/>
      <c r="C104" s="134"/>
      <c r="D104" s="134"/>
      <c r="E104" s="135" t="s">
        <v>109</v>
      </c>
      <c r="F104" s="135"/>
      <c r="G104" s="135"/>
      <c r="H104" s="135"/>
      <c r="I104" s="135"/>
      <c r="J104" s="134"/>
      <c r="K104" s="135" t="s">
        <v>110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'D2 - Závlahy'!J32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'D2 - Závlahy'!P130</f>
        <v>0</v>
      </c>
      <c r="AV104" s="139">
        <f>'D2 - Závlahy'!J35</f>
        <v>0</v>
      </c>
      <c r="AW104" s="139">
        <f>'D2 - Závlahy'!J36</f>
        <v>0</v>
      </c>
      <c r="AX104" s="139">
        <f>'D2 - Závlahy'!J37</f>
        <v>0</v>
      </c>
      <c r="AY104" s="139">
        <f>'D2 - Závlahy'!J38</f>
        <v>0</v>
      </c>
      <c r="AZ104" s="139">
        <f>'D2 - Závlahy'!F35</f>
        <v>0</v>
      </c>
      <c r="BA104" s="139">
        <f>'D2 - Závlahy'!F36</f>
        <v>0</v>
      </c>
      <c r="BB104" s="139">
        <f>'D2 - Závlahy'!F37</f>
        <v>0</v>
      </c>
      <c r="BC104" s="139">
        <f>'D2 - Závlahy'!F38</f>
        <v>0</v>
      </c>
      <c r="BD104" s="141">
        <f>'D2 - Závlahy'!F39</f>
        <v>0</v>
      </c>
      <c r="BE104" s="4"/>
      <c r="BT104" s="142" t="s">
        <v>85</v>
      </c>
      <c r="BV104" s="142" t="s">
        <v>78</v>
      </c>
      <c r="BW104" s="142" t="s">
        <v>112</v>
      </c>
      <c r="BX104" s="142" t="s">
        <v>111</v>
      </c>
      <c r="CL104" s="142" t="s">
        <v>1</v>
      </c>
    </row>
    <row r="105" s="7" customFormat="1" ht="16.5" customHeight="1">
      <c r="A105" s="7"/>
      <c r="B105" s="120"/>
      <c r="C105" s="121"/>
      <c r="D105" s="122" t="s">
        <v>113</v>
      </c>
      <c r="E105" s="122"/>
      <c r="F105" s="122"/>
      <c r="G105" s="122"/>
      <c r="H105" s="122"/>
      <c r="I105" s="123"/>
      <c r="J105" s="122" t="s">
        <v>114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4">
        <f>ROUND(AG106,2)</f>
        <v>0</v>
      </c>
      <c r="AH105" s="123"/>
      <c r="AI105" s="123"/>
      <c r="AJ105" s="123"/>
      <c r="AK105" s="123"/>
      <c r="AL105" s="123"/>
      <c r="AM105" s="123"/>
      <c r="AN105" s="125">
        <f>SUM(AG105,AT105)</f>
        <v>0</v>
      </c>
      <c r="AO105" s="123"/>
      <c r="AP105" s="123"/>
      <c r="AQ105" s="126" t="s">
        <v>82</v>
      </c>
      <c r="AR105" s="127"/>
      <c r="AS105" s="128">
        <f>ROUND(AS106,2)</f>
        <v>0</v>
      </c>
      <c r="AT105" s="129">
        <f>ROUND(SUM(AV105:AW105),2)</f>
        <v>0</v>
      </c>
      <c r="AU105" s="130">
        <f>ROUND(AU106,5)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ROUND(AZ106,2)</f>
        <v>0</v>
      </c>
      <c r="BA105" s="129">
        <f>ROUND(BA106,2)</f>
        <v>0</v>
      </c>
      <c r="BB105" s="129">
        <f>ROUND(BB106,2)</f>
        <v>0</v>
      </c>
      <c r="BC105" s="129">
        <f>ROUND(BC106,2)</f>
        <v>0</v>
      </c>
      <c r="BD105" s="131">
        <f>ROUND(BD106,2)</f>
        <v>0</v>
      </c>
      <c r="BE105" s="7"/>
      <c r="BS105" s="132" t="s">
        <v>75</v>
      </c>
      <c r="BT105" s="132" t="s">
        <v>83</v>
      </c>
      <c r="BU105" s="132" t="s">
        <v>77</v>
      </c>
      <c r="BV105" s="132" t="s">
        <v>78</v>
      </c>
      <c r="BW105" s="132" t="s">
        <v>115</v>
      </c>
      <c r="BX105" s="132" t="s">
        <v>5</v>
      </c>
      <c r="CL105" s="132" t="s">
        <v>1</v>
      </c>
      <c r="CM105" s="132" t="s">
        <v>85</v>
      </c>
    </row>
    <row r="106" s="4" customFormat="1" ht="16.5" customHeight="1">
      <c r="A106" s="133" t="s">
        <v>86</v>
      </c>
      <c r="B106" s="71"/>
      <c r="C106" s="134"/>
      <c r="D106" s="134"/>
      <c r="E106" s="135" t="s">
        <v>113</v>
      </c>
      <c r="F106" s="135"/>
      <c r="G106" s="135"/>
      <c r="H106" s="135"/>
      <c r="I106" s="135"/>
      <c r="J106" s="134"/>
      <c r="K106" s="135" t="s">
        <v>114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'D3 - Silnoproud'!J32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'D3 - Silnoproud'!P120</f>
        <v>0</v>
      </c>
      <c r="AV106" s="139">
        <f>'D3 - Silnoproud'!J35</f>
        <v>0</v>
      </c>
      <c r="AW106" s="139">
        <f>'D3 - Silnoproud'!J36</f>
        <v>0</v>
      </c>
      <c r="AX106" s="139">
        <f>'D3 - Silnoproud'!J37</f>
        <v>0</v>
      </c>
      <c r="AY106" s="139">
        <f>'D3 - Silnoproud'!J38</f>
        <v>0</v>
      </c>
      <c r="AZ106" s="139">
        <f>'D3 - Silnoproud'!F35</f>
        <v>0</v>
      </c>
      <c r="BA106" s="139">
        <f>'D3 - Silnoproud'!F36</f>
        <v>0</v>
      </c>
      <c r="BB106" s="139">
        <f>'D3 - Silnoproud'!F37</f>
        <v>0</v>
      </c>
      <c r="BC106" s="139">
        <f>'D3 - Silnoproud'!F38</f>
        <v>0</v>
      </c>
      <c r="BD106" s="141">
        <f>'D3 - Silnoproud'!F39</f>
        <v>0</v>
      </c>
      <c r="BE106" s="4"/>
      <c r="BT106" s="142" t="s">
        <v>85</v>
      </c>
      <c r="BV106" s="142" t="s">
        <v>78</v>
      </c>
      <c r="BW106" s="142" t="s">
        <v>116</v>
      </c>
      <c r="BX106" s="142" t="s">
        <v>115</v>
      </c>
      <c r="CL106" s="142" t="s">
        <v>1</v>
      </c>
    </row>
    <row r="107" s="7" customFormat="1" ht="16.5" customHeight="1">
      <c r="A107" s="7"/>
      <c r="B107" s="120"/>
      <c r="C107" s="121"/>
      <c r="D107" s="122" t="s">
        <v>117</v>
      </c>
      <c r="E107" s="122"/>
      <c r="F107" s="122"/>
      <c r="G107" s="122"/>
      <c r="H107" s="122"/>
      <c r="I107" s="123"/>
      <c r="J107" s="122" t="s">
        <v>118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4">
        <f>ROUND(AG108,2)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82</v>
      </c>
      <c r="AR107" s="127"/>
      <c r="AS107" s="128">
        <f>ROUND(AS108,2)</f>
        <v>0</v>
      </c>
      <c r="AT107" s="129">
        <f>ROUND(SUM(AV107:AW107),2)</f>
        <v>0</v>
      </c>
      <c r="AU107" s="130">
        <f>ROUND(AU108,5)</f>
        <v>0</v>
      </c>
      <c r="AV107" s="129">
        <f>ROUND(AZ107*L29,2)</f>
        <v>0</v>
      </c>
      <c r="AW107" s="129">
        <f>ROUND(BA107*L30,2)</f>
        <v>0</v>
      </c>
      <c r="AX107" s="129">
        <f>ROUND(BB107*L29,2)</f>
        <v>0</v>
      </c>
      <c r="AY107" s="129">
        <f>ROUND(BC107*L30,2)</f>
        <v>0</v>
      </c>
      <c r="AZ107" s="129">
        <f>ROUND(AZ108,2)</f>
        <v>0</v>
      </c>
      <c r="BA107" s="129">
        <f>ROUND(BA108,2)</f>
        <v>0</v>
      </c>
      <c r="BB107" s="129">
        <f>ROUND(BB108,2)</f>
        <v>0</v>
      </c>
      <c r="BC107" s="129">
        <f>ROUND(BC108,2)</f>
        <v>0</v>
      </c>
      <c r="BD107" s="131">
        <f>ROUND(BD108,2)</f>
        <v>0</v>
      </c>
      <c r="BE107" s="7"/>
      <c r="BS107" s="132" t="s">
        <v>75</v>
      </c>
      <c r="BT107" s="132" t="s">
        <v>83</v>
      </c>
      <c r="BU107" s="132" t="s">
        <v>77</v>
      </c>
      <c r="BV107" s="132" t="s">
        <v>78</v>
      </c>
      <c r="BW107" s="132" t="s">
        <v>119</v>
      </c>
      <c r="BX107" s="132" t="s">
        <v>5</v>
      </c>
      <c r="CL107" s="132" t="s">
        <v>1</v>
      </c>
      <c r="CM107" s="132" t="s">
        <v>85</v>
      </c>
    </row>
    <row r="108" s="4" customFormat="1" ht="16.5" customHeight="1">
      <c r="A108" s="133" t="s">
        <v>86</v>
      </c>
      <c r="B108" s="71"/>
      <c r="C108" s="134"/>
      <c r="D108" s="134"/>
      <c r="E108" s="135" t="s">
        <v>117</v>
      </c>
      <c r="F108" s="135"/>
      <c r="G108" s="135"/>
      <c r="H108" s="135"/>
      <c r="I108" s="135"/>
      <c r="J108" s="134"/>
      <c r="K108" s="135" t="s">
        <v>118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'D4 - Slaboproud'!J32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43">
        <v>0</v>
      </c>
      <c r="AT108" s="144">
        <f>ROUND(SUM(AV108:AW108),2)</f>
        <v>0</v>
      </c>
      <c r="AU108" s="145">
        <f>'D4 - Slaboproud'!P130</f>
        <v>0</v>
      </c>
      <c r="AV108" s="144">
        <f>'D4 - Slaboproud'!J35</f>
        <v>0</v>
      </c>
      <c r="AW108" s="144">
        <f>'D4 - Slaboproud'!J36</f>
        <v>0</v>
      </c>
      <c r="AX108" s="144">
        <f>'D4 - Slaboproud'!J37</f>
        <v>0</v>
      </c>
      <c r="AY108" s="144">
        <f>'D4 - Slaboproud'!J38</f>
        <v>0</v>
      </c>
      <c r="AZ108" s="144">
        <f>'D4 - Slaboproud'!F35</f>
        <v>0</v>
      </c>
      <c r="BA108" s="144">
        <f>'D4 - Slaboproud'!F36</f>
        <v>0</v>
      </c>
      <c r="BB108" s="144">
        <f>'D4 - Slaboproud'!F37</f>
        <v>0</v>
      </c>
      <c r="BC108" s="144">
        <f>'D4 - Slaboproud'!F38</f>
        <v>0</v>
      </c>
      <c r="BD108" s="146">
        <f>'D4 - Slaboproud'!F39</f>
        <v>0</v>
      </c>
      <c r="BE108" s="4"/>
      <c r="BT108" s="142" t="s">
        <v>85</v>
      </c>
      <c r="BV108" s="142" t="s">
        <v>78</v>
      </c>
      <c r="BW108" s="142" t="s">
        <v>120</v>
      </c>
      <c r="BX108" s="142" t="s">
        <v>119</v>
      </c>
      <c r="CL108" s="142" t="s">
        <v>1</v>
      </c>
    </row>
    <row r="109" s="2" customFormat="1" ht="30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5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45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</sheetData>
  <sheetProtection sheet="1" formatColumns="0" formatRows="0" objects="1" scenarios="1" spinCount="100000" saltValue="WnOrmph2mPfx9A5pUZiK9T+M5yz4ekLULN6tsJOo2DYXE6kWTzqTGyz9JU058NAJGfWAFdCk74h2chkR1Wuxrg==" hashValue="Z4SlUk79+lPt58xMuAXjAyMcK/n4+hAoEqW7N+hPlJTc3jy3J75rtqzdf5uuh8KBOCZiERSeyTFN7aHXjVR15A==" algorithmName="SHA-512" password="CC35"/>
  <mergeCells count="94">
    <mergeCell ref="C92:G92"/>
    <mergeCell ref="D103:H103"/>
    <mergeCell ref="D95:H95"/>
    <mergeCell ref="E98:I98"/>
    <mergeCell ref="E97:I97"/>
    <mergeCell ref="E102:I102"/>
    <mergeCell ref="E104:I104"/>
    <mergeCell ref="E96:I96"/>
    <mergeCell ref="E101:I101"/>
    <mergeCell ref="E100:I100"/>
    <mergeCell ref="E99:I99"/>
    <mergeCell ref="I92:AF92"/>
    <mergeCell ref="J103:AF103"/>
    <mergeCell ref="J95:AF95"/>
    <mergeCell ref="K99:AF99"/>
    <mergeCell ref="K100:AF100"/>
    <mergeCell ref="K97:AF97"/>
    <mergeCell ref="K101:AF101"/>
    <mergeCell ref="K102:AF102"/>
    <mergeCell ref="K104:AF104"/>
    <mergeCell ref="K96:AF96"/>
    <mergeCell ref="K98:AF98"/>
    <mergeCell ref="L85:AJ85"/>
    <mergeCell ref="D105:H105"/>
    <mergeCell ref="J105:AF105"/>
    <mergeCell ref="E106:I106"/>
    <mergeCell ref="K106:AF106"/>
    <mergeCell ref="D107:H107"/>
    <mergeCell ref="J107:AF107"/>
    <mergeCell ref="E108:I108"/>
    <mergeCell ref="K108:AF108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7:AM97"/>
    <mergeCell ref="AG103:AM103"/>
    <mergeCell ref="AG102:AM102"/>
    <mergeCell ref="AG92:AM92"/>
    <mergeCell ref="AG101:AM101"/>
    <mergeCell ref="AG100:AM100"/>
    <mergeCell ref="AG95:AM95"/>
    <mergeCell ref="AG104:AM104"/>
    <mergeCell ref="AG96:AM96"/>
    <mergeCell ref="AG99:AM99"/>
    <mergeCell ref="AG98:AM98"/>
    <mergeCell ref="AM87:AN87"/>
    <mergeCell ref="AM89:AP89"/>
    <mergeCell ref="AM90:AP90"/>
    <mergeCell ref="AN99:AP99"/>
    <mergeCell ref="AN104:AP104"/>
    <mergeCell ref="AN103:AP103"/>
    <mergeCell ref="AN98:AP98"/>
    <mergeCell ref="AN102:AP102"/>
    <mergeCell ref="AN95:AP95"/>
    <mergeCell ref="AN92:AP92"/>
    <mergeCell ref="AN97:AP97"/>
    <mergeCell ref="AN101:AP101"/>
    <mergeCell ref="AN100:AP100"/>
    <mergeCell ref="AN96:AP96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G94:AM94"/>
    <mergeCell ref="AN94:AP94"/>
  </mergeCells>
  <hyperlinks>
    <hyperlink ref="A96" location="'D1.9 - VRN - Vedlejší roz...'!C2" display="/"/>
    <hyperlink ref="A97" location="'D1.9.1 - Plocha 1'!C2" display="/"/>
    <hyperlink ref="A98" location="'D1.9.2 - Plocha 2 '!C2" display="/"/>
    <hyperlink ref="A99" location="'D1.9.3 - Plocha 3 '!C2" display="/"/>
    <hyperlink ref="A100" location="'D1.9.4 - Plocha 4'!C2" display="/"/>
    <hyperlink ref="A101" location="'D1.9.K - Kanalizace'!C2" display="/"/>
    <hyperlink ref="A102" location="'D1.9.O - Obslužné komunikace'!C2" display="/"/>
    <hyperlink ref="A104" location="'D2 - Závlahy'!C2" display="/"/>
    <hyperlink ref="A106" location="'D3 - Silnoproud'!C2" display="/"/>
    <hyperlink ref="A108" location="'D4 - Slaboprou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ROUND((SUM(BE124:BE146)),  2)</f>
        <v>0</v>
      </c>
      <c r="G35" s="39"/>
      <c r="H35" s="39"/>
      <c r="I35" s="165">
        <v>0.20999999999999999</v>
      </c>
      <c r="J35" s="164">
        <f>ROUND(((SUM(BE124:BE146))*I35),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ROUND((SUM(BF124:BF146)),  2)</f>
        <v>0</v>
      </c>
      <c r="G36" s="39"/>
      <c r="H36" s="39"/>
      <c r="I36" s="165">
        <v>0.12</v>
      </c>
      <c r="J36" s="164">
        <f>ROUND(((SUM(BF124:BF146))*I36),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ROUND((SUM(BG124:BG146)),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ROUND((SUM(BH124:BH146)),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ROUND((SUM(BI124:BI146)),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D1.9 - 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133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134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135</v>
      </c>
      <c r="E101" s="197"/>
      <c r="F101" s="197"/>
      <c r="G101" s="197"/>
      <c r="H101" s="197"/>
      <c r="I101" s="197"/>
      <c r="J101" s="198">
        <f>J135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136</v>
      </c>
      <c r="E102" s="197"/>
      <c r="F102" s="197"/>
      <c r="G102" s="197"/>
      <c r="H102" s="197"/>
      <c r="I102" s="197"/>
      <c r="J102" s="198">
        <f>J138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hidden="1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/>
    <row r="106" hidden="1"/>
    <row r="107" hidden="1"/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137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ČZU Parkoviště P13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123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D1.9 - 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17. 9. 2024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E17</f>
        <v>Česká zemědělská universita</v>
      </c>
      <c r="G120" s="41"/>
      <c r="H120" s="41"/>
      <c r="I120" s="33" t="s">
        <v>30</v>
      </c>
      <c r="J120" s="37" t="str">
        <f>E23</f>
        <v>Kolektiv AVS Projekt,s.r.o., ElMMUR,ČZU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138</v>
      </c>
      <c r="D123" s="203" t="s">
        <v>61</v>
      </c>
      <c r="E123" s="203" t="s">
        <v>57</v>
      </c>
      <c r="F123" s="203" t="s">
        <v>58</v>
      </c>
      <c r="G123" s="203" t="s">
        <v>139</v>
      </c>
      <c r="H123" s="203" t="s">
        <v>140</v>
      </c>
      <c r="I123" s="203" t="s">
        <v>141</v>
      </c>
      <c r="J123" s="204" t="s">
        <v>130</v>
      </c>
      <c r="K123" s="205" t="s">
        <v>142</v>
      </c>
      <c r="L123" s="206"/>
      <c r="M123" s="101" t="s">
        <v>1</v>
      </c>
      <c r="N123" s="102" t="s">
        <v>40</v>
      </c>
      <c r="O123" s="102" t="s">
        <v>143</v>
      </c>
      <c r="P123" s="102" t="s">
        <v>144</v>
      </c>
      <c r="Q123" s="102" t="s">
        <v>145</v>
      </c>
      <c r="R123" s="102" t="s">
        <v>146</v>
      </c>
      <c r="S123" s="102" t="s">
        <v>147</v>
      </c>
      <c r="T123" s="103" t="s">
        <v>148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149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132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150</v>
      </c>
      <c r="F125" s="215" t="s">
        <v>88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P126+P135+P138</f>
        <v>0</v>
      </c>
      <c r="Q125" s="220"/>
      <c r="R125" s="221">
        <f>R126+R135+R138</f>
        <v>0</v>
      </c>
      <c r="S125" s="220"/>
      <c r="T125" s="222">
        <f>T126+T135+T138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151</v>
      </c>
      <c r="AT125" s="224" t="s">
        <v>75</v>
      </c>
      <c r="AU125" s="224" t="s">
        <v>76</v>
      </c>
      <c r="AY125" s="223" t="s">
        <v>152</v>
      </c>
      <c r="BK125" s="225">
        <f>BK126+BK135+BK138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153</v>
      </c>
      <c r="F126" s="226" t="s">
        <v>154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SUM(P127:P134)</f>
        <v>0</v>
      </c>
      <c r="Q126" s="220"/>
      <c r="R126" s="221">
        <f>SUM(R127:R134)</f>
        <v>0</v>
      </c>
      <c r="S126" s="220"/>
      <c r="T126" s="22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151</v>
      </c>
      <c r="AT126" s="224" t="s">
        <v>75</v>
      </c>
      <c r="AU126" s="224" t="s">
        <v>83</v>
      </c>
      <c r="AY126" s="223" t="s">
        <v>152</v>
      </c>
      <c r="BK126" s="225">
        <f>SUM(BK127:BK134)</f>
        <v>0</v>
      </c>
    </row>
    <row r="127" s="2" customFormat="1" ht="16.5" customHeight="1">
      <c r="A127" s="39"/>
      <c r="B127" s="40"/>
      <c r="C127" s="228" t="s">
        <v>83</v>
      </c>
      <c r="D127" s="228" t="s">
        <v>155</v>
      </c>
      <c r="E127" s="229" t="s">
        <v>156</v>
      </c>
      <c r="F127" s="230" t="s">
        <v>157</v>
      </c>
      <c r="G127" s="231" t="s">
        <v>158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159</v>
      </c>
      <c r="AT127" s="240" t="s">
        <v>155</v>
      </c>
      <c r="AU127" s="240" t="s">
        <v>85</v>
      </c>
      <c r="AY127" s="18" t="s">
        <v>152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159</v>
      </c>
      <c r="BM127" s="240" t="s">
        <v>160</v>
      </c>
    </row>
    <row r="128" s="2" customFormat="1">
      <c r="A128" s="39"/>
      <c r="B128" s="40"/>
      <c r="C128" s="41"/>
      <c r="D128" s="242" t="s">
        <v>161</v>
      </c>
      <c r="E128" s="41"/>
      <c r="F128" s="243" t="s">
        <v>162</v>
      </c>
      <c r="G128" s="41"/>
      <c r="H128" s="41"/>
      <c r="I128" s="244"/>
      <c r="J128" s="41"/>
      <c r="K128" s="41"/>
      <c r="L128" s="45"/>
      <c r="M128" s="245"/>
      <c r="N128" s="24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161</v>
      </c>
      <c r="AU128" s="18" t="s">
        <v>85</v>
      </c>
    </row>
    <row r="129" s="2" customFormat="1" ht="16.5" customHeight="1">
      <c r="A129" s="39"/>
      <c r="B129" s="40"/>
      <c r="C129" s="228" t="s">
        <v>85</v>
      </c>
      <c r="D129" s="228" t="s">
        <v>155</v>
      </c>
      <c r="E129" s="229" t="s">
        <v>163</v>
      </c>
      <c r="F129" s="230" t="s">
        <v>164</v>
      </c>
      <c r="G129" s="231" t="s">
        <v>158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159</v>
      </c>
      <c r="AT129" s="240" t="s">
        <v>155</v>
      </c>
      <c r="AU129" s="240" t="s">
        <v>85</v>
      </c>
      <c r="AY129" s="18" t="s">
        <v>152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159</v>
      </c>
      <c r="BM129" s="240" t="s">
        <v>165</v>
      </c>
    </row>
    <row r="130" s="2" customFormat="1">
      <c r="A130" s="39"/>
      <c r="B130" s="40"/>
      <c r="C130" s="41"/>
      <c r="D130" s="242" t="s">
        <v>161</v>
      </c>
      <c r="E130" s="41"/>
      <c r="F130" s="243" t="s">
        <v>166</v>
      </c>
      <c r="G130" s="41"/>
      <c r="H130" s="41"/>
      <c r="I130" s="244"/>
      <c r="J130" s="41"/>
      <c r="K130" s="41"/>
      <c r="L130" s="45"/>
      <c r="M130" s="245"/>
      <c r="N130" s="24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85</v>
      </c>
    </row>
    <row r="131" s="2" customFormat="1" ht="16.5" customHeight="1">
      <c r="A131" s="39"/>
      <c r="B131" s="40"/>
      <c r="C131" s="228" t="s">
        <v>167</v>
      </c>
      <c r="D131" s="228" t="s">
        <v>155</v>
      </c>
      <c r="E131" s="229" t="s">
        <v>168</v>
      </c>
      <c r="F131" s="230" t="s">
        <v>169</v>
      </c>
      <c r="G131" s="231" t="s">
        <v>158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159</v>
      </c>
      <c r="AT131" s="240" t="s">
        <v>155</v>
      </c>
      <c r="AU131" s="240" t="s">
        <v>85</v>
      </c>
      <c r="AY131" s="18" t="s">
        <v>152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159</v>
      </c>
      <c r="BM131" s="240" t="s">
        <v>170</v>
      </c>
    </row>
    <row r="132" s="2" customFormat="1">
      <c r="A132" s="39"/>
      <c r="B132" s="40"/>
      <c r="C132" s="41"/>
      <c r="D132" s="242" t="s">
        <v>161</v>
      </c>
      <c r="E132" s="41"/>
      <c r="F132" s="243" t="s">
        <v>171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85</v>
      </c>
    </row>
    <row r="133" s="2" customFormat="1" ht="16.5" customHeight="1">
      <c r="A133" s="39"/>
      <c r="B133" s="40"/>
      <c r="C133" s="228" t="s">
        <v>172</v>
      </c>
      <c r="D133" s="228" t="s">
        <v>155</v>
      </c>
      <c r="E133" s="229" t="s">
        <v>173</v>
      </c>
      <c r="F133" s="230" t="s">
        <v>174</v>
      </c>
      <c r="G133" s="231" t="s">
        <v>158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159</v>
      </c>
      <c r="AT133" s="240" t="s">
        <v>155</v>
      </c>
      <c r="AU133" s="240" t="s">
        <v>85</v>
      </c>
      <c r="AY133" s="18" t="s">
        <v>152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159</v>
      </c>
      <c r="BM133" s="240" t="s">
        <v>175</v>
      </c>
    </row>
    <row r="134" s="2" customFormat="1">
      <c r="A134" s="39"/>
      <c r="B134" s="40"/>
      <c r="C134" s="41"/>
      <c r="D134" s="242" t="s">
        <v>161</v>
      </c>
      <c r="E134" s="41"/>
      <c r="F134" s="243" t="s">
        <v>176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85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177</v>
      </c>
      <c r="F135" s="226" t="s">
        <v>178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151</v>
      </c>
      <c r="AT135" s="224" t="s">
        <v>75</v>
      </c>
      <c r="AU135" s="224" t="s">
        <v>83</v>
      </c>
      <c r="AY135" s="223" t="s">
        <v>152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151</v>
      </c>
      <c r="D136" s="228" t="s">
        <v>155</v>
      </c>
      <c r="E136" s="229" t="s">
        <v>179</v>
      </c>
      <c r="F136" s="230" t="s">
        <v>178</v>
      </c>
      <c r="G136" s="231" t="s">
        <v>158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159</v>
      </c>
      <c r="AT136" s="240" t="s">
        <v>155</v>
      </c>
      <c r="AU136" s="240" t="s">
        <v>85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159</v>
      </c>
      <c r="BM136" s="240" t="s">
        <v>180</v>
      </c>
    </row>
    <row r="137" s="2" customFormat="1">
      <c r="A137" s="39"/>
      <c r="B137" s="40"/>
      <c r="C137" s="41"/>
      <c r="D137" s="242" t="s">
        <v>161</v>
      </c>
      <c r="E137" s="41"/>
      <c r="F137" s="243" t="s">
        <v>181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85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182</v>
      </c>
      <c r="F138" s="226" t="s">
        <v>183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SUM(P139:P146)</f>
        <v>0</v>
      </c>
      <c r="Q138" s="220"/>
      <c r="R138" s="221">
        <f>SUM(R139:R146)</f>
        <v>0</v>
      </c>
      <c r="S138" s="220"/>
      <c r="T138" s="222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151</v>
      </c>
      <c r="AT138" s="224" t="s">
        <v>75</v>
      </c>
      <c r="AU138" s="224" t="s">
        <v>83</v>
      </c>
      <c r="AY138" s="223" t="s">
        <v>152</v>
      </c>
      <c r="BK138" s="225">
        <f>SUM(BK139:BK146)</f>
        <v>0</v>
      </c>
    </row>
    <row r="139" s="2" customFormat="1" ht="16.5" customHeight="1">
      <c r="A139" s="39"/>
      <c r="B139" s="40"/>
      <c r="C139" s="228" t="s">
        <v>184</v>
      </c>
      <c r="D139" s="228" t="s">
        <v>155</v>
      </c>
      <c r="E139" s="229" t="s">
        <v>185</v>
      </c>
      <c r="F139" s="230" t="s">
        <v>186</v>
      </c>
      <c r="G139" s="231" t="s">
        <v>158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159</v>
      </c>
      <c r="AT139" s="240" t="s">
        <v>155</v>
      </c>
      <c r="AU139" s="240" t="s">
        <v>85</v>
      </c>
      <c r="AY139" s="18" t="s">
        <v>152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159</v>
      </c>
      <c r="BM139" s="240" t="s">
        <v>187</v>
      </c>
    </row>
    <row r="140" s="2" customFormat="1">
      <c r="A140" s="39"/>
      <c r="B140" s="40"/>
      <c r="C140" s="41"/>
      <c r="D140" s="242" t="s">
        <v>161</v>
      </c>
      <c r="E140" s="41"/>
      <c r="F140" s="243" t="s">
        <v>188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85</v>
      </c>
    </row>
    <row r="141" s="2" customFormat="1" ht="16.5" customHeight="1">
      <c r="A141" s="39"/>
      <c r="B141" s="40"/>
      <c r="C141" s="228" t="s">
        <v>189</v>
      </c>
      <c r="D141" s="228" t="s">
        <v>155</v>
      </c>
      <c r="E141" s="229" t="s">
        <v>190</v>
      </c>
      <c r="F141" s="230" t="s">
        <v>191</v>
      </c>
      <c r="G141" s="231" t="s">
        <v>158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159</v>
      </c>
      <c r="AT141" s="240" t="s">
        <v>155</v>
      </c>
      <c r="AU141" s="240" t="s">
        <v>85</v>
      </c>
      <c r="AY141" s="18" t="s">
        <v>152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159</v>
      </c>
      <c r="BM141" s="240" t="s">
        <v>192</v>
      </c>
    </row>
    <row r="142" s="2" customFormat="1">
      <c r="A142" s="39"/>
      <c r="B142" s="40"/>
      <c r="C142" s="41"/>
      <c r="D142" s="242" t="s">
        <v>161</v>
      </c>
      <c r="E142" s="41"/>
      <c r="F142" s="243" t="s">
        <v>193</v>
      </c>
      <c r="G142" s="41"/>
      <c r="H142" s="41"/>
      <c r="I142" s="244"/>
      <c r="J142" s="41"/>
      <c r="K142" s="41"/>
      <c r="L142" s="45"/>
      <c r="M142" s="245"/>
      <c r="N142" s="24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161</v>
      </c>
      <c r="AU142" s="18" t="s">
        <v>85</v>
      </c>
    </row>
    <row r="143" s="2" customFormat="1" ht="16.5" customHeight="1">
      <c r="A143" s="39"/>
      <c r="B143" s="40"/>
      <c r="C143" s="228" t="s">
        <v>194</v>
      </c>
      <c r="D143" s="228" t="s">
        <v>155</v>
      </c>
      <c r="E143" s="229" t="s">
        <v>195</v>
      </c>
      <c r="F143" s="230" t="s">
        <v>196</v>
      </c>
      <c r="G143" s="231" t="s">
        <v>158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159</v>
      </c>
      <c r="AT143" s="240" t="s">
        <v>155</v>
      </c>
      <c r="AU143" s="240" t="s">
        <v>85</v>
      </c>
      <c r="AY143" s="18" t="s">
        <v>152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159</v>
      </c>
      <c r="BM143" s="240" t="s">
        <v>197</v>
      </c>
    </row>
    <row r="144" s="2" customFormat="1">
      <c r="A144" s="39"/>
      <c r="B144" s="40"/>
      <c r="C144" s="41"/>
      <c r="D144" s="242" t="s">
        <v>161</v>
      </c>
      <c r="E144" s="41"/>
      <c r="F144" s="243" t="s">
        <v>198</v>
      </c>
      <c r="G144" s="41"/>
      <c r="H144" s="41"/>
      <c r="I144" s="244"/>
      <c r="J144" s="41"/>
      <c r="K144" s="41"/>
      <c r="L144" s="45"/>
      <c r="M144" s="245"/>
      <c r="N144" s="24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85</v>
      </c>
    </row>
    <row r="145" s="2" customFormat="1" ht="16.5" customHeight="1">
      <c r="A145" s="39"/>
      <c r="B145" s="40"/>
      <c r="C145" s="228" t="s">
        <v>199</v>
      </c>
      <c r="D145" s="228" t="s">
        <v>155</v>
      </c>
      <c r="E145" s="229" t="s">
        <v>200</v>
      </c>
      <c r="F145" s="230" t="s">
        <v>201</v>
      </c>
      <c r="G145" s="231" t="s">
        <v>158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159</v>
      </c>
      <c r="AT145" s="240" t="s">
        <v>155</v>
      </c>
      <c r="AU145" s="240" t="s">
        <v>85</v>
      </c>
      <c r="AY145" s="18" t="s">
        <v>152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159</v>
      </c>
      <c r="BM145" s="240" t="s">
        <v>202</v>
      </c>
    </row>
    <row r="146" s="2" customFormat="1">
      <c r="A146" s="39"/>
      <c r="B146" s="40"/>
      <c r="C146" s="41"/>
      <c r="D146" s="242" t="s">
        <v>161</v>
      </c>
      <c r="E146" s="41"/>
      <c r="F146" s="243" t="s">
        <v>203</v>
      </c>
      <c r="G146" s="41"/>
      <c r="H146" s="41"/>
      <c r="I146" s="244"/>
      <c r="J146" s="41"/>
      <c r="K146" s="41"/>
      <c r="L146" s="45"/>
      <c r="M146" s="247"/>
      <c r="N146" s="248"/>
      <c r="O146" s="249"/>
      <c r="P146" s="249"/>
      <c r="Q146" s="249"/>
      <c r="R146" s="249"/>
      <c r="S146" s="249"/>
      <c r="T146" s="250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85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xWzGYtLRRRzEp3xIQflMutIyC5Itv6lA34Qw7wYZx7WVT/JhJZZSsg4f9UFfJMWUNTzFkVUhq1/r1anjv9Tp5A==" hashValue="0B8yCJeir7tcFegxEnV6sWo8CjAF4c/MY185cjqKjmKKblPUxljO3MMGEOqBOyrBbEtQ+ry6OHx5OMMdZGlgZA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1/012002000"/>
    <hyperlink ref="F130" r:id="rId2" display="https://podminky.urs.cz/item/CS_URS_2024_01/012303000"/>
    <hyperlink ref="F132" r:id="rId3" display="https://podminky.urs.cz/item/CS_URS_2024_01/013002000"/>
    <hyperlink ref="F134" r:id="rId4" display="https://podminky.urs.cz/item/CS_URS_2024_01/013254000"/>
    <hyperlink ref="F137" r:id="rId5" display="https://podminky.urs.cz/item/CS_URS_2024_01/030001000"/>
    <hyperlink ref="F140" r:id="rId6" display="https://podminky.urs.cz/item/CS_URS_2024_01/041103000"/>
    <hyperlink ref="F142" r:id="rId7" display="https://podminky.urs.cz/item/CS_URS_2024_01/041203000"/>
    <hyperlink ref="F144" r:id="rId8" display="https://podminky.urs.cz/item/CS_URS_2024_01/041403000"/>
    <hyperlink ref="F146" r:id="rId9" display="https://podminky.urs.cz/item/CS_URS_2024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ROUND((SUM(BE125:BE173)),  2)</f>
        <v>0</v>
      </c>
      <c r="G35" s="39"/>
      <c r="H35" s="39"/>
      <c r="I35" s="165">
        <v>0.20999999999999999</v>
      </c>
      <c r="J35" s="164">
        <f>ROUND(((SUM(BE125:BE173))*I35),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ROUND((SUM(BF125:BF173)),  2)</f>
        <v>0</v>
      </c>
      <c r="G36" s="39"/>
      <c r="H36" s="39"/>
      <c r="I36" s="165">
        <v>0.12</v>
      </c>
      <c r="J36" s="164">
        <f>ROUND(((SUM(BF125:BF173))*I36),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ROUND((SUM(BG125:BG173)),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ROUND((SUM(BH125:BH173)),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ROUND((SUM(BI125:BI173)),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D1.9.1 - Plocha 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207</v>
      </c>
      <c r="E101" s="197"/>
      <c r="F101" s="197"/>
      <c r="G101" s="197"/>
      <c r="H101" s="197"/>
      <c r="I101" s="197"/>
      <c r="J101" s="198">
        <f>J129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208</v>
      </c>
      <c r="E102" s="197"/>
      <c r="F102" s="197"/>
      <c r="G102" s="197"/>
      <c r="H102" s="197"/>
      <c r="I102" s="197"/>
      <c r="J102" s="198">
        <f>J135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209</v>
      </c>
      <c r="E103" s="197"/>
      <c r="F103" s="197"/>
      <c r="G103" s="197"/>
      <c r="H103" s="197"/>
      <c r="I103" s="197"/>
      <c r="J103" s="198">
        <f>J153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D1.9.1 - Plocha 1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66.974435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P127+P129+P135+P153</f>
        <v>0</v>
      </c>
      <c r="Q126" s="220"/>
      <c r="R126" s="221">
        <f>R127+R129+R135+R153</f>
        <v>66.974435</v>
      </c>
      <c r="S126" s="220"/>
      <c r="T126" s="222">
        <f>T127+T129+T135+T153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BK127+BK129+BK135+BK153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BK128</f>
        <v>0</v>
      </c>
    </row>
    <row r="128" s="2" customFormat="1" ht="16.5" customHeight="1">
      <c r="A128" s="39"/>
      <c r="B128" s="40"/>
      <c r="C128" s="228" t="s">
        <v>83</v>
      </c>
      <c r="D128" s="228" t="s">
        <v>155</v>
      </c>
      <c r="E128" s="229" t="s">
        <v>213</v>
      </c>
      <c r="F128" s="230" t="s">
        <v>214</v>
      </c>
      <c r="G128" s="231" t="s">
        <v>215</v>
      </c>
      <c r="H128" s="232">
        <v>193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216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85</v>
      </c>
      <c r="F129" s="226" t="s">
        <v>217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SUM(P130:P134)</f>
        <v>0</v>
      </c>
      <c r="Q129" s="220"/>
      <c r="R129" s="221">
        <f>SUM(R130:R134)</f>
        <v>12.709652</v>
      </c>
      <c r="S129" s="220"/>
      <c r="T129" s="222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83</v>
      </c>
      <c r="AY129" s="223" t="s">
        <v>152</v>
      </c>
      <c r="BK129" s="225">
        <f>SUM(BK130:BK134)</f>
        <v>0</v>
      </c>
    </row>
    <row r="130" s="2" customFormat="1" ht="37.8" customHeight="1">
      <c r="A130" s="39"/>
      <c r="B130" s="40"/>
      <c r="C130" s="228" t="s">
        <v>85</v>
      </c>
      <c r="D130" s="228" t="s">
        <v>155</v>
      </c>
      <c r="E130" s="229" t="s">
        <v>218</v>
      </c>
      <c r="F130" s="230" t="s">
        <v>219</v>
      </c>
      <c r="G130" s="231" t="s">
        <v>220</v>
      </c>
      <c r="H130" s="232">
        <v>78.799999999999997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0.16123000000000001</v>
      </c>
      <c r="R130" s="238">
        <f>Q130*H130</f>
        <v>12.704924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172</v>
      </c>
      <c r="AT130" s="240" t="s">
        <v>155</v>
      </c>
      <c r="AU130" s="240" t="s">
        <v>85</v>
      </c>
      <c r="AY130" s="18" t="s">
        <v>152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172</v>
      </c>
      <c r="BM130" s="240" t="s">
        <v>221</v>
      </c>
    </row>
    <row r="131" s="2" customFormat="1">
      <c r="A131" s="39"/>
      <c r="B131" s="40"/>
      <c r="C131" s="41"/>
      <c r="D131" s="242" t="s">
        <v>161</v>
      </c>
      <c r="E131" s="41"/>
      <c r="F131" s="243" t="s">
        <v>222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85</v>
      </c>
    </row>
    <row r="132" s="13" customFormat="1">
      <c r="A132" s="13"/>
      <c r="B132" s="251"/>
      <c r="C132" s="252"/>
      <c r="D132" s="253" t="s">
        <v>223</v>
      </c>
      <c r="E132" s="254" t="s">
        <v>1</v>
      </c>
      <c r="F132" s="255" t="s">
        <v>224</v>
      </c>
      <c r="G132" s="252"/>
      <c r="H132" s="256">
        <v>78.799999999999997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223</v>
      </c>
      <c r="AU132" s="262" t="s">
        <v>85</v>
      </c>
      <c r="AV132" s="13" t="s">
        <v>85</v>
      </c>
      <c r="AW132" s="13" t="s">
        <v>32</v>
      </c>
      <c r="AX132" s="13" t="s">
        <v>83</v>
      </c>
      <c r="AY132" s="262" t="s">
        <v>152</v>
      </c>
    </row>
    <row r="133" s="2" customFormat="1" ht="16.5" customHeight="1">
      <c r="A133" s="39"/>
      <c r="B133" s="40"/>
      <c r="C133" s="228" t="s">
        <v>167</v>
      </c>
      <c r="D133" s="228" t="s">
        <v>155</v>
      </c>
      <c r="E133" s="229" t="s">
        <v>225</v>
      </c>
      <c r="F133" s="230" t="s">
        <v>226</v>
      </c>
      <c r="G133" s="231" t="s">
        <v>220</v>
      </c>
      <c r="H133" s="232">
        <v>78.799999999999997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6.0000000000000002E-05</v>
      </c>
      <c r="R133" s="238">
        <f>Q133*H133</f>
        <v>0.0047279999999999996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172</v>
      </c>
      <c r="AT133" s="240" t="s">
        <v>155</v>
      </c>
      <c r="AU133" s="240" t="s">
        <v>85</v>
      </c>
      <c r="AY133" s="18" t="s">
        <v>152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172</v>
      </c>
      <c r="BM133" s="240" t="s">
        <v>227</v>
      </c>
    </row>
    <row r="134" s="2" customFormat="1">
      <c r="A134" s="39"/>
      <c r="B134" s="40"/>
      <c r="C134" s="41"/>
      <c r="D134" s="242" t="s">
        <v>161</v>
      </c>
      <c r="E134" s="41"/>
      <c r="F134" s="243" t="s">
        <v>228</v>
      </c>
      <c r="G134" s="41"/>
      <c r="H134" s="41"/>
      <c r="I134" s="244"/>
      <c r="J134" s="41"/>
      <c r="K134" s="41"/>
      <c r="L134" s="45"/>
      <c r="M134" s="245"/>
      <c r="N134" s="24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161</v>
      </c>
      <c r="AU134" s="18" t="s">
        <v>85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151</v>
      </c>
      <c r="F135" s="226" t="s">
        <v>229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SUM(P136:P152)</f>
        <v>0</v>
      </c>
      <c r="Q135" s="220"/>
      <c r="R135" s="221">
        <f>SUM(R136:R152)</f>
        <v>51.465379999999996</v>
      </c>
      <c r="S135" s="220"/>
      <c r="T135" s="222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152</v>
      </c>
      <c r="BK135" s="225">
        <f>SUM(BK136:BK152)</f>
        <v>0</v>
      </c>
    </row>
    <row r="136" s="2" customFormat="1" ht="24.15" customHeight="1">
      <c r="A136" s="39"/>
      <c r="B136" s="40"/>
      <c r="C136" s="228" t="s">
        <v>172</v>
      </c>
      <c r="D136" s="228" t="s">
        <v>155</v>
      </c>
      <c r="E136" s="229" t="s">
        <v>230</v>
      </c>
      <c r="F136" s="230" t="s">
        <v>231</v>
      </c>
      <c r="G136" s="231" t="s">
        <v>215</v>
      </c>
      <c r="H136" s="232">
        <v>193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172</v>
      </c>
      <c r="AT136" s="240" t="s">
        <v>155</v>
      </c>
      <c r="AU136" s="240" t="s">
        <v>85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172</v>
      </c>
      <c r="BM136" s="240" t="s">
        <v>232</v>
      </c>
    </row>
    <row r="137" s="2" customFormat="1">
      <c r="A137" s="39"/>
      <c r="B137" s="40"/>
      <c r="C137" s="41"/>
      <c r="D137" s="242" t="s">
        <v>161</v>
      </c>
      <c r="E137" s="41"/>
      <c r="F137" s="243" t="s">
        <v>233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85</v>
      </c>
    </row>
    <row r="138" s="2" customFormat="1">
      <c r="A138" s="39"/>
      <c r="B138" s="40"/>
      <c r="C138" s="41"/>
      <c r="D138" s="253" t="s">
        <v>234</v>
      </c>
      <c r="E138" s="41"/>
      <c r="F138" s="263" t="s">
        <v>235</v>
      </c>
      <c r="G138" s="41"/>
      <c r="H138" s="41"/>
      <c r="I138" s="244"/>
      <c r="J138" s="41"/>
      <c r="K138" s="41"/>
      <c r="L138" s="45"/>
      <c r="M138" s="245"/>
      <c r="N138" s="24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234</v>
      </c>
      <c r="AU138" s="18" t="s">
        <v>85</v>
      </c>
    </row>
    <row r="139" s="2" customFormat="1" ht="21.75" customHeight="1">
      <c r="A139" s="39"/>
      <c r="B139" s="40"/>
      <c r="C139" s="228" t="s">
        <v>151</v>
      </c>
      <c r="D139" s="228" t="s">
        <v>155</v>
      </c>
      <c r="E139" s="229" t="s">
        <v>236</v>
      </c>
      <c r="F139" s="230" t="s">
        <v>237</v>
      </c>
      <c r="G139" s="231" t="s">
        <v>215</v>
      </c>
      <c r="H139" s="232">
        <v>386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172</v>
      </c>
      <c r="AT139" s="240" t="s">
        <v>155</v>
      </c>
      <c r="AU139" s="240" t="s">
        <v>85</v>
      </c>
      <c r="AY139" s="18" t="s">
        <v>152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172</v>
      </c>
      <c r="BM139" s="240" t="s">
        <v>238</v>
      </c>
    </row>
    <row r="140" s="2" customFormat="1">
      <c r="A140" s="39"/>
      <c r="B140" s="40"/>
      <c r="C140" s="41"/>
      <c r="D140" s="242" t="s">
        <v>161</v>
      </c>
      <c r="E140" s="41"/>
      <c r="F140" s="243" t="s">
        <v>239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161</v>
      </c>
      <c r="AU140" s="18" t="s">
        <v>85</v>
      </c>
    </row>
    <row r="141" s="2" customFormat="1">
      <c r="A141" s="39"/>
      <c r="B141" s="40"/>
      <c r="C141" s="41"/>
      <c r="D141" s="253" t="s">
        <v>234</v>
      </c>
      <c r="E141" s="41"/>
      <c r="F141" s="263" t="s">
        <v>240</v>
      </c>
      <c r="G141" s="41"/>
      <c r="H141" s="41"/>
      <c r="I141" s="244"/>
      <c r="J141" s="41"/>
      <c r="K141" s="41"/>
      <c r="L141" s="45"/>
      <c r="M141" s="245"/>
      <c r="N141" s="24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234</v>
      </c>
      <c r="AU141" s="18" t="s">
        <v>85</v>
      </c>
    </row>
    <row r="142" s="14" customFormat="1">
      <c r="A142" s="14"/>
      <c r="B142" s="264"/>
      <c r="C142" s="265"/>
      <c r="D142" s="253" t="s">
        <v>223</v>
      </c>
      <c r="E142" s="266" t="s">
        <v>1</v>
      </c>
      <c r="F142" s="267" t="s">
        <v>241</v>
      </c>
      <c r="G142" s="265"/>
      <c r="H142" s="266" t="s">
        <v>1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223</v>
      </c>
      <c r="AU142" s="273" t="s">
        <v>85</v>
      </c>
      <c r="AV142" s="14" t="s">
        <v>83</v>
      </c>
      <c r="AW142" s="14" t="s">
        <v>32</v>
      </c>
      <c r="AX142" s="14" t="s">
        <v>76</v>
      </c>
      <c r="AY142" s="273" t="s">
        <v>152</v>
      </c>
    </row>
    <row r="143" s="13" customFormat="1">
      <c r="A143" s="13"/>
      <c r="B143" s="251"/>
      <c r="C143" s="252"/>
      <c r="D143" s="253" t="s">
        <v>223</v>
      </c>
      <c r="E143" s="254" t="s">
        <v>1</v>
      </c>
      <c r="F143" s="255" t="s">
        <v>242</v>
      </c>
      <c r="G143" s="252"/>
      <c r="H143" s="256">
        <v>193</v>
      </c>
      <c r="I143" s="257"/>
      <c r="J143" s="252"/>
      <c r="K143" s="252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223</v>
      </c>
      <c r="AU143" s="262" t="s">
        <v>85</v>
      </c>
      <c r="AV143" s="13" t="s">
        <v>85</v>
      </c>
      <c r="AW143" s="13" t="s">
        <v>32</v>
      </c>
      <c r="AX143" s="13" t="s">
        <v>76</v>
      </c>
      <c r="AY143" s="262" t="s">
        <v>152</v>
      </c>
    </row>
    <row r="144" s="14" customFormat="1">
      <c r="A144" s="14"/>
      <c r="B144" s="264"/>
      <c r="C144" s="265"/>
      <c r="D144" s="253" t="s">
        <v>223</v>
      </c>
      <c r="E144" s="266" t="s">
        <v>1</v>
      </c>
      <c r="F144" s="267" t="s">
        <v>243</v>
      </c>
      <c r="G144" s="265"/>
      <c r="H144" s="266" t="s">
        <v>1</v>
      </c>
      <c r="I144" s="268"/>
      <c r="J144" s="265"/>
      <c r="K144" s="265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223</v>
      </c>
      <c r="AU144" s="273" t="s">
        <v>85</v>
      </c>
      <c r="AV144" s="14" t="s">
        <v>83</v>
      </c>
      <c r="AW144" s="14" t="s">
        <v>32</v>
      </c>
      <c r="AX144" s="14" t="s">
        <v>76</v>
      </c>
      <c r="AY144" s="273" t="s">
        <v>152</v>
      </c>
    </row>
    <row r="145" s="13" customFormat="1">
      <c r="A145" s="13"/>
      <c r="B145" s="251"/>
      <c r="C145" s="252"/>
      <c r="D145" s="253" t="s">
        <v>223</v>
      </c>
      <c r="E145" s="254" t="s">
        <v>1</v>
      </c>
      <c r="F145" s="255" t="s">
        <v>242</v>
      </c>
      <c r="G145" s="252"/>
      <c r="H145" s="256">
        <v>193</v>
      </c>
      <c r="I145" s="257"/>
      <c r="J145" s="252"/>
      <c r="K145" s="252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223</v>
      </c>
      <c r="AU145" s="262" t="s">
        <v>85</v>
      </c>
      <c r="AV145" s="13" t="s">
        <v>85</v>
      </c>
      <c r="AW145" s="13" t="s">
        <v>32</v>
      </c>
      <c r="AX145" s="13" t="s">
        <v>76</v>
      </c>
      <c r="AY145" s="262" t="s">
        <v>152</v>
      </c>
    </row>
    <row r="146" s="15" customFormat="1">
      <c r="A146" s="15"/>
      <c r="B146" s="274"/>
      <c r="C146" s="275"/>
      <c r="D146" s="253" t="s">
        <v>223</v>
      </c>
      <c r="E146" s="276" t="s">
        <v>1</v>
      </c>
      <c r="F146" s="277" t="s">
        <v>244</v>
      </c>
      <c r="G146" s="275"/>
      <c r="H146" s="278">
        <v>386</v>
      </c>
      <c r="I146" s="279"/>
      <c r="J146" s="275"/>
      <c r="K146" s="275"/>
      <c r="L146" s="280"/>
      <c r="M146" s="281"/>
      <c r="N146" s="282"/>
      <c r="O146" s="282"/>
      <c r="P146" s="282"/>
      <c r="Q146" s="282"/>
      <c r="R146" s="282"/>
      <c r="S146" s="282"/>
      <c r="T146" s="28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4" t="s">
        <v>223</v>
      </c>
      <c r="AU146" s="284" t="s">
        <v>85</v>
      </c>
      <c r="AV146" s="15" t="s">
        <v>172</v>
      </c>
      <c r="AW146" s="15" t="s">
        <v>32</v>
      </c>
      <c r="AX146" s="15" t="s">
        <v>83</v>
      </c>
      <c r="AY146" s="284" t="s">
        <v>152</v>
      </c>
    </row>
    <row r="147" s="2" customFormat="1" ht="21.75" customHeight="1">
      <c r="A147" s="39"/>
      <c r="B147" s="40"/>
      <c r="C147" s="228" t="s">
        <v>184</v>
      </c>
      <c r="D147" s="228" t="s">
        <v>155</v>
      </c>
      <c r="E147" s="229" t="s">
        <v>245</v>
      </c>
      <c r="F147" s="230" t="s">
        <v>246</v>
      </c>
      <c r="G147" s="231" t="s">
        <v>215</v>
      </c>
      <c r="H147" s="232">
        <v>193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172</v>
      </c>
      <c r="AT147" s="240" t="s">
        <v>155</v>
      </c>
      <c r="AU147" s="240" t="s">
        <v>85</v>
      </c>
      <c r="AY147" s="18" t="s">
        <v>152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172</v>
      </c>
      <c r="BM147" s="240" t="s">
        <v>247</v>
      </c>
    </row>
    <row r="148" s="2" customFormat="1">
      <c r="A148" s="39"/>
      <c r="B148" s="40"/>
      <c r="C148" s="41"/>
      <c r="D148" s="242" t="s">
        <v>161</v>
      </c>
      <c r="E148" s="41"/>
      <c r="F148" s="243" t="s">
        <v>248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85</v>
      </c>
    </row>
    <row r="149" s="2" customFormat="1" ht="44.25" customHeight="1">
      <c r="A149" s="39"/>
      <c r="B149" s="40"/>
      <c r="C149" s="228" t="s">
        <v>189</v>
      </c>
      <c r="D149" s="228" t="s">
        <v>155</v>
      </c>
      <c r="E149" s="229" t="s">
        <v>249</v>
      </c>
      <c r="F149" s="230" t="s">
        <v>250</v>
      </c>
      <c r="G149" s="231" t="s">
        <v>215</v>
      </c>
      <c r="H149" s="232">
        <v>193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0.11162</v>
      </c>
      <c r="R149" s="238">
        <f>Q149*H149</f>
        <v>21.542659999999998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172</v>
      </c>
      <c r="AT149" s="240" t="s">
        <v>155</v>
      </c>
      <c r="AU149" s="240" t="s">
        <v>85</v>
      </c>
      <c r="AY149" s="18" t="s">
        <v>152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172</v>
      </c>
      <c r="BM149" s="240" t="s">
        <v>251</v>
      </c>
    </row>
    <row r="150" s="2" customFormat="1">
      <c r="A150" s="39"/>
      <c r="B150" s="40"/>
      <c r="C150" s="41"/>
      <c r="D150" s="242" t="s">
        <v>161</v>
      </c>
      <c r="E150" s="41"/>
      <c r="F150" s="243" t="s">
        <v>252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85</v>
      </c>
    </row>
    <row r="151" s="2" customFormat="1" ht="16.5" customHeight="1">
      <c r="A151" s="39"/>
      <c r="B151" s="40"/>
      <c r="C151" s="285" t="s">
        <v>194</v>
      </c>
      <c r="D151" s="285" t="s">
        <v>253</v>
      </c>
      <c r="E151" s="286" t="s">
        <v>254</v>
      </c>
      <c r="F151" s="287" t="s">
        <v>255</v>
      </c>
      <c r="G151" s="288" t="s">
        <v>215</v>
      </c>
      <c r="H151" s="289">
        <v>196.86000000000001</v>
      </c>
      <c r="I151" s="290"/>
      <c r="J151" s="291">
        <f>ROUND(I151*H151,2)</f>
        <v>0</v>
      </c>
      <c r="K151" s="292"/>
      <c r="L151" s="293"/>
      <c r="M151" s="294" t="s">
        <v>1</v>
      </c>
      <c r="N151" s="295" t="s">
        <v>41</v>
      </c>
      <c r="O151" s="92"/>
      <c r="P151" s="238">
        <f>O151*H151</f>
        <v>0</v>
      </c>
      <c r="Q151" s="238">
        <v>0.152</v>
      </c>
      <c r="R151" s="238">
        <f>Q151*H151</f>
        <v>29.922720000000002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194</v>
      </c>
      <c r="AT151" s="240" t="s">
        <v>253</v>
      </c>
      <c r="AU151" s="240" t="s">
        <v>85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256</v>
      </c>
    </row>
    <row r="152" s="13" customFormat="1">
      <c r="A152" s="13"/>
      <c r="B152" s="251"/>
      <c r="C152" s="252"/>
      <c r="D152" s="253" t="s">
        <v>223</v>
      </c>
      <c r="E152" s="252"/>
      <c r="F152" s="255" t="s">
        <v>257</v>
      </c>
      <c r="G152" s="252"/>
      <c r="H152" s="256">
        <v>196.86000000000001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223</v>
      </c>
      <c r="AU152" s="262" t="s">
        <v>85</v>
      </c>
      <c r="AV152" s="13" t="s">
        <v>85</v>
      </c>
      <c r="AW152" s="13" t="s">
        <v>4</v>
      </c>
      <c r="AX152" s="13" t="s">
        <v>83</v>
      </c>
      <c r="AY152" s="262" t="s">
        <v>152</v>
      </c>
    </row>
    <row r="153" s="12" customFormat="1" ht="22.8" customHeight="1">
      <c r="A153" s="12"/>
      <c r="B153" s="212"/>
      <c r="C153" s="213"/>
      <c r="D153" s="214" t="s">
        <v>75</v>
      </c>
      <c r="E153" s="226" t="s">
        <v>199</v>
      </c>
      <c r="F153" s="226" t="s">
        <v>258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SUM(P154:P173)</f>
        <v>0</v>
      </c>
      <c r="Q153" s="220"/>
      <c r="R153" s="221">
        <f>SUM(R154:R173)</f>
        <v>2.7994029999999999</v>
      </c>
      <c r="S153" s="220"/>
      <c r="T153" s="222">
        <f>SUM(T154:T173)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83</v>
      </c>
      <c r="AT153" s="224" t="s">
        <v>75</v>
      </c>
      <c r="AU153" s="224" t="s">
        <v>83</v>
      </c>
      <c r="AY153" s="223" t="s">
        <v>152</v>
      </c>
      <c r="BK153" s="225">
        <f>SUM(BK154:BK173)</f>
        <v>0</v>
      </c>
    </row>
    <row r="154" s="2" customFormat="1" ht="16.5" customHeight="1">
      <c r="A154" s="39"/>
      <c r="B154" s="40"/>
      <c r="C154" s="228" t="s">
        <v>199</v>
      </c>
      <c r="D154" s="228" t="s">
        <v>155</v>
      </c>
      <c r="E154" s="229" t="s">
        <v>259</v>
      </c>
      <c r="F154" s="230" t="s">
        <v>260</v>
      </c>
      <c r="G154" s="231" t="s">
        <v>215</v>
      </c>
      <c r="H154" s="232">
        <v>253.90000000000001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0.00017000000000000001</v>
      </c>
      <c r="R154" s="238">
        <f>Q154*H154</f>
        <v>0.043163000000000007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85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261</v>
      </c>
    </row>
    <row r="155" s="2" customFormat="1">
      <c r="A155" s="39"/>
      <c r="B155" s="40"/>
      <c r="C155" s="41"/>
      <c r="D155" s="253" t="s">
        <v>234</v>
      </c>
      <c r="E155" s="41"/>
      <c r="F155" s="263" t="s">
        <v>262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234</v>
      </c>
      <c r="AU155" s="18" t="s">
        <v>85</v>
      </c>
    </row>
    <row r="156" s="14" customFormat="1">
      <c r="A156" s="14"/>
      <c r="B156" s="264"/>
      <c r="C156" s="265"/>
      <c r="D156" s="253" t="s">
        <v>223</v>
      </c>
      <c r="E156" s="266" t="s">
        <v>1</v>
      </c>
      <c r="F156" s="267" t="s">
        <v>92</v>
      </c>
      <c r="G156" s="265"/>
      <c r="H156" s="266" t="s">
        <v>1</v>
      </c>
      <c r="I156" s="268"/>
      <c r="J156" s="265"/>
      <c r="K156" s="265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223</v>
      </c>
      <c r="AU156" s="273" t="s">
        <v>85</v>
      </c>
      <c r="AV156" s="14" t="s">
        <v>83</v>
      </c>
      <c r="AW156" s="14" t="s">
        <v>32</v>
      </c>
      <c r="AX156" s="14" t="s">
        <v>76</v>
      </c>
      <c r="AY156" s="273" t="s">
        <v>152</v>
      </c>
    </row>
    <row r="157" s="13" customFormat="1">
      <c r="A157" s="13"/>
      <c r="B157" s="251"/>
      <c r="C157" s="252"/>
      <c r="D157" s="253" t="s">
        <v>223</v>
      </c>
      <c r="E157" s="254" t="s">
        <v>1</v>
      </c>
      <c r="F157" s="255" t="s">
        <v>263</v>
      </c>
      <c r="G157" s="252"/>
      <c r="H157" s="256">
        <v>253.90000000000001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2" t="s">
        <v>223</v>
      </c>
      <c r="AU157" s="262" t="s">
        <v>85</v>
      </c>
      <c r="AV157" s="13" t="s">
        <v>85</v>
      </c>
      <c r="AW157" s="13" t="s">
        <v>32</v>
      </c>
      <c r="AX157" s="13" t="s">
        <v>76</v>
      </c>
      <c r="AY157" s="262" t="s">
        <v>152</v>
      </c>
    </row>
    <row r="158" s="15" customFormat="1">
      <c r="A158" s="15"/>
      <c r="B158" s="274"/>
      <c r="C158" s="275"/>
      <c r="D158" s="253" t="s">
        <v>223</v>
      </c>
      <c r="E158" s="276" t="s">
        <v>1</v>
      </c>
      <c r="F158" s="277" t="s">
        <v>244</v>
      </c>
      <c r="G158" s="275"/>
      <c r="H158" s="278">
        <v>253.90000000000001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4" t="s">
        <v>223</v>
      </c>
      <c r="AU158" s="284" t="s">
        <v>85</v>
      </c>
      <c r="AV158" s="15" t="s">
        <v>172</v>
      </c>
      <c r="AW158" s="15" t="s">
        <v>32</v>
      </c>
      <c r="AX158" s="15" t="s">
        <v>83</v>
      </c>
      <c r="AY158" s="284" t="s">
        <v>152</v>
      </c>
    </row>
    <row r="159" s="2" customFormat="1" ht="16.5" customHeight="1">
      <c r="A159" s="39"/>
      <c r="B159" s="40"/>
      <c r="C159" s="228" t="s">
        <v>264</v>
      </c>
      <c r="D159" s="228" t="s">
        <v>155</v>
      </c>
      <c r="E159" s="229" t="s">
        <v>265</v>
      </c>
      <c r="F159" s="230" t="s">
        <v>266</v>
      </c>
      <c r="G159" s="231" t="s">
        <v>215</v>
      </c>
      <c r="H159" s="232">
        <v>253.90000000000001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0.00036000000000000002</v>
      </c>
      <c r="R159" s="238">
        <f>Q159*H159</f>
        <v>0.091404000000000013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172</v>
      </c>
      <c r="AT159" s="240" t="s">
        <v>155</v>
      </c>
      <c r="AU159" s="240" t="s">
        <v>85</v>
      </c>
      <c r="AY159" s="18" t="s">
        <v>152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172</v>
      </c>
      <c r="BM159" s="240" t="s">
        <v>267</v>
      </c>
    </row>
    <row r="160" s="2" customFormat="1">
      <c r="A160" s="39"/>
      <c r="B160" s="40"/>
      <c r="C160" s="41"/>
      <c r="D160" s="242" t="s">
        <v>161</v>
      </c>
      <c r="E160" s="41"/>
      <c r="F160" s="243" t="s">
        <v>268</v>
      </c>
      <c r="G160" s="41"/>
      <c r="H160" s="41"/>
      <c r="I160" s="244"/>
      <c r="J160" s="41"/>
      <c r="K160" s="41"/>
      <c r="L160" s="45"/>
      <c r="M160" s="245"/>
      <c r="N160" s="246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85</v>
      </c>
    </row>
    <row r="161" s="2" customFormat="1">
      <c r="A161" s="39"/>
      <c r="B161" s="40"/>
      <c r="C161" s="41"/>
      <c r="D161" s="253" t="s">
        <v>234</v>
      </c>
      <c r="E161" s="41"/>
      <c r="F161" s="263" t="s">
        <v>269</v>
      </c>
      <c r="G161" s="41"/>
      <c r="H161" s="41"/>
      <c r="I161" s="244"/>
      <c r="J161" s="41"/>
      <c r="K161" s="41"/>
      <c r="L161" s="45"/>
      <c r="M161" s="245"/>
      <c r="N161" s="24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234</v>
      </c>
      <c r="AU161" s="18" t="s">
        <v>85</v>
      </c>
    </row>
    <row r="162" s="14" customFormat="1">
      <c r="A162" s="14"/>
      <c r="B162" s="264"/>
      <c r="C162" s="265"/>
      <c r="D162" s="253" t="s">
        <v>223</v>
      </c>
      <c r="E162" s="266" t="s">
        <v>1</v>
      </c>
      <c r="F162" s="267" t="s">
        <v>92</v>
      </c>
      <c r="G162" s="265"/>
      <c r="H162" s="266" t="s">
        <v>1</v>
      </c>
      <c r="I162" s="268"/>
      <c r="J162" s="265"/>
      <c r="K162" s="265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223</v>
      </c>
      <c r="AU162" s="273" t="s">
        <v>85</v>
      </c>
      <c r="AV162" s="14" t="s">
        <v>83</v>
      </c>
      <c r="AW162" s="14" t="s">
        <v>32</v>
      </c>
      <c r="AX162" s="14" t="s">
        <v>76</v>
      </c>
      <c r="AY162" s="273" t="s">
        <v>152</v>
      </c>
    </row>
    <row r="163" s="13" customFormat="1">
      <c r="A163" s="13"/>
      <c r="B163" s="251"/>
      <c r="C163" s="252"/>
      <c r="D163" s="253" t="s">
        <v>223</v>
      </c>
      <c r="E163" s="254" t="s">
        <v>1</v>
      </c>
      <c r="F163" s="255" t="s">
        <v>263</v>
      </c>
      <c r="G163" s="252"/>
      <c r="H163" s="256">
        <v>253.90000000000001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223</v>
      </c>
      <c r="AU163" s="262" t="s">
        <v>85</v>
      </c>
      <c r="AV163" s="13" t="s">
        <v>85</v>
      </c>
      <c r="AW163" s="13" t="s">
        <v>32</v>
      </c>
      <c r="AX163" s="13" t="s">
        <v>76</v>
      </c>
      <c r="AY163" s="262" t="s">
        <v>152</v>
      </c>
    </row>
    <row r="164" s="15" customFormat="1">
      <c r="A164" s="15"/>
      <c r="B164" s="274"/>
      <c r="C164" s="275"/>
      <c r="D164" s="253" t="s">
        <v>223</v>
      </c>
      <c r="E164" s="276" t="s">
        <v>1</v>
      </c>
      <c r="F164" s="277" t="s">
        <v>244</v>
      </c>
      <c r="G164" s="275"/>
      <c r="H164" s="278">
        <v>253.90000000000001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4" t="s">
        <v>223</v>
      </c>
      <c r="AU164" s="284" t="s">
        <v>85</v>
      </c>
      <c r="AV164" s="15" t="s">
        <v>172</v>
      </c>
      <c r="AW164" s="15" t="s">
        <v>32</v>
      </c>
      <c r="AX164" s="15" t="s">
        <v>83</v>
      </c>
      <c r="AY164" s="284" t="s">
        <v>152</v>
      </c>
    </row>
    <row r="165" s="2" customFormat="1" ht="16.5" customHeight="1">
      <c r="A165" s="39"/>
      <c r="B165" s="40"/>
      <c r="C165" s="228" t="s">
        <v>270</v>
      </c>
      <c r="D165" s="228" t="s">
        <v>155</v>
      </c>
      <c r="E165" s="229" t="s">
        <v>271</v>
      </c>
      <c r="F165" s="230" t="s">
        <v>272</v>
      </c>
      <c r="G165" s="231" t="s">
        <v>215</v>
      </c>
      <c r="H165" s="232">
        <v>507.80000000000001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0.0010200000000000001</v>
      </c>
      <c r="R165" s="238">
        <f>Q165*H165</f>
        <v>0.51795600000000008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85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273</v>
      </c>
    </row>
    <row r="166" s="2" customFormat="1">
      <c r="A166" s="39"/>
      <c r="B166" s="40"/>
      <c r="C166" s="41"/>
      <c r="D166" s="242" t="s">
        <v>161</v>
      </c>
      <c r="E166" s="41"/>
      <c r="F166" s="243" t="s">
        <v>274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85</v>
      </c>
    </row>
    <row r="167" s="2" customFormat="1">
      <c r="A167" s="39"/>
      <c r="B167" s="40"/>
      <c r="C167" s="41"/>
      <c r="D167" s="253" t="s">
        <v>234</v>
      </c>
      <c r="E167" s="41"/>
      <c r="F167" s="263" t="s">
        <v>275</v>
      </c>
      <c r="G167" s="41"/>
      <c r="H167" s="41"/>
      <c r="I167" s="244"/>
      <c r="J167" s="41"/>
      <c r="K167" s="41"/>
      <c r="L167" s="45"/>
      <c r="M167" s="245"/>
      <c r="N167" s="24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234</v>
      </c>
      <c r="AU167" s="18" t="s">
        <v>85</v>
      </c>
    </row>
    <row r="168" s="14" customFormat="1">
      <c r="A168" s="14"/>
      <c r="B168" s="264"/>
      <c r="C168" s="265"/>
      <c r="D168" s="253" t="s">
        <v>223</v>
      </c>
      <c r="E168" s="266" t="s">
        <v>1</v>
      </c>
      <c r="F168" s="267" t="s">
        <v>92</v>
      </c>
      <c r="G168" s="265"/>
      <c r="H168" s="266" t="s">
        <v>1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223</v>
      </c>
      <c r="AU168" s="273" t="s">
        <v>85</v>
      </c>
      <c r="AV168" s="14" t="s">
        <v>83</v>
      </c>
      <c r="AW168" s="14" t="s">
        <v>32</v>
      </c>
      <c r="AX168" s="14" t="s">
        <v>76</v>
      </c>
      <c r="AY168" s="273" t="s">
        <v>152</v>
      </c>
    </row>
    <row r="169" s="13" customFormat="1">
      <c r="A169" s="13"/>
      <c r="B169" s="251"/>
      <c r="C169" s="252"/>
      <c r="D169" s="253" t="s">
        <v>223</v>
      </c>
      <c r="E169" s="254" t="s">
        <v>1</v>
      </c>
      <c r="F169" s="255" t="s">
        <v>276</v>
      </c>
      <c r="G169" s="252"/>
      <c r="H169" s="256">
        <v>507.80000000000001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223</v>
      </c>
      <c r="AU169" s="262" t="s">
        <v>85</v>
      </c>
      <c r="AV169" s="13" t="s">
        <v>85</v>
      </c>
      <c r="AW169" s="13" t="s">
        <v>32</v>
      </c>
      <c r="AX169" s="13" t="s">
        <v>76</v>
      </c>
      <c r="AY169" s="262" t="s">
        <v>152</v>
      </c>
    </row>
    <row r="170" s="15" customFormat="1">
      <c r="A170" s="15"/>
      <c r="B170" s="274"/>
      <c r="C170" s="275"/>
      <c r="D170" s="253" t="s">
        <v>223</v>
      </c>
      <c r="E170" s="276" t="s">
        <v>1</v>
      </c>
      <c r="F170" s="277" t="s">
        <v>244</v>
      </c>
      <c r="G170" s="275"/>
      <c r="H170" s="278">
        <v>507.80000000000001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4" t="s">
        <v>223</v>
      </c>
      <c r="AU170" s="284" t="s">
        <v>85</v>
      </c>
      <c r="AV170" s="15" t="s">
        <v>172</v>
      </c>
      <c r="AW170" s="15" t="s">
        <v>32</v>
      </c>
      <c r="AX170" s="15" t="s">
        <v>83</v>
      </c>
      <c r="AY170" s="284" t="s">
        <v>152</v>
      </c>
    </row>
    <row r="171" s="2" customFormat="1" ht="16.5" customHeight="1">
      <c r="A171" s="39"/>
      <c r="B171" s="40"/>
      <c r="C171" s="228" t="s">
        <v>8</v>
      </c>
      <c r="D171" s="228" t="s">
        <v>155</v>
      </c>
      <c r="E171" s="229" t="s">
        <v>277</v>
      </c>
      <c r="F171" s="230" t="s">
        <v>278</v>
      </c>
      <c r="G171" s="231" t="s">
        <v>279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1.07344</v>
      </c>
      <c r="R171" s="238">
        <f>Q171*H171</f>
        <v>2.1468799999999999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85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280</v>
      </c>
    </row>
    <row r="172" s="2" customFormat="1">
      <c r="A172" s="39"/>
      <c r="B172" s="40"/>
      <c r="C172" s="41"/>
      <c r="D172" s="242" t="s">
        <v>161</v>
      </c>
      <c r="E172" s="41"/>
      <c r="F172" s="243" t="s">
        <v>281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85</v>
      </c>
    </row>
    <row r="173" s="2" customFormat="1">
      <c r="A173" s="39"/>
      <c r="B173" s="40"/>
      <c r="C173" s="41"/>
      <c r="D173" s="253" t="s">
        <v>234</v>
      </c>
      <c r="E173" s="41"/>
      <c r="F173" s="263" t="s">
        <v>282</v>
      </c>
      <c r="G173" s="41"/>
      <c r="H173" s="41"/>
      <c r="I173" s="244"/>
      <c r="J173" s="41"/>
      <c r="K173" s="41"/>
      <c r="L173" s="45"/>
      <c r="M173" s="247"/>
      <c r="N173" s="248"/>
      <c r="O173" s="249"/>
      <c r="P173" s="249"/>
      <c r="Q173" s="249"/>
      <c r="R173" s="249"/>
      <c r="S173" s="249"/>
      <c r="T173" s="250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234</v>
      </c>
      <c r="AU173" s="18" t="s">
        <v>85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0hNSTsyPb1f+70aAhAkQ1ApYY4/yopIKFkZNvX5r6lsJ4kxnlG9IkvqoK8/YzUiMyevXOrKY2f9Ryfx89BQC/A==" hashValue="cCoR6BAo/3bivp6chNb6whNEF+E8FIrR2hpLrf8hCU0iFj9Ufqn1BE2vP5GbtQ9WoatjDhfBKjhUd7Px7hQAZw==" algorithmName="SHA-512" password="CC35"/>
  <autoFilter ref="C124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1" r:id="rId1" display="https://podminky.urs.cz/item/CS_URS_2024_01/212751132"/>
    <hyperlink ref="F134" r:id="rId2" display="https://podminky.urs.cz/item/CS_URS_2024_01/212972111"/>
    <hyperlink ref="F137" r:id="rId3" display="https://podminky.urs.cz/item/CS_URS_2024_01/564211111"/>
    <hyperlink ref="F140" r:id="rId4" display="https://podminky.urs.cz/item/CS_URS_2024_01/564851111"/>
    <hyperlink ref="F148" r:id="rId5" display="https://podminky.urs.cz/item/CS_URS_2024_01/564861111"/>
    <hyperlink ref="F150" r:id="rId6" display="https://podminky.urs.cz/item/CS_URS_2024_01/596212212"/>
    <hyperlink ref="F160" r:id="rId7" display="https://podminky.urs.cz/item/CS_URS_2024_01/919726121"/>
    <hyperlink ref="F166" r:id="rId8" display="https://podminky.urs.cz/item/CS_URS_2024_01/919726124"/>
    <hyperlink ref="F172" r:id="rId9" display="https://podminky.urs.cz/item/CS_URS_2024_01/93592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ROUND((SUM(BE125:BE239)),  2)</f>
        <v>0</v>
      </c>
      <c r="G35" s="39"/>
      <c r="H35" s="39"/>
      <c r="I35" s="165">
        <v>0.20999999999999999</v>
      </c>
      <c r="J35" s="164">
        <f>ROUND(((SUM(BE125:BE239))*I35),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ROUND((SUM(BF125:BF239)),  2)</f>
        <v>0</v>
      </c>
      <c r="G36" s="39"/>
      <c r="H36" s="39"/>
      <c r="I36" s="165">
        <v>0.12</v>
      </c>
      <c r="J36" s="164">
        <f>ROUND(((SUM(BF125:BF239))*I36),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ROUND((SUM(BG125:BG239)),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ROUND((SUM(BH125:BH239)),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ROUND((SUM(BI125:BI239)),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 xml:space="preserve">D1.9.2 - Plocha 2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207</v>
      </c>
      <c r="E101" s="197"/>
      <c r="F101" s="197"/>
      <c r="G101" s="197"/>
      <c r="H101" s="197"/>
      <c r="I101" s="197"/>
      <c r="J101" s="198">
        <f>J191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208</v>
      </c>
      <c r="E102" s="197"/>
      <c r="F102" s="197"/>
      <c r="G102" s="197"/>
      <c r="H102" s="197"/>
      <c r="I102" s="197"/>
      <c r="J102" s="198">
        <f>J197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209</v>
      </c>
      <c r="E103" s="197"/>
      <c r="F103" s="197"/>
      <c r="G103" s="197"/>
      <c r="H103" s="197"/>
      <c r="I103" s="197"/>
      <c r="J103" s="198">
        <f>J219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 xml:space="preserve">D1.9.2 - Plocha 2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41.125208700000002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P127+P191+P197+P219</f>
        <v>0</v>
      </c>
      <c r="Q126" s="220"/>
      <c r="R126" s="221">
        <f>R127+R191+R197+R219</f>
        <v>41.125208700000002</v>
      </c>
      <c r="S126" s="220"/>
      <c r="T126" s="222">
        <f>T127+T191+T197+T219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BK127+BK191+BK197+BK219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SUM(P128:P190)</f>
        <v>0</v>
      </c>
      <c r="Q127" s="220"/>
      <c r="R127" s="221">
        <f>SUM(R128:R190)</f>
        <v>0.016592999999999997</v>
      </c>
      <c r="S127" s="220"/>
      <c r="T127" s="222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SUM(BK128:BK190)</f>
        <v>0</v>
      </c>
    </row>
    <row r="128" s="2" customFormat="1" ht="21.75" customHeight="1">
      <c r="A128" s="39"/>
      <c r="B128" s="40"/>
      <c r="C128" s="228" t="s">
        <v>83</v>
      </c>
      <c r="D128" s="228" t="s">
        <v>155</v>
      </c>
      <c r="E128" s="229" t="s">
        <v>284</v>
      </c>
      <c r="F128" s="230" t="s">
        <v>285</v>
      </c>
      <c r="G128" s="231" t="s">
        <v>286</v>
      </c>
      <c r="H128" s="232">
        <v>92.364000000000004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287</v>
      </c>
    </row>
    <row r="129" s="14" customFormat="1">
      <c r="A129" s="14"/>
      <c r="B129" s="264"/>
      <c r="C129" s="265"/>
      <c r="D129" s="253" t="s">
        <v>223</v>
      </c>
      <c r="E129" s="266" t="s">
        <v>1</v>
      </c>
      <c r="F129" s="267" t="s">
        <v>288</v>
      </c>
      <c r="G129" s="265"/>
      <c r="H129" s="266" t="s">
        <v>1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3" t="s">
        <v>223</v>
      </c>
      <c r="AU129" s="273" t="s">
        <v>85</v>
      </c>
      <c r="AV129" s="14" t="s">
        <v>83</v>
      </c>
      <c r="AW129" s="14" t="s">
        <v>32</v>
      </c>
      <c r="AX129" s="14" t="s">
        <v>76</v>
      </c>
      <c r="AY129" s="273" t="s">
        <v>152</v>
      </c>
    </row>
    <row r="130" s="13" customFormat="1">
      <c r="A130" s="13"/>
      <c r="B130" s="251"/>
      <c r="C130" s="252"/>
      <c r="D130" s="253" t="s">
        <v>223</v>
      </c>
      <c r="E130" s="254" t="s">
        <v>1</v>
      </c>
      <c r="F130" s="255" t="s">
        <v>289</v>
      </c>
      <c r="G130" s="252"/>
      <c r="H130" s="256">
        <v>10.74</v>
      </c>
      <c r="I130" s="257"/>
      <c r="J130" s="252"/>
      <c r="K130" s="252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223</v>
      </c>
      <c r="AU130" s="262" t="s">
        <v>85</v>
      </c>
      <c r="AV130" s="13" t="s">
        <v>85</v>
      </c>
      <c r="AW130" s="13" t="s">
        <v>32</v>
      </c>
      <c r="AX130" s="13" t="s">
        <v>76</v>
      </c>
      <c r="AY130" s="262" t="s">
        <v>152</v>
      </c>
    </row>
    <row r="131" s="14" customFormat="1">
      <c r="A131" s="14"/>
      <c r="B131" s="264"/>
      <c r="C131" s="265"/>
      <c r="D131" s="253" t="s">
        <v>223</v>
      </c>
      <c r="E131" s="266" t="s">
        <v>1</v>
      </c>
      <c r="F131" s="267" t="s">
        <v>290</v>
      </c>
      <c r="G131" s="265"/>
      <c r="H131" s="266" t="s">
        <v>1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223</v>
      </c>
      <c r="AU131" s="273" t="s">
        <v>85</v>
      </c>
      <c r="AV131" s="14" t="s">
        <v>83</v>
      </c>
      <c r="AW131" s="14" t="s">
        <v>32</v>
      </c>
      <c r="AX131" s="14" t="s">
        <v>76</v>
      </c>
      <c r="AY131" s="273" t="s">
        <v>152</v>
      </c>
    </row>
    <row r="132" s="13" customFormat="1">
      <c r="A132" s="13"/>
      <c r="B132" s="251"/>
      <c r="C132" s="252"/>
      <c r="D132" s="253" t="s">
        <v>223</v>
      </c>
      <c r="E132" s="254" t="s">
        <v>1</v>
      </c>
      <c r="F132" s="255" t="s">
        <v>291</v>
      </c>
      <c r="G132" s="252"/>
      <c r="H132" s="256">
        <v>32.219999999999999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223</v>
      </c>
      <c r="AU132" s="262" t="s">
        <v>85</v>
      </c>
      <c r="AV132" s="13" t="s">
        <v>85</v>
      </c>
      <c r="AW132" s="13" t="s">
        <v>32</v>
      </c>
      <c r="AX132" s="13" t="s">
        <v>76</v>
      </c>
      <c r="AY132" s="262" t="s">
        <v>152</v>
      </c>
    </row>
    <row r="133" s="14" customFormat="1">
      <c r="A133" s="14"/>
      <c r="B133" s="264"/>
      <c r="C133" s="265"/>
      <c r="D133" s="253" t="s">
        <v>223</v>
      </c>
      <c r="E133" s="266" t="s">
        <v>1</v>
      </c>
      <c r="F133" s="267" t="s">
        <v>292</v>
      </c>
      <c r="G133" s="265"/>
      <c r="H133" s="266" t="s">
        <v>1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223</v>
      </c>
      <c r="AU133" s="273" t="s">
        <v>85</v>
      </c>
      <c r="AV133" s="14" t="s">
        <v>83</v>
      </c>
      <c r="AW133" s="14" t="s">
        <v>32</v>
      </c>
      <c r="AX133" s="14" t="s">
        <v>76</v>
      </c>
      <c r="AY133" s="273" t="s">
        <v>152</v>
      </c>
    </row>
    <row r="134" s="13" customFormat="1">
      <c r="A134" s="13"/>
      <c r="B134" s="251"/>
      <c r="C134" s="252"/>
      <c r="D134" s="253" t="s">
        <v>223</v>
      </c>
      <c r="E134" s="254" t="s">
        <v>1</v>
      </c>
      <c r="F134" s="255" t="s">
        <v>293</v>
      </c>
      <c r="G134" s="252"/>
      <c r="H134" s="256">
        <v>42.960000000000001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223</v>
      </c>
      <c r="AU134" s="262" t="s">
        <v>85</v>
      </c>
      <c r="AV134" s="13" t="s">
        <v>85</v>
      </c>
      <c r="AW134" s="13" t="s">
        <v>32</v>
      </c>
      <c r="AX134" s="13" t="s">
        <v>76</v>
      </c>
      <c r="AY134" s="262" t="s">
        <v>152</v>
      </c>
    </row>
    <row r="135" s="14" customFormat="1">
      <c r="A135" s="14"/>
      <c r="B135" s="264"/>
      <c r="C135" s="265"/>
      <c r="D135" s="253" t="s">
        <v>223</v>
      </c>
      <c r="E135" s="266" t="s">
        <v>1</v>
      </c>
      <c r="F135" s="267" t="s">
        <v>294</v>
      </c>
      <c r="G135" s="265"/>
      <c r="H135" s="266" t="s">
        <v>1</v>
      </c>
      <c r="I135" s="268"/>
      <c r="J135" s="265"/>
      <c r="K135" s="265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223</v>
      </c>
      <c r="AU135" s="273" t="s">
        <v>85</v>
      </c>
      <c r="AV135" s="14" t="s">
        <v>83</v>
      </c>
      <c r="AW135" s="14" t="s">
        <v>32</v>
      </c>
      <c r="AX135" s="14" t="s">
        <v>76</v>
      </c>
      <c r="AY135" s="273" t="s">
        <v>152</v>
      </c>
    </row>
    <row r="136" s="13" customFormat="1">
      <c r="A136" s="13"/>
      <c r="B136" s="251"/>
      <c r="C136" s="252"/>
      <c r="D136" s="253" t="s">
        <v>223</v>
      </c>
      <c r="E136" s="254" t="s">
        <v>1</v>
      </c>
      <c r="F136" s="255" t="s">
        <v>295</v>
      </c>
      <c r="G136" s="252"/>
      <c r="H136" s="256">
        <v>6.444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223</v>
      </c>
      <c r="AU136" s="262" t="s">
        <v>85</v>
      </c>
      <c r="AV136" s="13" t="s">
        <v>85</v>
      </c>
      <c r="AW136" s="13" t="s">
        <v>32</v>
      </c>
      <c r="AX136" s="13" t="s">
        <v>76</v>
      </c>
      <c r="AY136" s="262" t="s">
        <v>152</v>
      </c>
    </row>
    <row r="137" s="15" customFormat="1">
      <c r="A137" s="15"/>
      <c r="B137" s="274"/>
      <c r="C137" s="275"/>
      <c r="D137" s="253" t="s">
        <v>223</v>
      </c>
      <c r="E137" s="276" t="s">
        <v>1</v>
      </c>
      <c r="F137" s="277" t="s">
        <v>244</v>
      </c>
      <c r="G137" s="275"/>
      <c r="H137" s="278">
        <v>92.364000000000004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4" t="s">
        <v>223</v>
      </c>
      <c r="AU137" s="284" t="s">
        <v>85</v>
      </c>
      <c r="AV137" s="15" t="s">
        <v>172</v>
      </c>
      <c r="AW137" s="15" t="s">
        <v>32</v>
      </c>
      <c r="AX137" s="15" t="s">
        <v>83</v>
      </c>
      <c r="AY137" s="284" t="s">
        <v>152</v>
      </c>
    </row>
    <row r="138" s="2" customFormat="1" ht="16.5" customHeight="1">
      <c r="A138" s="39"/>
      <c r="B138" s="40"/>
      <c r="C138" s="228" t="s">
        <v>85</v>
      </c>
      <c r="D138" s="228" t="s">
        <v>155</v>
      </c>
      <c r="E138" s="229" t="s">
        <v>296</v>
      </c>
      <c r="F138" s="230" t="s">
        <v>297</v>
      </c>
      <c r="G138" s="231" t="s">
        <v>286</v>
      </c>
      <c r="H138" s="232">
        <v>92.364000000000004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85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298</v>
      </c>
    </row>
    <row r="139" s="14" customFormat="1">
      <c r="A139" s="14"/>
      <c r="B139" s="264"/>
      <c r="C139" s="265"/>
      <c r="D139" s="253" t="s">
        <v>223</v>
      </c>
      <c r="E139" s="266" t="s">
        <v>1</v>
      </c>
      <c r="F139" s="267" t="s">
        <v>288</v>
      </c>
      <c r="G139" s="265"/>
      <c r="H139" s="266" t="s">
        <v>1</v>
      </c>
      <c r="I139" s="268"/>
      <c r="J139" s="265"/>
      <c r="K139" s="265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223</v>
      </c>
      <c r="AU139" s="273" t="s">
        <v>85</v>
      </c>
      <c r="AV139" s="14" t="s">
        <v>83</v>
      </c>
      <c r="AW139" s="14" t="s">
        <v>32</v>
      </c>
      <c r="AX139" s="14" t="s">
        <v>76</v>
      </c>
      <c r="AY139" s="273" t="s">
        <v>152</v>
      </c>
    </row>
    <row r="140" s="13" customFormat="1">
      <c r="A140" s="13"/>
      <c r="B140" s="251"/>
      <c r="C140" s="252"/>
      <c r="D140" s="253" t="s">
        <v>223</v>
      </c>
      <c r="E140" s="254" t="s">
        <v>1</v>
      </c>
      <c r="F140" s="255" t="s">
        <v>289</v>
      </c>
      <c r="G140" s="252"/>
      <c r="H140" s="256">
        <v>10.74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223</v>
      </c>
      <c r="AU140" s="262" t="s">
        <v>85</v>
      </c>
      <c r="AV140" s="13" t="s">
        <v>85</v>
      </c>
      <c r="AW140" s="13" t="s">
        <v>32</v>
      </c>
      <c r="AX140" s="13" t="s">
        <v>76</v>
      </c>
      <c r="AY140" s="262" t="s">
        <v>152</v>
      </c>
    </row>
    <row r="141" s="14" customFormat="1">
      <c r="A141" s="14"/>
      <c r="B141" s="264"/>
      <c r="C141" s="265"/>
      <c r="D141" s="253" t="s">
        <v>223</v>
      </c>
      <c r="E141" s="266" t="s">
        <v>1</v>
      </c>
      <c r="F141" s="267" t="s">
        <v>290</v>
      </c>
      <c r="G141" s="265"/>
      <c r="H141" s="266" t="s">
        <v>1</v>
      </c>
      <c r="I141" s="268"/>
      <c r="J141" s="265"/>
      <c r="K141" s="265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223</v>
      </c>
      <c r="AU141" s="273" t="s">
        <v>85</v>
      </c>
      <c r="AV141" s="14" t="s">
        <v>83</v>
      </c>
      <c r="AW141" s="14" t="s">
        <v>32</v>
      </c>
      <c r="AX141" s="14" t="s">
        <v>76</v>
      </c>
      <c r="AY141" s="273" t="s">
        <v>152</v>
      </c>
    </row>
    <row r="142" s="13" customFormat="1">
      <c r="A142" s="13"/>
      <c r="B142" s="251"/>
      <c r="C142" s="252"/>
      <c r="D142" s="253" t="s">
        <v>223</v>
      </c>
      <c r="E142" s="254" t="s">
        <v>1</v>
      </c>
      <c r="F142" s="255" t="s">
        <v>291</v>
      </c>
      <c r="G142" s="252"/>
      <c r="H142" s="256">
        <v>32.219999999999999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223</v>
      </c>
      <c r="AU142" s="262" t="s">
        <v>85</v>
      </c>
      <c r="AV142" s="13" t="s">
        <v>85</v>
      </c>
      <c r="AW142" s="13" t="s">
        <v>32</v>
      </c>
      <c r="AX142" s="13" t="s">
        <v>76</v>
      </c>
      <c r="AY142" s="262" t="s">
        <v>152</v>
      </c>
    </row>
    <row r="143" s="14" customFormat="1">
      <c r="A143" s="14"/>
      <c r="B143" s="264"/>
      <c r="C143" s="265"/>
      <c r="D143" s="253" t="s">
        <v>223</v>
      </c>
      <c r="E143" s="266" t="s">
        <v>1</v>
      </c>
      <c r="F143" s="267" t="s">
        <v>292</v>
      </c>
      <c r="G143" s="265"/>
      <c r="H143" s="266" t="s">
        <v>1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223</v>
      </c>
      <c r="AU143" s="273" t="s">
        <v>85</v>
      </c>
      <c r="AV143" s="14" t="s">
        <v>83</v>
      </c>
      <c r="AW143" s="14" t="s">
        <v>32</v>
      </c>
      <c r="AX143" s="14" t="s">
        <v>76</v>
      </c>
      <c r="AY143" s="273" t="s">
        <v>152</v>
      </c>
    </row>
    <row r="144" s="13" customFormat="1">
      <c r="A144" s="13"/>
      <c r="B144" s="251"/>
      <c r="C144" s="252"/>
      <c r="D144" s="253" t="s">
        <v>223</v>
      </c>
      <c r="E144" s="254" t="s">
        <v>1</v>
      </c>
      <c r="F144" s="255" t="s">
        <v>293</v>
      </c>
      <c r="G144" s="252"/>
      <c r="H144" s="256">
        <v>42.960000000000001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223</v>
      </c>
      <c r="AU144" s="262" t="s">
        <v>85</v>
      </c>
      <c r="AV144" s="13" t="s">
        <v>85</v>
      </c>
      <c r="AW144" s="13" t="s">
        <v>32</v>
      </c>
      <c r="AX144" s="13" t="s">
        <v>76</v>
      </c>
      <c r="AY144" s="262" t="s">
        <v>152</v>
      </c>
    </row>
    <row r="145" s="14" customFormat="1">
      <c r="A145" s="14"/>
      <c r="B145" s="264"/>
      <c r="C145" s="265"/>
      <c r="D145" s="253" t="s">
        <v>223</v>
      </c>
      <c r="E145" s="266" t="s">
        <v>1</v>
      </c>
      <c r="F145" s="267" t="s">
        <v>294</v>
      </c>
      <c r="G145" s="265"/>
      <c r="H145" s="266" t="s">
        <v>1</v>
      </c>
      <c r="I145" s="268"/>
      <c r="J145" s="265"/>
      <c r="K145" s="265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223</v>
      </c>
      <c r="AU145" s="273" t="s">
        <v>85</v>
      </c>
      <c r="AV145" s="14" t="s">
        <v>83</v>
      </c>
      <c r="AW145" s="14" t="s">
        <v>32</v>
      </c>
      <c r="AX145" s="14" t="s">
        <v>76</v>
      </c>
      <c r="AY145" s="273" t="s">
        <v>152</v>
      </c>
    </row>
    <row r="146" s="13" customFormat="1">
      <c r="A146" s="13"/>
      <c r="B146" s="251"/>
      <c r="C146" s="252"/>
      <c r="D146" s="253" t="s">
        <v>223</v>
      </c>
      <c r="E146" s="254" t="s">
        <v>1</v>
      </c>
      <c r="F146" s="255" t="s">
        <v>295</v>
      </c>
      <c r="G146" s="252"/>
      <c r="H146" s="256">
        <v>6.444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223</v>
      </c>
      <c r="AU146" s="262" t="s">
        <v>85</v>
      </c>
      <c r="AV146" s="13" t="s">
        <v>85</v>
      </c>
      <c r="AW146" s="13" t="s">
        <v>32</v>
      </c>
      <c r="AX146" s="13" t="s">
        <v>76</v>
      </c>
      <c r="AY146" s="262" t="s">
        <v>152</v>
      </c>
    </row>
    <row r="147" s="15" customFormat="1">
      <c r="A147" s="15"/>
      <c r="B147" s="274"/>
      <c r="C147" s="275"/>
      <c r="D147" s="253" t="s">
        <v>223</v>
      </c>
      <c r="E147" s="276" t="s">
        <v>1</v>
      </c>
      <c r="F147" s="277" t="s">
        <v>244</v>
      </c>
      <c r="G147" s="275"/>
      <c r="H147" s="278">
        <v>92.364000000000004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4" t="s">
        <v>223</v>
      </c>
      <c r="AU147" s="284" t="s">
        <v>85</v>
      </c>
      <c r="AV147" s="15" t="s">
        <v>172</v>
      </c>
      <c r="AW147" s="15" t="s">
        <v>32</v>
      </c>
      <c r="AX147" s="15" t="s">
        <v>83</v>
      </c>
      <c r="AY147" s="284" t="s">
        <v>152</v>
      </c>
    </row>
    <row r="148" s="2" customFormat="1" ht="16.5" customHeight="1">
      <c r="A148" s="39"/>
      <c r="B148" s="40"/>
      <c r="C148" s="228" t="s">
        <v>167</v>
      </c>
      <c r="D148" s="228" t="s">
        <v>155</v>
      </c>
      <c r="E148" s="229" t="s">
        <v>299</v>
      </c>
      <c r="F148" s="230" t="s">
        <v>300</v>
      </c>
      <c r="G148" s="231" t="s">
        <v>215</v>
      </c>
      <c r="H148" s="232">
        <v>179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85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301</v>
      </c>
    </row>
    <row r="149" s="13" customFormat="1">
      <c r="A149" s="13"/>
      <c r="B149" s="251"/>
      <c r="C149" s="252"/>
      <c r="D149" s="253" t="s">
        <v>223</v>
      </c>
      <c r="E149" s="254" t="s">
        <v>1</v>
      </c>
      <c r="F149" s="255" t="s">
        <v>302</v>
      </c>
      <c r="G149" s="252"/>
      <c r="H149" s="256">
        <v>179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2" t="s">
        <v>223</v>
      </c>
      <c r="AU149" s="262" t="s">
        <v>85</v>
      </c>
      <c r="AV149" s="13" t="s">
        <v>85</v>
      </c>
      <c r="AW149" s="13" t="s">
        <v>32</v>
      </c>
      <c r="AX149" s="13" t="s">
        <v>76</v>
      </c>
      <c r="AY149" s="262" t="s">
        <v>152</v>
      </c>
    </row>
    <row r="150" s="15" customFormat="1">
      <c r="A150" s="15"/>
      <c r="B150" s="274"/>
      <c r="C150" s="275"/>
      <c r="D150" s="253" t="s">
        <v>223</v>
      </c>
      <c r="E150" s="276" t="s">
        <v>1</v>
      </c>
      <c r="F150" s="277" t="s">
        <v>244</v>
      </c>
      <c r="G150" s="275"/>
      <c r="H150" s="278">
        <v>179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4" t="s">
        <v>223</v>
      </c>
      <c r="AU150" s="284" t="s">
        <v>85</v>
      </c>
      <c r="AV150" s="15" t="s">
        <v>172</v>
      </c>
      <c r="AW150" s="15" t="s">
        <v>32</v>
      </c>
      <c r="AX150" s="15" t="s">
        <v>83</v>
      </c>
      <c r="AY150" s="284" t="s">
        <v>152</v>
      </c>
    </row>
    <row r="151" s="2" customFormat="1" ht="16.5" customHeight="1">
      <c r="A151" s="39"/>
      <c r="B151" s="40"/>
      <c r="C151" s="285" t="s">
        <v>303</v>
      </c>
      <c r="D151" s="285" t="s">
        <v>253</v>
      </c>
      <c r="E151" s="286" t="s">
        <v>304</v>
      </c>
      <c r="F151" s="287" t="s">
        <v>305</v>
      </c>
      <c r="G151" s="288" t="s">
        <v>306</v>
      </c>
      <c r="H151" s="289">
        <v>11.061999999999999</v>
      </c>
      <c r="I151" s="290"/>
      <c r="J151" s="291">
        <f>ROUND(I151*H151,2)</f>
        <v>0</v>
      </c>
      <c r="K151" s="292"/>
      <c r="L151" s="293"/>
      <c r="M151" s="294" t="s">
        <v>1</v>
      </c>
      <c r="N151" s="295" t="s">
        <v>41</v>
      </c>
      <c r="O151" s="92"/>
      <c r="P151" s="238">
        <f>O151*H151</f>
        <v>0</v>
      </c>
      <c r="Q151" s="238">
        <v>0.001</v>
      </c>
      <c r="R151" s="238">
        <f>Q151*H151</f>
        <v>0.011061999999999999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194</v>
      </c>
      <c r="AT151" s="240" t="s">
        <v>253</v>
      </c>
      <c r="AU151" s="240" t="s">
        <v>85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307</v>
      </c>
    </row>
    <row r="152" s="13" customFormat="1">
      <c r="A152" s="13"/>
      <c r="B152" s="251"/>
      <c r="C152" s="252"/>
      <c r="D152" s="253" t="s">
        <v>223</v>
      </c>
      <c r="E152" s="254" t="s">
        <v>1</v>
      </c>
      <c r="F152" s="255" t="s">
        <v>308</v>
      </c>
      <c r="G152" s="252"/>
      <c r="H152" s="256">
        <v>11.061999999999999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223</v>
      </c>
      <c r="AU152" s="262" t="s">
        <v>85</v>
      </c>
      <c r="AV152" s="13" t="s">
        <v>85</v>
      </c>
      <c r="AW152" s="13" t="s">
        <v>32</v>
      </c>
      <c r="AX152" s="13" t="s">
        <v>76</v>
      </c>
      <c r="AY152" s="262" t="s">
        <v>152</v>
      </c>
    </row>
    <row r="153" s="2" customFormat="1" ht="16.5" customHeight="1">
      <c r="A153" s="39"/>
      <c r="B153" s="40"/>
      <c r="C153" s="285" t="s">
        <v>309</v>
      </c>
      <c r="D153" s="285" t="s">
        <v>253</v>
      </c>
      <c r="E153" s="286" t="s">
        <v>310</v>
      </c>
      <c r="F153" s="287" t="s">
        <v>311</v>
      </c>
      <c r="G153" s="288" t="s">
        <v>306</v>
      </c>
      <c r="H153" s="289">
        <v>5.5309999999999997</v>
      </c>
      <c r="I153" s="290"/>
      <c r="J153" s="291">
        <f>ROUND(I153*H153,2)</f>
        <v>0</v>
      </c>
      <c r="K153" s="292"/>
      <c r="L153" s="293"/>
      <c r="M153" s="294" t="s">
        <v>1</v>
      </c>
      <c r="N153" s="295" t="s">
        <v>41</v>
      </c>
      <c r="O153" s="92"/>
      <c r="P153" s="238">
        <f>O153*H153</f>
        <v>0</v>
      </c>
      <c r="Q153" s="238">
        <v>0.001</v>
      </c>
      <c r="R153" s="238">
        <f>Q153*H153</f>
        <v>0.0055309999999999995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194</v>
      </c>
      <c r="AT153" s="240" t="s">
        <v>253</v>
      </c>
      <c r="AU153" s="240" t="s">
        <v>85</v>
      </c>
      <c r="AY153" s="18" t="s">
        <v>152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172</v>
      </c>
      <c r="BM153" s="240" t="s">
        <v>312</v>
      </c>
    </row>
    <row r="154" s="13" customFormat="1">
      <c r="A154" s="13"/>
      <c r="B154" s="251"/>
      <c r="C154" s="252"/>
      <c r="D154" s="253" t="s">
        <v>223</v>
      </c>
      <c r="E154" s="254" t="s">
        <v>1</v>
      </c>
      <c r="F154" s="255" t="s">
        <v>313</v>
      </c>
      <c r="G154" s="252"/>
      <c r="H154" s="256">
        <v>5.5309999999999997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223</v>
      </c>
      <c r="AU154" s="262" t="s">
        <v>85</v>
      </c>
      <c r="AV154" s="13" t="s">
        <v>85</v>
      </c>
      <c r="AW154" s="13" t="s">
        <v>32</v>
      </c>
      <c r="AX154" s="13" t="s">
        <v>76</v>
      </c>
      <c r="AY154" s="262" t="s">
        <v>152</v>
      </c>
    </row>
    <row r="155" s="2" customFormat="1" ht="16.5" customHeight="1">
      <c r="A155" s="39"/>
      <c r="B155" s="40"/>
      <c r="C155" s="228" t="s">
        <v>184</v>
      </c>
      <c r="D155" s="228" t="s">
        <v>155</v>
      </c>
      <c r="E155" s="229" t="s">
        <v>213</v>
      </c>
      <c r="F155" s="230" t="s">
        <v>214</v>
      </c>
      <c r="G155" s="231" t="s">
        <v>215</v>
      </c>
      <c r="H155" s="232">
        <v>179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172</v>
      </c>
      <c r="AT155" s="240" t="s">
        <v>155</v>
      </c>
      <c r="AU155" s="240" t="s">
        <v>85</v>
      </c>
      <c r="AY155" s="18" t="s">
        <v>152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172</v>
      </c>
      <c r="BM155" s="240" t="s">
        <v>314</v>
      </c>
    </row>
    <row r="156" s="13" customFormat="1">
      <c r="A156" s="13"/>
      <c r="B156" s="251"/>
      <c r="C156" s="252"/>
      <c r="D156" s="253" t="s">
        <v>223</v>
      </c>
      <c r="E156" s="254" t="s">
        <v>1</v>
      </c>
      <c r="F156" s="255" t="s">
        <v>315</v>
      </c>
      <c r="G156" s="252"/>
      <c r="H156" s="256">
        <v>179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223</v>
      </c>
      <c r="AU156" s="262" t="s">
        <v>85</v>
      </c>
      <c r="AV156" s="13" t="s">
        <v>85</v>
      </c>
      <c r="AW156" s="13" t="s">
        <v>32</v>
      </c>
      <c r="AX156" s="13" t="s">
        <v>83</v>
      </c>
      <c r="AY156" s="262" t="s">
        <v>152</v>
      </c>
    </row>
    <row r="157" s="2" customFormat="1" ht="21.75" customHeight="1">
      <c r="A157" s="39"/>
      <c r="B157" s="40"/>
      <c r="C157" s="228" t="s">
        <v>189</v>
      </c>
      <c r="D157" s="228" t="s">
        <v>155</v>
      </c>
      <c r="E157" s="229" t="s">
        <v>316</v>
      </c>
      <c r="F157" s="230" t="s">
        <v>317</v>
      </c>
      <c r="G157" s="231" t="s">
        <v>215</v>
      </c>
      <c r="H157" s="232">
        <v>179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172</v>
      </c>
      <c r="AT157" s="240" t="s">
        <v>155</v>
      </c>
      <c r="AU157" s="240" t="s">
        <v>85</v>
      </c>
      <c r="AY157" s="18" t="s">
        <v>152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172</v>
      </c>
      <c r="BM157" s="240" t="s">
        <v>318</v>
      </c>
    </row>
    <row r="158" s="13" customFormat="1">
      <c r="A158" s="13"/>
      <c r="B158" s="251"/>
      <c r="C158" s="252"/>
      <c r="D158" s="253" t="s">
        <v>223</v>
      </c>
      <c r="E158" s="254" t="s">
        <v>1</v>
      </c>
      <c r="F158" s="255" t="s">
        <v>319</v>
      </c>
      <c r="G158" s="252"/>
      <c r="H158" s="256">
        <v>179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223</v>
      </c>
      <c r="AU158" s="262" t="s">
        <v>85</v>
      </c>
      <c r="AV158" s="13" t="s">
        <v>85</v>
      </c>
      <c r="AW158" s="13" t="s">
        <v>32</v>
      </c>
      <c r="AX158" s="13" t="s">
        <v>76</v>
      </c>
      <c r="AY158" s="262" t="s">
        <v>152</v>
      </c>
    </row>
    <row r="159" s="15" customFormat="1">
      <c r="A159" s="15"/>
      <c r="B159" s="274"/>
      <c r="C159" s="275"/>
      <c r="D159" s="253" t="s">
        <v>223</v>
      </c>
      <c r="E159" s="276" t="s">
        <v>1</v>
      </c>
      <c r="F159" s="277" t="s">
        <v>244</v>
      </c>
      <c r="G159" s="275"/>
      <c r="H159" s="278">
        <v>179</v>
      </c>
      <c r="I159" s="279"/>
      <c r="J159" s="275"/>
      <c r="K159" s="275"/>
      <c r="L159" s="280"/>
      <c r="M159" s="281"/>
      <c r="N159" s="282"/>
      <c r="O159" s="282"/>
      <c r="P159" s="282"/>
      <c r="Q159" s="282"/>
      <c r="R159" s="282"/>
      <c r="S159" s="282"/>
      <c r="T159" s="28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4" t="s">
        <v>223</v>
      </c>
      <c r="AU159" s="284" t="s">
        <v>85</v>
      </c>
      <c r="AV159" s="15" t="s">
        <v>172</v>
      </c>
      <c r="AW159" s="15" t="s">
        <v>32</v>
      </c>
      <c r="AX159" s="15" t="s">
        <v>83</v>
      </c>
      <c r="AY159" s="284" t="s">
        <v>152</v>
      </c>
    </row>
    <row r="160" s="2" customFormat="1" ht="21.75" customHeight="1">
      <c r="A160" s="39"/>
      <c r="B160" s="40"/>
      <c r="C160" s="228" t="s">
        <v>320</v>
      </c>
      <c r="D160" s="228" t="s">
        <v>155</v>
      </c>
      <c r="E160" s="229" t="s">
        <v>316</v>
      </c>
      <c r="F160" s="230" t="s">
        <v>317</v>
      </c>
      <c r="G160" s="231" t="s">
        <v>215</v>
      </c>
      <c r="H160" s="232">
        <v>179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172</v>
      </c>
      <c r="AT160" s="240" t="s">
        <v>155</v>
      </c>
      <c r="AU160" s="240" t="s">
        <v>85</v>
      </c>
      <c r="AY160" s="18" t="s">
        <v>152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172</v>
      </c>
      <c r="BM160" s="240" t="s">
        <v>321</v>
      </c>
    </row>
    <row r="161" s="13" customFormat="1">
      <c r="A161" s="13"/>
      <c r="B161" s="251"/>
      <c r="C161" s="252"/>
      <c r="D161" s="253" t="s">
        <v>223</v>
      </c>
      <c r="E161" s="254" t="s">
        <v>1</v>
      </c>
      <c r="F161" s="255" t="s">
        <v>319</v>
      </c>
      <c r="G161" s="252"/>
      <c r="H161" s="256">
        <v>179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223</v>
      </c>
      <c r="AU161" s="262" t="s">
        <v>85</v>
      </c>
      <c r="AV161" s="13" t="s">
        <v>85</v>
      </c>
      <c r="AW161" s="13" t="s">
        <v>32</v>
      </c>
      <c r="AX161" s="13" t="s">
        <v>76</v>
      </c>
      <c r="AY161" s="262" t="s">
        <v>152</v>
      </c>
    </row>
    <row r="162" s="15" customFormat="1">
      <c r="A162" s="15"/>
      <c r="B162" s="274"/>
      <c r="C162" s="275"/>
      <c r="D162" s="253" t="s">
        <v>223</v>
      </c>
      <c r="E162" s="276" t="s">
        <v>1</v>
      </c>
      <c r="F162" s="277" t="s">
        <v>244</v>
      </c>
      <c r="G162" s="275"/>
      <c r="H162" s="278">
        <v>179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4" t="s">
        <v>223</v>
      </c>
      <c r="AU162" s="284" t="s">
        <v>85</v>
      </c>
      <c r="AV162" s="15" t="s">
        <v>172</v>
      </c>
      <c r="AW162" s="15" t="s">
        <v>32</v>
      </c>
      <c r="AX162" s="15" t="s">
        <v>83</v>
      </c>
      <c r="AY162" s="284" t="s">
        <v>152</v>
      </c>
    </row>
    <row r="163" s="2" customFormat="1" ht="16.5" customHeight="1">
      <c r="A163" s="39"/>
      <c r="B163" s="40"/>
      <c r="C163" s="228" t="s">
        <v>194</v>
      </c>
      <c r="D163" s="228" t="s">
        <v>155</v>
      </c>
      <c r="E163" s="229" t="s">
        <v>322</v>
      </c>
      <c r="F163" s="230" t="s">
        <v>323</v>
      </c>
      <c r="G163" s="231" t="s">
        <v>306</v>
      </c>
      <c r="H163" s="232">
        <v>5.3700000000000001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172</v>
      </c>
      <c r="AT163" s="240" t="s">
        <v>155</v>
      </c>
      <c r="AU163" s="240" t="s">
        <v>85</v>
      </c>
      <c r="AY163" s="18" t="s">
        <v>152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172</v>
      </c>
      <c r="BM163" s="240" t="s">
        <v>324</v>
      </c>
    </row>
    <row r="164" s="14" customFormat="1">
      <c r="A164" s="14"/>
      <c r="B164" s="264"/>
      <c r="C164" s="265"/>
      <c r="D164" s="253" t="s">
        <v>223</v>
      </c>
      <c r="E164" s="266" t="s">
        <v>1</v>
      </c>
      <c r="F164" s="267" t="s">
        <v>325</v>
      </c>
      <c r="G164" s="265"/>
      <c r="H164" s="266" t="s">
        <v>1</v>
      </c>
      <c r="I164" s="268"/>
      <c r="J164" s="265"/>
      <c r="K164" s="265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223</v>
      </c>
      <c r="AU164" s="273" t="s">
        <v>85</v>
      </c>
      <c r="AV164" s="14" t="s">
        <v>83</v>
      </c>
      <c r="AW164" s="14" t="s">
        <v>32</v>
      </c>
      <c r="AX164" s="14" t="s">
        <v>76</v>
      </c>
      <c r="AY164" s="273" t="s">
        <v>152</v>
      </c>
    </row>
    <row r="165" s="13" customFormat="1">
      <c r="A165" s="13"/>
      <c r="B165" s="251"/>
      <c r="C165" s="252"/>
      <c r="D165" s="253" t="s">
        <v>223</v>
      </c>
      <c r="E165" s="254" t="s">
        <v>1</v>
      </c>
      <c r="F165" s="255" t="s">
        <v>326</v>
      </c>
      <c r="G165" s="252"/>
      <c r="H165" s="256">
        <v>5.3700000000000001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223</v>
      </c>
      <c r="AU165" s="262" t="s">
        <v>85</v>
      </c>
      <c r="AV165" s="13" t="s">
        <v>85</v>
      </c>
      <c r="AW165" s="13" t="s">
        <v>32</v>
      </c>
      <c r="AX165" s="13" t="s">
        <v>76</v>
      </c>
      <c r="AY165" s="262" t="s">
        <v>152</v>
      </c>
    </row>
    <row r="166" s="15" customFormat="1">
      <c r="A166" s="15"/>
      <c r="B166" s="274"/>
      <c r="C166" s="275"/>
      <c r="D166" s="253" t="s">
        <v>223</v>
      </c>
      <c r="E166" s="276" t="s">
        <v>1</v>
      </c>
      <c r="F166" s="277" t="s">
        <v>244</v>
      </c>
      <c r="G166" s="275"/>
      <c r="H166" s="278">
        <v>5.3700000000000001</v>
      </c>
      <c r="I166" s="279"/>
      <c r="J166" s="275"/>
      <c r="K166" s="275"/>
      <c r="L166" s="280"/>
      <c r="M166" s="281"/>
      <c r="N166" s="282"/>
      <c r="O166" s="282"/>
      <c r="P166" s="282"/>
      <c r="Q166" s="282"/>
      <c r="R166" s="282"/>
      <c r="S166" s="282"/>
      <c r="T166" s="28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4" t="s">
        <v>223</v>
      </c>
      <c r="AU166" s="284" t="s">
        <v>85</v>
      </c>
      <c r="AV166" s="15" t="s">
        <v>172</v>
      </c>
      <c r="AW166" s="15" t="s">
        <v>32</v>
      </c>
      <c r="AX166" s="15" t="s">
        <v>83</v>
      </c>
      <c r="AY166" s="284" t="s">
        <v>152</v>
      </c>
    </row>
    <row r="167" s="2" customFormat="1" ht="16.5" customHeight="1">
      <c r="A167" s="39"/>
      <c r="B167" s="40"/>
      <c r="C167" s="228" t="s">
        <v>199</v>
      </c>
      <c r="D167" s="228" t="s">
        <v>155</v>
      </c>
      <c r="E167" s="229" t="s">
        <v>327</v>
      </c>
      <c r="F167" s="230" t="s">
        <v>328</v>
      </c>
      <c r="G167" s="231" t="s">
        <v>215</v>
      </c>
      <c r="H167" s="232">
        <v>179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172</v>
      </c>
      <c r="AT167" s="240" t="s">
        <v>155</v>
      </c>
      <c r="AU167" s="240" t="s">
        <v>85</v>
      </c>
      <c r="AY167" s="18" t="s">
        <v>152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172</v>
      </c>
      <c r="BM167" s="240" t="s">
        <v>329</v>
      </c>
    </row>
    <row r="168" s="14" customFormat="1">
      <c r="A168" s="14"/>
      <c r="B168" s="264"/>
      <c r="C168" s="265"/>
      <c r="D168" s="253" t="s">
        <v>223</v>
      </c>
      <c r="E168" s="266" t="s">
        <v>1</v>
      </c>
      <c r="F168" s="267" t="s">
        <v>330</v>
      </c>
      <c r="G168" s="265"/>
      <c r="H168" s="266" t="s">
        <v>1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223</v>
      </c>
      <c r="AU168" s="273" t="s">
        <v>85</v>
      </c>
      <c r="AV168" s="14" t="s">
        <v>83</v>
      </c>
      <c r="AW168" s="14" t="s">
        <v>32</v>
      </c>
      <c r="AX168" s="14" t="s">
        <v>76</v>
      </c>
      <c r="AY168" s="273" t="s">
        <v>152</v>
      </c>
    </row>
    <row r="169" s="14" customFormat="1">
      <c r="A169" s="14"/>
      <c r="B169" s="264"/>
      <c r="C169" s="265"/>
      <c r="D169" s="253" t="s">
        <v>223</v>
      </c>
      <c r="E169" s="266" t="s">
        <v>1</v>
      </c>
      <c r="F169" s="267" t="s">
        <v>331</v>
      </c>
      <c r="G169" s="265"/>
      <c r="H169" s="266" t="s">
        <v>1</v>
      </c>
      <c r="I169" s="268"/>
      <c r="J169" s="265"/>
      <c r="K169" s="265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223</v>
      </c>
      <c r="AU169" s="273" t="s">
        <v>85</v>
      </c>
      <c r="AV169" s="14" t="s">
        <v>83</v>
      </c>
      <c r="AW169" s="14" t="s">
        <v>32</v>
      </c>
      <c r="AX169" s="14" t="s">
        <v>76</v>
      </c>
      <c r="AY169" s="273" t="s">
        <v>152</v>
      </c>
    </row>
    <row r="170" s="14" customFormat="1">
      <c r="A170" s="14"/>
      <c r="B170" s="264"/>
      <c r="C170" s="265"/>
      <c r="D170" s="253" t="s">
        <v>223</v>
      </c>
      <c r="E170" s="266" t="s">
        <v>1</v>
      </c>
      <c r="F170" s="267" t="s">
        <v>332</v>
      </c>
      <c r="G170" s="265"/>
      <c r="H170" s="266" t="s">
        <v>1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223</v>
      </c>
      <c r="AU170" s="273" t="s">
        <v>85</v>
      </c>
      <c r="AV170" s="14" t="s">
        <v>83</v>
      </c>
      <c r="AW170" s="14" t="s">
        <v>32</v>
      </c>
      <c r="AX170" s="14" t="s">
        <v>76</v>
      </c>
      <c r="AY170" s="273" t="s">
        <v>152</v>
      </c>
    </row>
    <row r="171" s="13" customFormat="1">
      <c r="A171" s="13"/>
      <c r="B171" s="251"/>
      <c r="C171" s="252"/>
      <c r="D171" s="253" t="s">
        <v>223</v>
      </c>
      <c r="E171" s="254" t="s">
        <v>1</v>
      </c>
      <c r="F171" s="255" t="s">
        <v>319</v>
      </c>
      <c r="G171" s="252"/>
      <c r="H171" s="256">
        <v>179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223</v>
      </c>
      <c r="AU171" s="262" t="s">
        <v>85</v>
      </c>
      <c r="AV171" s="13" t="s">
        <v>85</v>
      </c>
      <c r="AW171" s="13" t="s">
        <v>32</v>
      </c>
      <c r="AX171" s="13" t="s">
        <v>76</v>
      </c>
      <c r="AY171" s="262" t="s">
        <v>152</v>
      </c>
    </row>
    <row r="172" s="15" customFormat="1">
      <c r="A172" s="15"/>
      <c r="B172" s="274"/>
      <c r="C172" s="275"/>
      <c r="D172" s="253" t="s">
        <v>223</v>
      </c>
      <c r="E172" s="276" t="s">
        <v>1</v>
      </c>
      <c r="F172" s="277" t="s">
        <v>244</v>
      </c>
      <c r="G172" s="275"/>
      <c r="H172" s="278">
        <v>179</v>
      </c>
      <c r="I172" s="279"/>
      <c r="J172" s="275"/>
      <c r="K172" s="275"/>
      <c r="L172" s="280"/>
      <c r="M172" s="281"/>
      <c r="N172" s="282"/>
      <c r="O172" s="282"/>
      <c r="P172" s="282"/>
      <c r="Q172" s="282"/>
      <c r="R172" s="282"/>
      <c r="S172" s="282"/>
      <c r="T172" s="28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4" t="s">
        <v>223</v>
      </c>
      <c r="AU172" s="284" t="s">
        <v>85</v>
      </c>
      <c r="AV172" s="15" t="s">
        <v>172</v>
      </c>
      <c r="AW172" s="15" t="s">
        <v>32</v>
      </c>
      <c r="AX172" s="15" t="s">
        <v>83</v>
      </c>
      <c r="AY172" s="284" t="s">
        <v>152</v>
      </c>
    </row>
    <row r="173" s="2" customFormat="1" ht="16.5" customHeight="1">
      <c r="A173" s="39"/>
      <c r="B173" s="40"/>
      <c r="C173" s="228" t="s">
        <v>264</v>
      </c>
      <c r="D173" s="228" t="s">
        <v>155</v>
      </c>
      <c r="E173" s="229" t="s">
        <v>333</v>
      </c>
      <c r="F173" s="230" t="s">
        <v>334</v>
      </c>
      <c r="G173" s="231" t="s">
        <v>286</v>
      </c>
      <c r="H173" s="232">
        <v>17.452999999999999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172</v>
      </c>
      <c r="AT173" s="240" t="s">
        <v>155</v>
      </c>
      <c r="AU173" s="240" t="s">
        <v>85</v>
      </c>
      <c r="AY173" s="18" t="s">
        <v>152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172</v>
      </c>
      <c r="BM173" s="240" t="s">
        <v>335</v>
      </c>
    </row>
    <row r="174" s="14" customFormat="1">
      <c r="A174" s="14"/>
      <c r="B174" s="264"/>
      <c r="C174" s="265"/>
      <c r="D174" s="253" t="s">
        <v>223</v>
      </c>
      <c r="E174" s="266" t="s">
        <v>1</v>
      </c>
      <c r="F174" s="267" t="s">
        <v>336</v>
      </c>
      <c r="G174" s="265"/>
      <c r="H174" s="266" t="s">
        <v>1</v>
      </c>
      <c r="I174" s="268"/>
      <c r="J174" s="265"/>
      <c r="K174" s="265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223</v>
      </c>
      <c r="AU174" s="273" t="s">
        <v>85</v>
      </c>
      <c r="AV174" s="14" t="s">
        <v>83</v>
      </c>
      <c r="AW174" s="14" t="s">
        <v>32</v>
      </c>
      <c r="AX174" s="14" t="s">
        <v>76</v>
      </c>
      <c r="AY174" s="273" t="s">
        <v>152</v>
      </c>
    </row>
    <row r="175" s="14" customFormat="1">
      <c r="A175" s="14"/>
      <c r="B175" s="264"/>
      <c r="C175" s="265"/>
      <c r="D175" s="253" t="s">
        <v>223</v>
      </c>
      <c r="E175" s="266" t="s">
        <v>1</v>
      </c>
      <c r="F175" s="267" t="s">
        <v>337</v>
      </c>
      <c r="G175" s="265"/>
      <c r="H175" s="266" t="s">
        <v>1</v>
      </c>
      <c r="I175" s="268"/>
      <c r="J175" s="265"/>
      <c r="K175" s="265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223</v>
      </c>
      <c r="AU175" s="273" t="s">
        <v>85</v>
      </c>
      <c r="AV175" s="14" t="s">
        <v>83</v>
      </c>
      <c r="AW175" s="14" t="s">
        <v>32</v>
      </c>
      <c r="AX175" s="14" t="s">
        <v>76</v>
      </c>
      <c r="AY175" s="273" t="s">
        <v>152</v>
      </c>
    </row>
    <row r="176" s="13" customFormat="1">
      <c r="A176" s="13"/>
      <c r="B176" s="251"/>
      <c r="C176" s="252"/>
      <c r="D176" s="253" t="s">
        <v>223</v>
      </c>
      <c r="E176" s="254" t="s">
        <v>1</v>
      </c>
      <c r="F176" s="255" t="s">
        <v>338</v>
      </c>
      <c r="G176" s="252"/>
      <c r="H176" s="256">
        <v>1.79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223</v>
      </c>
      <c r="AU176" s="262" t="s">
        <v>85</v>
      </c>
      <c r="AV176" s="13" t="s">
        <v>85</v>
      </c>
      <c r="AW176" s="13" t="s">
        <v>32</v>
      </c>
      <c r="AX176" s="13" t="s">
        <v>76</v>
      </c>
      <c r="AY176" s="262" t="s">
        <v>152</v>
      </c>
    </row>
    <row r="177" s="16" customFormat="1">
      <c r="A177" s="16"/>
      <c r="B177" s="296"/>
      <c r="C177" s="297"/>
      <c r="D177" s="253" t="s">
        <v>223</v>
      </c>
      <c r="E177" s="298" t="s">
        <v>1</v>
      </c>
      <c r="F177" s="299" t="s">
        <v>339</v>
      </c>
      <c r="G177" s="297"/>
      <c r="H177" s="300">
        <v>1.79</v>
      </c>
      <c r="I177" s="301"/>
      <c r="J177" s="297"/>
      <c r="K177" s="297"/>
      <c r="L177" s="302"/>
      <c r="M177" s="303"/>
      <c r="N177" s="304"/>
      <c r="O177" s="304"/>
      <c r="P177" s="304"/>
      <c r="Q177" s="304"/>
      <c r="R177" s="304"/>
      <c r="S177" s="304"/>
      <c r="T177" s="305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306" t="s">
        <v>223</v>
      </c>
      <c r="AU177" s="306" t="s">
        <v>85</v>
      </c>
      <c r="AV177" s="16" t="s">
        <v>167</v>
      </c>
      <c r="AW177" s="16" t="s">
        <v>32</v>
      </c>
      <c r="AX177" s="16" t="s">
        <v>76</v>
      </c>
      <c r="AY177" s="306" t="s">
        <v>152</v>
      </c>
    </row>
    <row r="178" s="14" customFormat="1">
      <c r="A178" s="14"/>
      <c r="B178" s="264"/>
      <c r="C178" s="265"/>
      <c r="D178" s="253" t="s">
        <v>223</v>
      </c>
      <c r="E178" s="266" t="s">
        <v>1</v>
      </c>
      <c r="F178" s="267" t="s">
        <v>340</v>
      </c>
      <c r="G178" s="265"/>
      <c r="H178" s="266" t="s">
        <v>1</v>
      </c>
      <c r="I178" s="268"/>
      <c r="J178" s="265"/>
      <c r="K178" s="265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223</v>
      </c>
      <c r="AU178" s="273" t="s">
        <v>85</v>
      </c>
      <c r="AV178" s="14" t="s">
        <v>83</v>
      </c>
      <c r="AW178" s="14" t="s">
        <v>32</v>
      </c>
      <c r="AX178" s="14" t="s">
        <v>76</v>
      </c>
      <c r="AY178" s="273" t="s">
        <v>152</v>
      </c>
    </row>
    <row r="179" s="13" customFormat="1">
      <c r="A179" s="13"/>
      <c r="B179" s="251"/>
      <c r="C179" s="252"/>
      <c r="D179" s="253" t="s">
        <v>223</v>
      </c>
      <c r="E179" s="254" t="s">
        <v>1</v>
      </c>
      <c r="F179" s="255" t="s">
        <v>341</v>
      </c>
      <c r="G179" s="252"/>
      <c r="H179" s="256">
        <v>15.663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223</v>
      </c>
      <c r="AU179" s="262" t="s">
        <v>85</v>
      </c>
      <c r="AV179" s="13" t="s">
        <v>85</v>
      </c>
      <c r="AW179" s="13" t="s">
        <v>32</v>
      </c>
      <c r="AX179" s="13" t="s">
        <v>76</v>
      </c>
      <c r="AY179" s="262" t="s">
        <v>152</v>
      </c>
    </row>
    <row r="180" s="16" customFormat="1">
      <c r="A180" s="16"/>
      <c r="B180" s="296"/>
      <c r="C180" s="297"/>
      <c r="D180" s="253" t="s">
        <v>223</v>
      </c>
      <c r="E180" s="298" t="s">
        <v>1</v>
      </c>
      <c r="F180" s="299" t="s">
        <v>342</v>
      </c>
      <c r="G180" s="297"/>
      <c r="H180" s="300">
        <v>15.663</v>
      </c>
      <c r="I180" s="301"/>
      <c r="J180" s="297"/>
      <c r="K180" s="297"/>
      <c r="L180" s="302"/>
      <c r="M180" s="303"/>
      <c r="N180" s="304"/>
      <c r="O180" s="304"/>
      <c r="P180" s="304"/>
      <c r="Q180" s="304"/>
      <c r="R180" s="304"/>
      <c r="S180" s="304"/>
      <c r="T180" s="30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6" t="s">
        <v>223</v>
      </c>
      <c r="AU180" s="306" t="s">
        <v>85</v>
      </c>
      <c r="AV180" s="16" t="s">
        <v>167</v>
      </c>
      <c r="AW180" s="16" t="s">
        <v>32</v>
      </c>
      <c r="AX180" s="16" t="s">
        <v>76</v>
      </c>
      <c r="AY180" s="306" t="s">
        <v>152</v>
      </c>
    </row>
    <row r="181" s="15" customFormat="1">
      <c r="A181" s="15"/>
      <c r="B181" s="274"/>
      <c r="C181" s="275"/>
      <c r="D181" s="253" t="s">
        <v>223</v>
      </c>
      <c r="E181" s="276" t="s">
        <v>1</v>
      </c>
      <c r="F181" s="277" t="s">
        <v>244</v>
      </c>
      <c r="G181" s="275"/>
      <c r="H181" s="278">
        <v>17.452999999999999</v>
      </c>
      <c r="I181" s="279"/>
      <c r="J181" s="275"/>
      <c r="K181" s="275"/>
      <c r="L181" s="280"/>
      <c r="M181" s="281"/>
      <c r="N181" s="282"/>
      <c r="O181" s="282"/>
      <c r="P181" s="282"/>
      <c r="Q181" s="282"/>
      <c r="R181" s="282"/>
      <c r="S181" s="282"/>
      <c r="T181" s="28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4" t="s">
        <v>223</v>
      </c>
      <c r="AU181" s="284" t="s">
        <v>85</v>
      </c>
      <c r="AV181" s="15" t="s">
        <v>172</v>
      </c>
      <c r="AW181" s="15" t="s">
        <v>32</v>
      </c>
      <c r="AX181" s="15" t="s">
        <v>83</v>
      </c>
      <c r="AY181" s="284" t="s">
        <v>152</v>
      </c>
    </row>
    <row r="182" s="2" customFormat="1" ht="16.5" customHeight="1">
      <c r="A182" s="39"/>
      <c r="B182" s="40"/>
      <c r="C182" s="228" t="s">
        <v>270</v>
      </c>
      <c r="D182" s="228" t="s">
        <v>155</v>
      </c>
      <c r="E182" s="229" t="s">
        <v>343</v>
      </c>
      <c r="F182" s="230" t="s">
        <v>344</v>
      </c>
      <c r="G182" s="231" t="s">
        <v>286</v>
      </c>
      <c r="H182" s="232">
        <v>17.452999999999999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172</v>
      </c>
      <c r="AT182" s="240" t="s">
        <v>155</v>
      </c>
      <c r="AU182" s="240" t="s">
        <v>85</v>
      </c>
      <c r="AY182" s="18" t="s">
        <v>152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172</v>
      </c>
      <c r="BM182" s="240" t="s">
        <v>345</v>
      </c>
    </row>
    <row r="183" s="13" customFormat="1">
      <c r="A183" s="13"/>
      <c r="B183" s="251"/>
      <c r="C183" s="252"/>
      <c r="D183" s="253" t="s">
        <v>223</v>
      </c>
      <c r="E183" s="254" t="s">
        <v>1</v>
      </c>
      <c r="F183" s="255" t="s">
        <v>338</v>
      </c>
      <c r="G183" s="252"/>
      <c r="H183" s="256">
        <v>1.79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223</v>
      </c>
      <c r="AU183" s="262" t="s">
        <v>85</v>
      </c>
      <c r="AV183" s="13" t="s">
        <v>85</v>
      </c>
      <c r="AW183" s="13" t="s">
        <v>32</v>
      </c>
      <c r="AX183" s="13" t="s">
        <v>76</v>
      </c>
      <c r="AY183" s="262" t="s">
        <v>152</v>
      </c>
    </row>
    <row r="184" s="13" customFormat="1">
      <c r="A184" s="13"/>
      <c r="B184" s="251"/>
      <c r="C184" s="252"/>
      <c r="D184" s="253" t="s">
        <v>223</v>
      </c>
      <c r="E184" s="254" t="s">
        <v>1</v>
      </c>
      <c r="F184" s="255" t="s">
        <v>341</v>
      </c>
      <c r="G184" s="252"/>
      <c r="H184" s="256">
        <v>15.663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223</v>
      </c>
      <c r="AU184" s="262" t="s">
        <v>85</v>
      </c>
      <c r="AV184" s="13" t="s">
        <v>85</v>
      </c>
      <c r="AW184" s="13" t="s">
        <v>32</v>
      </c>
      <c r="AX184" s="13" t="s">
        <v>76</v>
      </c>
      <c r="AY184" s="262" t="s">
        <v>152</v>
      </c>
    </row>
    <row r="185" s="2" customFormat="1" ht="16.5" customHeight="1">
      <c r="A185" s="39"/>
      <c r="B185" s="40"/>
      <c r="C185" s="228" t="s">
        <v>8</v>
      </c>
      <c r="D185" s="228" t="s">
        <v>155</v>
      </c>
      <c r="E185" s="229" t="s">
        <v>346</v>
      </c>
      <c r="F185" s="230" t="s">
        <v>347</v>
      </c>
      <c r="G185" s="231" t="s">
        <v>286</v>
      </c>
      <c r="H185" s="232">
        <v>156.625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172</v>
      </c>
      <c r="AT185" s="240" t="s">
        <v>155</v>
      </c>
      <c r="AU185" s="240" t="s">
        <v>85</v>
      </c>
      <c r="AY185" s="18" t="s">
        <v>152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172</v>
      </c>
      <c r="BM185" s="240" t="s">
        <v>348</v>
      </c>
    </row>
    <row r="186" s="15" customFormat="1">
      <c r="A186" s="15"/>
      <c r="B186" s="274"/>
      <c r="C186" s="275"/>
      <c r="D186" s="253" t="s">
        <v>223</v>
      </c>
      <c r="E186" s="276" t="s">
        <v>1</v>
      </c>
      <c r="F186" s="277" t="s">
        <v>244</v>
      </c>
      <c r="G186" s="275"/>
      <c r="H186" s="278">
        <v>0</v>
      </c>
      <c r="I186" s="279"/>
      <c r="J186" s="275"/>
      <c r="K186" s="275"/>
      <c r="L186" s="280"/>
      <c r="M186" s="281"/>
      <c r="N186" s="282"/>
      <c r="O186" s="282"/>
      <c r="P186" s="282"/>
      <c r="Q186" s="282"/>
      <c r="R186" s="282"/>
      <c r="S186" s="282"/>
      <c r="T186" s="28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4" t="s">
        <v>223</v>
      </c>
      <c r="AU186" s="284" t="s">
        <v>85</v>
      </c>
      <c r="AV186" s="15" t="s">
        <v>172</v>
      </c>
      <c r="AW186" s="15" t="s">
        <v>32</v>
      </c>
      <c r="AX186" s="15" t="s">
        <v>76</v>
      </c>
      <c r="AY186" s="284" t="s">
        <v>152</v>
      </c>
    </row>
    <row r="187" s="14" customFormat="1">
      <c r="A187" s="14"/>
      <c r="B187" s="264"/>
      <c r="C187" s="265"/>
      <c r="D187" s="253" t="s">
        <v>223</v>
      </c>
      <c r="E187" s="266" t="s">
        <v>1</v>
      </c>
      <c r="F187" s="267" t="s">
        <v>337</v>
      </c>
      <c r="G187" s="265"/>
      <c r="H187" s="266" t="s">
        <v>1</v>
      </c>
      <c r="I187" s="268"/>
      <c r="J187" s="265"/>
      <c r="K187" s="265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223</v>
      </c>
      <c r="AU187" s="273" t="s">
        <v>85</v>
      </c>
      <c r="AV187" s="14" t="s">
        <v>83</v>
      </c>
      <c r="AW187" s="14" t="s">
        <v>4</v>
      </c>
      <c r="AX187" s="14" t="s">
        <v>76</v>
      </c>
      <c r="AY187" s="273" t="s">
        <v>152</v>
      </c>
    </row>
    <row r="188" s="13" customFormat="1">
      <c r="A188" s="13"/>
      <c r="B188" s="251"/>
      <c r="C188" s="252"/>
      <c r="D188" s="253" t="s">
        <v>223</v>
      </c>
      <c r="E188" s="254" t="s">
        <v>1</v>
      </c>
      <c r="F188" s="255" t="s">
        <v>349</v>
      </c>
      <c r="G188" s="252"/>
      <c r="H188" s="256">
        <v>17.899999999999999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223</v>
      </c>
      <c r="AU188" s="262" t="s">
        <v>85</v>
      </c>
      <c r="AV188" s="13" t="s">
        <v>85</v>
      </c>
      <c r="AW188" s="13" t="s">
        <v>32</v>
      </c>
      <c r="AX188" s="13" t="s">
        <v>76</v>
      </c>
      <c r="AY188" s="262" t="s">
        <v>152</v>
      </c>
    </row>
    <row r="189" s="14" customFormat="1">
      <c r="A189" s="14"/>
      <c r="B189" s="264"/>
      <c r="C189" s="265"/>
      <c r="D189" s="253" t="s">
        <v>223</v>
      </c>
      <c r="E189" s="266" t="s">
        <v>1</v>
      </c>
      <c r="F189" s="267" t="s">
        <v>340</v>
      </c>
      <c r="G189" s="265"/>
      <c r="H189" s="266" t="s">
        <v>1</v>
      </c>
      <c r="I189" s="268"/>
      <c r="J189" s="265"/>
      <c r="K189" s="265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223</v>
      </c>
      <c r="AU189" s="273" t="s">
        <v>85</v>
      </c>
      <c r="AV189" s="14" t="s">
        <v>83</v>
      </c>
      <c r="AW189" s="14" t="s">
        <v>4</v>
      </c>
      <c r="AX189" s="14" t="s">
        <v>76</v>
      </c>
      <c r="AY189" s="273" t="s">
        <v>152</v>
      </c>
    </row>
    <row r="190" s="13" customFormat="1">
      <c r="A190" s="13"/>
      <c r="B190" s="251"/>
      <c r="C190" s="252"/>
      <c r="D190" s="253" t="s">
        <v>223</v>
      </c>
      <c r="E190" s="254" t="s">
        <v>1</v>
      </c>
      <c r="F190" s="255" t="s">
        <v>350</v>
      </c>
      <c r="G190" s="252"/>
      <c r="H190" s="256">
        <v>156.625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223</v>
      </c>
      <c r="AU190" s="262" t="s">
        <v>85</v>
      </c>
      <c r="AV190" s="13" t="s">
        <v>85</v>
      </c>
      <c r="AW190" s="13" t="s">
        <v>32</v>
      </c>
      <c r="AX190" s="13" t="s">
        <v>83</v>
      </c>
      <c r="AY190" s="262" t="s">
        <v>152</v>
      </c>
    </row>
    <row r="191" s="12" customFormat="1" ht="22.8" customHeight="1">
      <c r="A191" s="12"/>
      <c r="B191" s="212"/>
      <c r="C191" s="213"/>
      <c r="D191" s="214" t="s">
        <v>75</v>
      </c>
      <c r="E191" s="226" t="s">
        <v>85</v>
      </c>
      <c r="F191" s="226" t="s">
        <v>217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SUM(P192:P196)</f>
        <v>0</v>
      </c>
      <c r="Q191" s="220"/>
      <c r="R191" s="221">
        <f>SUM(R192:R196)</f>
        <v>11.999976000000002</v>
      </c>
      <c r="S191" s="220"/>
      <c r="T191" s="222">
        <f>SUM(T192:T196)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83</v>
      </c>
      <c r="AT191" s="224" t="s">
        <v>75</v>
      </c>
      <c r="AU191" s="224" t="s">
        <v>83</v>
      </c>
      <c r="AY191" s="223" t="s">
        <v>152</v>
      </c>
      <c r="BK191" s="225">
        <f>SUM(BK192:BK196)</f>
        <v>0</v>
      </c>
    </row>
    <row r="192" s="2" customFormat="1" ht="37.8" customHeight="1">
      <c r="A192" s="39"/>
      <c r="B192" s="40"/>
      <c r="C192" s="228" t="s">
        <v>351</v>
      </c>
      <c r="D192" s="228" t="s">
        <v>155</v>
      </c>
      <c r="E192" s="229" t="s">
        <v>218</v>
      </c>
      <c r="F192" s="230" t="s">
        <v>219</v>
      </c>
      <c r="G192" s="231" t="s">
        <v>220</v>
      </c>
      <c r="H192" s="232">
        <v>74.400000000000006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0.16123000000000001</v>
      </c>
      <c r="R192" s="238">
        <f>Q192*H192</f>
        <v>11.995512000000002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172</v>
      </c>
      <c r="AT192" s="240" t="s">
        <v>155</v>
      </c>
      <c r="AU192" s="240" t="s">
        <v>85</v>
      </c>
      <c r="AY192" s="18" t="s">
        <v>152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172</v>
      </c>
      <c r="BM192" s="240" t="s">
        <v>352</v>
      </c>
    </row>
    <row r="193" s="2" customFormat="1">
      <c r="A193" s="39"/>
      <c r="B193" s="40"/>
      <c r="C193" s="41"/>
      <c r="D193" s="242" t="s">
        <v>161</v>
      </c>
      <c r="E193" s="41"/>
      <c r="F193" s="243" t="s">
        <v>222</v>
      </c>
      <c r="G193" s="41"/>
      <c r="H193" s="41"/>
      <c r="I193" s="244"/>
      <c r="J193" s="41"/>
      <c r="K193" s="41"/>
      <c r="L193" s="45"/>
      <c r="M193" s="245"/>
      <c r="N193" s="24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161</v>
      </c>
      <c r="AU193" s="18" t="s">
        <v>85</v>
      </c>
    </row>
    <row r="194" s="13" customFormat="1">
      <c r="A194" s="13"/>
      <c r="B194" s="251"/>
      <c r="C194" s="252"/>
      <c r="D194" s="253" t="s">
        <v>223</v>
      </c>
      <c r="E194" s="254" t="s">
        <v>1</v>
      </c>
      <c r="F194" s="255" t="s">
        <v>353</v>
      </c>
      <c r="G194" s="252"/>
      <c r="H194" s="256">
        <v>74.400000000000006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223</v>
      </c>
      <c r="AU194" s="262" t="s">
        <v>85</v>
      </c>
      <c r="AV194" s="13" t="s">
        <v>85</v>
      </c>
      <c r="AW194" s="13" t="s">
        <v>32</v>
      </c>
      <c r="AX194" s="13" t="s">
        <v>83</v>
      </c>
      <c r="AY194" s="262" t="s">
        <v>152</v>
      </c>
    </row>
    <row r="195" s="2" customFormat="1" ht="16.5" customHeight="1">
      <c r="A195" s="39"/>
      <c r="B195" s="40"/>
      <c r="C195" s="228" t="s">
        <v>354</v>
      </c>
      <c r="D195" s="228" t="s">
        <v>155</v>
      </c>
      <c r="E195" s="229" t="s">
        <v>225</v>
      </c>
      <c r="F195" s="230" t="s">
        <v>226</v>
      </c>
      <c r="G195" s="231" t="s">
        <v>220</v>
      </c>
      <c r="H195" s="232">
        <v>74.400000000000006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6.0000000000000002E-05</v>
      </c>
      <c r="R195" s="238">
        <f>Q195*H195</f>
        <v>0.0044640000000000001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172</v>
      </c>
      <c r="AT195" s="240" t="s">
        <v>155</v>
      </c>
      <c r="AU195" s="240" t="s">
        <v>85</v>
      </c>
      <c r="AY195" s="18" t="s">
        <v>152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172</v>
      </c>
      <c r="BM195" s="240" t="s">
        <v>355</v>
      </c>
    </row>
    <row r="196" s="2" customFormat="1">
      <c r="A196" s="39"/>
      <c r="B196" s="40"/>
      <c r="C196" s="41"/>
      <c r="D196" s="242" t="s">
        <v>161</v>
      </c>
      <c r="E196" s="41"/>
      <c r="F196" s="243" t="s">
        <v>228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85</v>
      </c>
    </row>
    <row r="197" s="12" customFormat="1" ht="22.8" customHeight="1">
      <c r="A197" s="12"/>
      <c r="B197" s="212"/>
      <c r="C197" s="213"/>
      <c r="D197" s="214" t="s">
        <v>75</v>
      </c>
      <c r="E197" s="226" t="s">
        <v>151</v>
      </c>
      <c r="F197" s="226" t="s">
        <v>229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SUM(P198:P218)</f>
        <v>0</v>
      </c>
      <c r="Q197" s="220"/>
      <c r="R197" s="221">
        <f>SUM(R198:R218)</f>
        <v>26.3551112</v>
      </c>
      <c r="S197" s="220"/>
      <c r="T197" s="222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83</v>
      </c>
      <c r="AT197" s="224" t="s">
        <v>75</v>
      </c>
      <c r="AU197" s="224" t="s">
        <v>83</v>
      </c>
      <c r="AY197" s="223" t="s">
        <v>152</v>
      </c>
      <c r="BK197" s="225">
        <f>SUM(BK198:BK218)</f>
        <v>0</v>
      </c>
    </row>
    <row r="198" s="2" customFormat="1" ht="24.15" customHeight="1">
      <c r="A198" s="39"/>
      <c r="B198" s="40"/>
      <c r="C198" s="228" t="s">
        <v>356</v>
      </c>
      <c r="D198" s="228" t="s">
        <v>155</v>
      </c>
      <c r="E198" s="229" t="s">
        <v>230</v>
      </c>
      <c r="F198" s="230" t="s">
        <v>231</v>
      </c>
      <c r="G198" s="231" t="s">
        <v>215</v>
      </c>
      <c r="H198" s="232">
        <v>179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172</v>
      </c>
      <c r="AT198" s="240" t="s">
        <v>155</v>
      </c>
      <c r="AU198" s="240" t="s">
        <v>85</v>
      </c>
      <c r="AY198" s="18" t="s">
        <v>152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172</v>
      </c>
      <c r="BM198" s="240" t="s">
        <v>357</v>
      </c>
    </row>
    <row r="199" s="2" customFormat="1">
      <c r="A199" s="39"/>
      <c r="B199" s="40"/>
      <c r="C199" s="41"/>
      <c r="D199" s="242" t="s">
        <v>161</v>
      </c>
      <c r="E199" s="41"/>
      <c r="F199" s="243" t="s">
        <v>233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85</v>
      </c>
    </row>
    <row r="200" s="2" customFormat="1">
      <c r="A200" s="39"/>
      <c r="B200" s="40"/>
      <c r="C200" s="41"/>
      <c r="D200" s="253" t="s">
        <v>234</v>
      </c>
      <c r="E200" s="41"/>
      <c r="F200" s="263" t="s">
        <v>235</v>
      </c>
      <c r="G200" s="41"/>
      <c r="H200" s="41"/>
      <c r="I200" s="244"/>
      <c r="J200" s="41"/>
      <c r="K200" s="41"/>
      <c r="L200" s="45"/>
      <c r="M200" s="245"/>
      <c r="N200" s="24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234</v>
      </c>
      <c r="AU200" s="18" t="s">
        <v>85</v>
      </c>
    </row>
    <row r="201" s="13" customFormat="1">
      <c r="A201" s="13"/>
      <c r="B201" s="251"/>
      <c r="C201" s="252"/>
      <c r="D201" s="253" t="s">
        <v>223</v>
      </c>
      <c r="E201" s="254" t="s">
        <v>1</v>
      </c>
      <c r="F201" s="255" t="s">
        <v>315</v>
      </c>
      <c r="G201" s="252"/>
      <c r="H201" s="256">
        <v>179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2" t="s">
        <v>223</v>
      </c>
      <c r="AU201" s="262" t="s">
        <v>85</v>
      </c>
      <c r="AV201" s="13" t="s">
        <v>85</v>
      </c>
      <c r="AW201" s="13" t="s">
        <v>32</v>
      </c>
      <c r="AX201" s="13" t="s">
        <v>83</v>
      </c>
      <c r="AY201" s="262" t="s">
        <v>152</v>
      </c>
    </row>
    <row r="202" s="2" customFormat="1" ht="24.15" customHeight="1">
      <c r="A202" s="39"/>
      <c r="B202" s="40"/>
      <c r="C202" s="228" t="s">
        <v>358</v>
      </c>
      <c r="D202" s="228" t="s">
        <v>155</v>
      </c>
      <c r="E202" s="229" t="s">
        <v>359</v>
      </c>
      <c r="F202" s="230" t="s">
        <v>360</v>
      </c>
      <c r="G202" s="231" t="s">
        <v>215</v>
      </c>
      <c r="H202" s="232">
        <v>179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172</v>
      </c>
      <c r="AT202" s="240" t="s">
        <v>155</v>
      </c>
      <c r="AU202" s="240" t="s">
        <v>85</v>
      </c>
      <c r="AY202" s="18" t="s">
        <v>152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172</v>
      </c>
      <c r="BM202" s="240" t="s">
        <v>361</v>
      </c>
    </row>
    <row r="203" s="2" customFormat="1">
      <c r="A203" s="39"/>
      <c r="B203" s="40"/>
      <c r="C203" s="41"/>
      <c r="D203" s="242" t="s">
        <v>161</v>
      </c>
      <c r="E203" s="41"/>
      <c r="F203" s="243" t="s">
        <v>362</v>
      </c>
      <c r="G203" s="41"/>
      <c r="H203" s="41"/>
      <c r="I203" s="244"/>
      <c r="J203" s="41"/>
      <c r="K203" s="41"/>
      <c r="L203" s="45"/>
      <c r="M203" s="245"/>
      <c r="N203" s="24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161</v>
      </c>
      <c r="AU203" s="18" t="s">
        <v>85</v>
      </c>
    </row>
    <row r="204" s="2" customFormat="1" ht="16.5" customHeight="1">
      <c r="A204" s="39"/>
      <c r="B204" s="40"/>
      <c r="C204" s="228" t="s">
        <v>363</v>
      </c>
      <c r="D204" s="228" t="s">
        <v>155</v>
      </c>
      <c r="E204" s="229" t="s">
        <v>364</v>
      </c>
      <c r="F204" s="230" t="s">
        <v>365</v>
      </c>
      <c r="G204" s="231" t="s">
        <v>286</v>
      </c>
      <c r="H204" s="232">
        <v>32.219999999999999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172</v>
      </c>
      <c r="AT204" s="240" t="s">
        <v>155</v>
      </c>
      <c r="AU204" s="240" t="s">
        <v>85</v>
      </c>
      <c r="AY204" s="18" t="s">
        <v>152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172</v>
      </c>
      <c r="BM204" s="240" t="s">
        <v>366</v>
      </c>
    </row>
    <row r="205" s="2" customFormat="1">
      <c r="A205" s="39"/>
      <c r="B205" s="40"/>
      <c r="C205" s="41"/>
      <c r="D205" s="253" t="s">
        <v>234</v>
      </c>
      <c r="E205" s="41"/>
      <c r="F205" s="263" t="s">
        <v>367</v>
      </c>
      <c r="G205" s="41"/>
      <c r="H205" s="41"/>
      <c r="I205" s="244"/>
      <c r="J205" s="41"/>
      <c r="K205" s="41"/>
      <c r="L205" s="45"/>
      <c r="M205" s="245"/>
      <c r="N205" s="24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234</v>
      </c>
      <c r="AU205" s="18" t="s">
        <v>85</v>
      </c>
    </row>
    <row r="206" s="13" customFormat="1">
      <c r="A206" s="13"/>
      <c r="B206" s="251"/>
      <c r="C206" s="252"/>
      <c r="D206" s="253" t="s">
        <v>223</v>
      </c>
      <c r="E206" s="254" t="s">
        <v>1</v>
      </c>
      <c r="F206" s="255" t="s">
        <v>291</v>
      </c>
      <c r="G206" s="252"/>
      <c r="H206" s="256">
        <v>32.219999999999999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223</v>
      </c>
      <c r="AU206" s="262" t="s">
        <v>85</v>
      </c>
      <c r="AV206" s="13" t="s">
        <v>85</v>
      </c>
      <c r="AW206" s="13" t="s">
        <v>32</v>
      </c>
      <c r="AX206" s="13" t="s">
        <v>83</v>
      </c>
      <c r="AY206" s="262" t="s">
        <v>152</v>
      </c>
    </row>
    <row r="207" s="2" customFormat="1" ht="24.15" customHeight="1">
      <c r="A207" s="39"/>
      <c r="B207" s="40"/>
      <c r="C207" s="228" t="s">
        <v>368</v>
      </c>
      <c r="D207" s="228" t="s">
        <v>155</v>
      </c>
      <c r="E207" s="229" t="s">
        <v>369</v>
      </c>
      <c r="F207" s="230" t="s">
        <v>370</v>
      </c>
      <c r="G207" s="231" t="s">
        <v>215</v>
      </c>
      <c r="H207" s="232">
        <v>179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172</v>
      </c>
      <c r="AT207" s="240" t="s">
        <v>155</v>
      </c>
      <c r="AU207" s="240" t="s">
        <v>85</v>
      </c>
      <c r="AY207" s="18" t="s">
        <v>152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172</v>
      </c>
      <c r="BM207" s="240" t="s">
        <v>371</v>
      </c>
    </row>
    <row r="208" s="2" customFormat="1">
      <c r="A208" s="39"/>
      <c r="B208" s="40"/>
      <c r="C208" s="41"/>
      <c r="D208" s="242" t="s">
        <v>161</v>
      </c>
      <c r="E208" s="41"/>
      <c r="F208" s="243" t="s">
        <v>372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161</v>
      </c>
      <c r="AU208" s="18" t="s">
        <v>85</v>
      </c>
    </row>
    <row r="209" s="2" customFormat="1" ht="33" customHeight="1">
      <c r="A209" s="39"/>
      <c r="B209" s="40"/>
      <c r="C209" s="228" t="s">
        <v>373</v>
      </c>
      <c r="D209" s="228" t="s">
        <v>155</v>
      </c>
      <c r="E209" s="229" t="s">
        <v>374</v>
      </c>
      <c r="F209" s="230" t="s">
        <v>375</v>
      </c>
      <c r="G209" s="231" t="s">
        <v>215</v>
      </c>
      <c r="H209" s="232">
        <v>179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0.040000000000000001</v>
      </c>
      <c r="R209" s="238">
        <f>Q209*H209</f>
        <v>7.1600000000000001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172</v>
      </c>
      <c r="AT209" s="240" t="s">
        <v>155</v>
      </c>
      <c r="AU209" s="240" t="s">
        <v>85</v>
      </c>
      <c r="AY209" s="18" t="s">
        <v>152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172</v>
      </c>
      <c r="BM209" s="240" t="s">
        <v>376</v>
      </c>
    </row>
    <row r="210" s="2" customFormat="1">
      <c r="A210" s="39"/>
      <c r="B210" s="40"/>
      <c r="C210" s="41"/>
      <c r="D210" s="242" t="s">
        <v>161</v>
      </c>
      <c r="E210" s="41"/>
      <c r="F210" s="243" t="s">
        <v>377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85</v>
      </c>
    </row>
    <row r="211" s="13" customFormat="1">
      <c r="A211" s="13"/>
      <c r="B211" s="251"/>
      <c r="C211" s="252"/>
      <c r="D211" s="253" t="s">
        <v>223</v>
      </c>
      <c r="E211" s="254" t="s">
        <v>1</v>
      </c>
      <c r="F211" s="255" t="s">
        <v>315</v>
      </c>
      <c r="G211" s="252"/>
      <c r="H211" s="256">
        <v>179</v>
      </c>
      <c r="I211" s="257"/>
      <c r="J211" s="252"/>
      <c r="K211" s="252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223</v>
      </c>
      <c r="AU211" s="262" t="s">
        <v>85</v>
      </c>
      <c r="AV211" s="13" t="s">
        <v>85</v>
      </c>
      <c r="AW211" s="13" t="s">
        <v>32</v>
      </c>
      <c r="AX211" s="13" t="s">
        <v>83</v>
      </c>
      <c r="AY211" s="262" t="s">
        <v>152</v>
      </c>
    </row>
    <row r="212" s="2" customFormat="1" ht="37.8" customHeight="1">
      <c r="A212" s="39"/>
      <c r="B212" s="40"/>
      <c r="C212" s="285" t="s">
        <v>378</v>
      </c>
      <c r="D212" s="285" t="s">
        <v>253</v>
      </c>
      <c r="E212" s="286" t="s">
        <v>379</v>
      </c>
      <c r="F212" s="287" t="s">
        <v>380</v>
      </c>
      <c r="G212" s="288" t="s">
        <v>215</v>
      </c>
      <c r="H212" s="289">
        <v>186.214</v>
      </c>
      <c r="I212" s="290"/>
      <c r="J212" s="291">
        <f>ROUND(I212*H212,2)</f>
        <v>0</v>
      </c>
      <c r="K212" s="292"/>
      <c r="L212" s="293"/>
      <c r="M212" s="294" t="s">
        <v>1</v>
      </c>
      <c r="N212" s="295" t="s">
        <v>41</v>
      </c>
      <c r="O212" s="92"/>
      <c r="P212" s="238">
        <f>O212*H212</f>
        <v>0</v>
      </c>
      <c r="Q212" s="238">
        <v>0.010800000000000001</v>
      </c>
      <c r="R212" s="238">
        <f>Q212*H212</f>
        <v>2.0111112000000002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194</v>
      </c>
      <c r="AT212" s="240" t="s">
        <v>253</v>
      </c>
      <c r="AU212" s="240" t="s">
        <v>85</v>
      </c>
      <c r="AY212" s="18" t="s">
        <v>152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172</v>
      </c>
      <c r="BM212" s="240" t="s">
        <v>381</v>
      </c>
    </row>
    <row r="213" s="13" customFormat="1">
      <c r="A213" s="13"/>
      <c r="B213" s="251"/>
      <c r="C213" s="252"/>
      <c r="D213" s="253" t="s">
        <v>223</v>
      </c>
      <c r="E213" s="254" t="s">
        <v>1</v>
      </c>
      <c r="F213" s="255" t="s">
        <v>382</v>
      </c>
      <c r="G213" s="252"/>
      <c r="H213" s="256">
        <v>184.37000000000001</v>
      </c>
      <c r="I213" s="257"/>
      <c r="J213" s="252"/>
      <c r="K213" s="252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223</v>
      </c>
      <c r="AU213" s="262" t="s">
        <v>85</v>
      </c>
      <c r="AV213" s="13" t="s">
        <v>85</v>
      </c>
      <c r="AW213" s="13" t="s">
        <v>32</v>
      </c>
      <c r="AX213" s="13" t="s">
        <v>83</v>
      </c>
      <c r="AY213" s="262" t="s">
        <v>152</v>
      </c>
    </row>
    <row r="214" s="13" customFormat="1">
      <c r="A214" s="13"/>
      <c r="B214" s="251"/>
      <c r="C214" s="252"/>
      <c r="D214" s="253" t="s">
        <v>223</v>
      </c>
      <c r="E214" s="252"/>
      <c r="F214" s="255" t="s">
        <v>383</v>
      </c>
      <c r="G214" s="252"/>
      <c r="H214" s="256">
        <v>186.214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223</v>
      </c>
      <c r="AU214" s="262" t="s">
        <v>85</v>
      </c>
      <c r="AV214" s="13" t="s">
        <v>85</v>
      </c>
      <c r="AW214" s="13" t="s">
        <v>4</v>
      </c>
      <c r="AX214" s="13" t="s">
        <v>83</v>
      </c>
      <c r="AY214" s="262" t="s">
        <v>152</v>
      </c>
    </row>
    <row r="215" s="2" customFormat="1" ht="24.15" customHeight="1">
      <c r="A215" s="39"/>
      <c r="B215" s="40"/>
      <c r="C215" s="285" t="s">
        <v>7</v>
      </c>
      <c r="D215" s="285" t="s">
        <v>253</v>
      </c>
      <c r="E215" s="286" t="s">
        <v>384</v>
      </c>
      <c r="F215" s="287" t="s">
        <v>385</v>
      </c>
      <c r="G215" s="288" t="s">
        <v>286</v>
      </c>
      <c r="H215" s="289">
        <v>10.74</v>
      </c>
      <c r="I215" s="290"/>
      <c r="J215" s="291">
        <f>ROUND(I215*H215,2)</f>
        <v>0</v>
      </c>
      <c r="K215" s="292"/>
      <c r="L215" s="293"/>
      <c r="M215" s="294" t="s">
        <v>1</v>
      </c>
      <c r="N215" s="295" t="s">
        <v>41</v>
      </c>
      <c r="O215" s="92"/>
      <c r="P215" s="238">
        <f>O215*H215</f>
        <v>0</v>
      </c>
      <c r="Q215" s="238">
        <v>1</v>
      </c>
      <c r="R215" s="238">
        <f>Q215*H215</f>
        <v>10.74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194</v>
      </c>
      <c r="AT215" s="240" t="s">
        <v>253</v>
      </c>
      <c r="AU215" s="240" t="s">
        <v>85</v>
      </c>
      <c r="AY215" s="18" t="s">
        <v>152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172</v>
      </c>
      <c r="BM215" s="240" t="s">
        <v>386</v>
      </c>
    </row>
    <row r="216" s="13" customFormat="1">
      <c r="A216" s="13"/>
      <c r="B216" s="251"/>
      <c r="C216" s="252"/>
      <c r="D216" s="253" t="s">
        <v>223</v>
      </c>
      <c r="E216" s="254" t="s">
        <v>1</v>
      </c>
      <c r="F216" s="255" t="s">
        <v>387</v>
      </c>
      <c r="G216" s="252"/>
      <c r="H216" s="256">
        <v>10.74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223</v>
      </c>
      <c r="AU216" s="262" t="s">
        <v>85</v>
      </c>
      <c r="AV216" s="13" t="s">
        <v>85</v>
      </c>
      <c r="AW216" s="13" t="s">
        <v>32</v>
      </c>
      <c r="AX216" s="13" t="s">
        <v>83</v>
      </c>
      <c r="AY216" s="262" t="s">
        <v>152</v>
      </c>
    </row>
    <row r="217" s="2" customFormat="1" ht="16.5" customHeight="1">
      <c r="A217" s="39"/>
      <c r="B217" s="40"/>
      <c r="C217" s="285" t="s">
        <v>388</v>
      </c>
      <c r="D217" s="285" t="s">
        <v>253</v>
      </c>
      <c r="E217" s="286" t="s">
        <v>389</v>
      </c>
      <c r="F217" s="287" t="s">
        <v>390</v>
      </c>
      <c r="G217" s="288" t="s">
        <v>286</v>
      </c>
      <c r="H217" s="289">
        <v>6.444</v>
      </c>
      <c r="I217" s="290"/>
      <c r="J217" s="291">
        <f>ROUND(I217*H217,2)</f>
        <v>0</v>
      </c>
      <c r="K217" s="292"/>
      <c r="L217" s="293"/>
      <c r="M217" s="294" t="s">
        <v>1</v>
      </c>
      <c r="N217" s="295" t="s">
        <v>41</v>
      </c>
      <c r="O217" s="92"/>
      <c r="P217" s="238">
        <f>O217*H217</f>
        <v>0</v>
      </c>
      <c r="Q217" s="238">
        <v>1</v>
      </c>
      <c r="R217" s="238">
        <f>Q217*H217</f>
        <v>6.444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194</v>
      </c>
      <c r="AT217" s="240" t="s">
        <v>253</v>
      </c>
      <c r="AU217" s="240" t="s">
        <v>85</v>
      </c>
      <c r="AY217" s="18" t="s">
        <v>152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172</v>
      </c>
      <c r="BM217" s="240" t="s">
        <v>391</v>
      </c>
    </row>
    <row r="218" s="13" customFormat="1">
      <c r="A218" s="13"/>
      <c r="B218" s="251"/>
      <c r="C218" s="252"/>
      <c r="D218" s="253" t="s">
        <v>223</v>
      </c>
      <c r="E218" s="254" t="s">
        <v>1</v>
      </c>
      <c r="F218" s="255" t="s">
        <v>392</v>
      </c>
      <c r="G218" s="252"/>
      <c r="H218" s="256">
        <v>6.444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223</v>
      </c>
      <c r="AU218" s="262" t="s">
        <v>85</v>
      </c>
      <c r="AV218" s="13" t="s">
        <v>85</v>
      </c>
      <c r="AW218" s="13" t="s">
        <v>32</v>
      </c>
      <c r="AX218" s="13" t="s">
        <v>83</v>
      </c>
      <c r="AY218" s="262" t="s">
        <v>152</v>
      </c>
    </row>
    <row r="219" s="12" customFormat="1" ht="22.8" customHeight="1">
      <c r="A219" s="12"/>
      <c r="B219" s="212"/>
      <c r="C219" s="213"/>
      <c r="D219" s="214" t="s">
        <v>75</v>
      </c>
      <c r="E219" s="226" t="s">
        <v>199</v>
      </c>
      <c r="F219" s="226" t="s">
        <v>258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SUM(P220:P239)</f>
        <v>0</v>
      </c>
      <c r="Q219" s="220"/>
      <c r="R219" s="221">
        <f>SUM(R220:R239)</f>
        <v>2.7535284999999998</v>
      </c>
      <c r="S219" s="220"/>
      <c r="T219" s="222">
        <f>SUM(T220:T239)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83</v>
      </c>
      <c r="AT219" s="224" t="s">
        <v>75</v>
      </c>
      <c r="AU219" s="224" t="s">
        <v>83</v>
      </c>
      <c r="AY219" s="223" t="s">
        <v>152</v>
      </c>
      <c r="BK219" s="225">
        <f>SUM(BK220:BK239)</f>
        <v>0</v>
      </c>
    </row>
    <row r="220" s="2" customFormat="1" ht="16.5" customHeight="1">
      <c r="A220" s="39"/>
      <c r="B220" s="40"/>
      <c r="C220" s="228" t="s">
        <v>393</v>
      </c>
      <c r="D220" s="228" t="s">
        <v>155</v>
      </c>
      <c r="E220" s="229" t="s">
        <v>259</v>
      </c>
      <c r="F220" s="230" t="s">
        <v>394</v>
      </c>
      <c r="G220" s="231" t="s">
        <v>215</v>
      </c>
      <c r="H220" s="232">
        <v>236.05000000000001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0.00017000000000000001</v>
      </c>
      <c r="R220" s="238">
        <f>Q220*H220</f>
        <v>0.040128500000000004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172</v>
      </c>
      <c r="AT220" s="240" t="s">
        <v>155</v>
      </c>
      <c r="AU220" s="240" t="s">
        <v>85</v>
      </c>
      <c r="AY220" s="18" t="s">
        <v>152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172</v>
      </c>
      <c r="BM220" s="240" t="s">
        <v>395</v>
      </c>
    </row>
    <row r="221" s="2" customFormat="1">
      <c r="A221" s="39"/>
      <c r="B221" s="40"/>
      <c r="C221" s="41"/>
      <c r="D221" s="253" t="s">
        <v>234</v>
      </c>
      <c r="E221" s="41"/>
      <c r="F221" s="263" t="s">
        <v>262</v>
      </c>
      <c r="G221" s="41"/>
      <c r="H221" s="41"/>
      <c r="I221" s="244"/>
      <c r="J221" s="41"/>
      <c r="K221" s="41"/>
      <c r="L221" s="45"/>
      <c r="M221" s="245"/>
      <c r="N221" s="24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234</v>
      </c>
      <c r="AU221" s="18" t="s">
        <v>85</v>
      </c>
    </row>
    <row r="222" s="14" customFormat="1">
      <c r="A222" s="14"/>
      <c r="B222" s="264"/>
      <c r="C222" s="265"/>
      <c r="D222" s="253" t="s">
        <v>223</v>
      </c>
      <c r="E222" s="266" t="s">
        <v>1</v>
      </c>
      <c r="F222" s="267" t="s">
        <v>396</v>
      </c>
      <c r="G222" s="265"/>
      <c r="H222" s="266" t="s">
        <v>1</v>
      </c>
      <c r="I222" s="268"/>
      <c r="J222" s="265"/>
      <c r="K222" s="265"/>
      <c r="L222" s="269"/>
      <c r="M222" s="270"/>
      <c r="N222" s="271"/>
      <c r="O222" s="271"/>
      <c r="P222" s="271"/>
      <c r="Q222" s="271"/>
      <c r="R222" s="271"/>
      <c r="S222" s="271"/>
      <c r="T222" s="27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3" t="s">
        <v>223</v>
      </c>
      <c r="AU222" s="273" t="s">
        <v>85</v>
      </c>
      <c r="AV222" s="14" t="s">
        <v>83</v>
      </c>
      <c r="AW222" s="14" t="s">
        <v>32</v>
      </c>
      <c r="AX222" s="14" t="s">
        <v>76</v>
      </c>
      <c r="AY222" s="273" t="s">
        <v>152</v>
      </c>
    </row>
    <row r="223" s="13" customFormat="1">
      <c r="A223" s="13"/>
      <c r="B223" s="251"/>
      <c r="C223" s="252"/>
      <c r="D223" s="253" t="s">
        <v>223</v>
      </c>
      <c r="E223" s="254" t="s">
        <v>1</v>
      </c>
      <c r="F223" s="255" t="s">
        <v>397</v>
      </c>
      <c r="G223" s="252"/>
      <c r="H223" s="256">
        <v>236.05000000000001</v>
      </c>
      <c r="I223" s="257"/>
      <c r="J223" s="252"/>
      <c r="K223" s="252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223</v>
      </c>
      <c r="AU223" s="262" t="s">
        <v>85</v>
      </c>
      <c r="AV223" s="13" t="s">
        <v>85</v>
      </c>
      <c r="AW223" s="13" t="s">
        <v>32</v>
      </c>
      <c r="AX223" s="13" t="s">
        <v>76</v>
      </c>
      <c r="AY223" s="262" t="s">
        <v>152</v>
      </c>
    </row>
    <row r="224" s="15" customFormat="1">
      <c r="A224" s="15"/>
      <c r="B224" s="274"/>
      <c r="C224" s="275"/>
      <c r="D224" s="253" t="s">
        <v>223</v>
      </c>
      <c r="E224" s="276" t="s">
        <v>1</v>
      </c>
      <c r="F224" s="277" t="s">
        <v>244</v>
      </c>
      <c r="G224" s="275"/>
      <c r="H224" s="278">
        <v>236.05000000000001</v>
      </c>
      <c r="I224" s="279"/>
      <c r="J224" s="275"/>
      <c r="K224" s="275"/>
      <c r="L224" s="280"/>
      <c r="M224" s="281"/>
      <c r="N224" s="282"/>
      <c r="O224" s="282"/>
      <c r="P224" s="282"/>
      <c r="Q224" s="282"/>
      <c r="R224" s="282"/>
      <c r="S224" s="282"/>
      <c r="T224" s="28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4" t="s">
        <v>223</v>
      </c>
      <c r="AU224" s="284" t="s">
        <v>85</v>
      </c>
      <c r="AV224" s="15" t="s">
        <v>172</v>
      </c>
      <c r="AW224" s="15" t="s">
        <v>32</v>
      </c>
      <c r="AX224" s="15" t="s">
        <v>83</v>
      </c>
      <c r="AY224" s="284" t="s">
        <v>152</v>
      </c>
    </row>
    <row r="225" s="2" customFormat="1" ht="16.5" customHeight="1">
      <c r="A225" s="39"/>
      <c r="B225" s="40"/>
      <c r="C225" s="228" t="s">
        <v>398</v>
      </c>
      <c r="D225" s="228" t="s">
        <v>155</v>
      </c>
      <c r="E225" s="229" t="s">
        <v>265</v>
      </c>
      <c r="F225" s="230" t="s">
        <v>266</v>
      </c>
      <c r="G225" s="231" t="s">
        <v>215</v>
      </c>
      <c r="H225" s="232">
        <v>236.05000000000001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0.00036000000000000002</v>
      </c>
      <c r="R225" s="238">
        <f>Q225*H225</f>
        <v>0.084978000000000012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172</v>
      </c>
      <c r="AT225" s="240" t="s">
        <v>155</v>
      </c>
      <c r="AU225" s="240" t="s">
        <v>85</v>
      </c>
      <c r="AY225" s="18" t="s">
        <v>152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172</v>
      </c>
      <c r="BM225" s="240" t="s">
        <v>399</v>
      </c>
    </row>
    <row r="226" s="2" customFormat="1">
      <c r="A226" s="39"/>
      <c r="B226" s="40"/>
      <c r="C226" s="41"/>
      <c r="D226" s="242" t="s">
        <v>161</v>
      </c>
      <c r="E226" s="41"/>
      <c r="F226" s="243" t="s">
        <v>268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161</v>
      </c>
      <c r="AU226" s="18" t="s">
        <v>85</v>
      </c>
    </row>
    <row r="227" s="2" customFormat="1">
      <c r="A227" s="39"/>
      <c r="B227" s="40"/>
      <c r="C227" s="41"/>
      <c r="D227" s="253" t="s">
        <v>234</v>
      </c>
      <c r="E227" s="41"/>
      <c r="F227" s="263" t="s">
        <v>269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234</v>
      </c>
      <c r="AU227" s="18" t="s">
        <v>85</v>
      </c>
    </row>
    <row r="228" s="14" customFormat="1">
      <c r="A228" s="14"/>
      <c r="B228" s="264"/>
      <c r="C228" s="265"/>
      <c r="D228" s="253" t="s">
        <v>223</v>
      </c>
      <c r="E228" s="266" t="s">
        <v>1</v>
      </c>
      <c r="F228" s="267" t="s">
        <v>396</v>
      </c>
      <c r="G228" s="265"/>
      <c r="H228" s="266" t="s">
        <v>1</v>
      </c>
      <c r="I228" s="268"/>
      <c r="J228" s="265"/>
      <c r="K228" s="265"/>
      <c r="L228" s="269"/>
      <c r="M228" s="270"/>
      <c r="N228" s="271"/>
      <c r="O228" s="271"/>
      <c r="P228" s="271"/>
      <c r="Q228" s="271"/>
      <c r="R228" s="271"/>
      <c r="S228" s="271"/>
      <c r="T228" s="27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3" t="s">
        <v>223</v>
      </c>
      <c r="AU228" s="273" t="s">
        <v>85</v>
      </c>
      <c r="AV228" s="14" t="s">
        <v>83</v>
      </c>
      <c r="AW228" s="14" t="s">
        <v>32</v>
      </c>
      <c r="AX228" s="14" t="s">
        <v>76</v>
      </c>
      <c r="AY228" s="273" t="s">
        <v>152</v>
      </c>
    </row>
    <row r="229" s="13" customFormat="1">
      <c r="A229" s="13"/>
      <c r="B229" s="251"/>
      <c r="C229" s="252"/>
      <c r="D229" s="253" t="s">
        <v>223</v>
      </c>
      <c r="E229" s="254" t="s">
        <v>1</v>
      </c>
      <c r="F229" s="255" t="s">
        <v>397</v>
      </c>
      <c r="G229" s="252"/>
      <c r="H229" s="256">
        <v>236.05000000000001</v>
      </c>
      <c r="I229" s="257"/>
      <c r="J229" s="252"/>
      <c r="K229" s="252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223</v>
      </c>
      <c r="AU229" s="262" t="s">
        <v>85</v>
      </c>
      <c r="AV229" s="13" t="s">
        <v>85</v>
      </c>
      <c r="AW229" s="13" t="s">
        <v>32</v>
      </c>
      <c r="AX229" s="13" t="s">
        <v>76</v>
      </c>
      <c r="AY229" s="262" t="s">
        <v>152</v>
      </c>
    </row>
    <row r="230" s="15" customFormat="1">
      <c r="A230" s="15"/>
      <c r="B230" s="274"/>
      <c r="C230" s="275"/>
      <c r="D230" s="253" t="s">
        <v>223</v>
      </c>
      <c r="E230" s="276" t="s">
        <v>1</v>
      </c>
      <c r="F230" s="277" t="s">
        <v>244</v>
      </c>
      <c r="G230" s="275"/>
      <c r="H230" s="278">
        <v>236.05000000000001</v>
      </c>
      <c r="I230" s="279"/>
      <c r="J230" s="275"/>
      <c r="K230" s="275"/>
      <c r="L230" s="280"/>
      <c r="M230" s="281"/>
      <c r="N230" s="282"/>
      <c r="O230" s="282"/>
      <c r="P230" s="282"/>
      <c r="Q230" s="282"/>
      <c r="R230" s="282"/>
      <c r="S230" s="282"/>
      <c r="T230" s="28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4" t="s">
        <v>223</v>
      </c>
      <c r="AU230" s="284" t="s">
        <v>85</v>
      </c>
      <c r="AV230" s="15" t="s">
        <v>172</v>
      </c>
      <c r="AW230" s="15" t="s">
        <v>32</v>
      </c>
      <c r="AX230" s="15" t="s">
        <v>83</v>
      </c>
      <c r="AY230" s="284" t="s">
        <v>152</v>
      </c>
    </row>
    <row r="231" s="2" customFormat="1" ht="16.5" customHeight="1">
      <c r="A231" s="39"/>
      <c r="B231" s="40"/>
      <c r="C231" s="228" t="s">
        <v>400</v>
      </c>
      <c r="D231" s="228" t="s">
        <v>155</v>
      </c>
      <c r="E231" s="229" t="s">
        <v>271</v>
      </c>
      <c r="F231" s="230" t="s">
        <v>272</v>
      </c>
      <c r="G231" s="231" t="s">
        <v>215</v>
      </c>
      <c r="H231" s="232">
        <v>472.10000000000002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0.0010200000000000001</v>
      </c>
      <c r="R231" s="238">
        <f>Q231*H231</f>
        <v>0.48154200000000008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172</v>
      </c>
      <c r="AT231" s="240" t="s">
        <v>155</v>
      </c>
      <c r="AU231" s="240" t="s">
        <v>85</v>
      </c>
      <c r="AY231" s="18" t="s">
        <v>152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172</v>
      </c>
      <c r="BM231" s="240" t="s">
        <v>401</v>
      </c>
    </row>
    <row r="232" s="2" customFormat="1">
      <c r="A232" s="39"/>
      <c r="B232" s="40"/>
      <c r="C232" s="41"/>
      <c r="D232" s="242" t="s">
        <v>161</v>
      </c>
      <c r="E232" s="41"/>
      <c r="F232" s="243" t="s">
        <v>274</v>
      </c>
      <c r="G232" s="41"/>
      <c r="H232" s="41"/>
      <c r="I232" s="244"/>
      <c r="J232" s="41"/>
      <c r="K232" s="41"/>
      <c r="L232" s="45"/>
      <c r="M232" s="245"/>
      <c r="N232" s="24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161</v>
      </c>
      <c r="AU232" s="18" t="s">
        <v>85</v>
      </c>
    </row>
    <row r="233" s="2" customFormat="1">
      <c r="A233" s="39"/>
      <c r="B233" s="40"/>
      <c r="C233" s="41"/>
      <c r="D233" s="253" t="s">
        <v>234</v>
      </c>
      <c r="E233" s="41"/>
      <c r="F233" s="263" t="s">
        <v>275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234</v>
      </c>
      <c r="AU233" s="18" t="s">
        <v>85</v>
      </c>
    </row>
    <row r="234" s="14" customFormat="1">
      <c r="A234" s="14"/>
      <c r="B234" s="264"/>
      <c r="C234" s="265"/>
      <c r="D234" s="253" t="s">
        <v>223</v>
      </c>
      <c r="E234" s="266" t="s">
        <v>1</v>
      </c>
      <c r="F234" s="267" t="s">
        <v>396</v>
      </c>
      <c r="G234" s="265"/>
      <c r="H234" s="266" t="s">
        <v>1</v>
      </c>
      <c r="I234" s="268"/>
      <c r="J234" s="265"/>
      <c r="K234" s="265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223</v>
      </c>
      <c r="AU234" s="273" t="s">
        <v>85</v>
      </c>
      <c r="AV234" s="14" t="s">
        <v>83</v>
      </c>
      <c r="AW234" s="14" t="s">
        <v>32</v>
      </c>
      <c r="AX234" s="14" t="s">
        <v>76</v>
      </c>
      <c r="AY234" s="273" t="s">
        <v>152</v>
      </c>
    </row>
    <row r="235" s="13" customFormat="1">
      <c r="A235" s="13"/>
      <c r="B235" s="251"/>
      <c r="C235" s="252"/>
      <c r="D235" s="253" t="s">
        <v>223</v>
      </c>
      <c r="E235" s="254" t="s">
        <v>1</v>
      </c>
      <c r="F235" s="255" t="s">
        <v>402</v>
      </c>
      <c r="G235" s="252"/>
      <c r="H235" s="256">
        <v>472.10000000000002</v>
      </c>
      <c r="I235" s="257"/>
      <c r="J235" s="252"/>
      <c r="K235" s="252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223</v>
      </c>
      <c r="AU235" s="262" t="s">
        <v>85</v>
      </c>
      <c r="AV235" s="13" t="s">
        <v>85</v>
      </c>
      <c r="AW235" s="13" t="s">
        <v>32</v>
      </c>
      <c r="AX235" s="13" t="s">
        <v>76</v>
      </c>
      <c r="AY235" s="262" t="s">
        <v>152</v>
      </c>
    </row>
    <row r="236" s="15" customFormat="1">
      <c r="A236" s="15"/>
      <c r="B236" s="274"/>
      <c r="C236" s="275"/>
      <c r="D236" s="253" t="s">
        <v>223</v>
      </c>
      <c r="E236" s="276" t="s">
        <v>1</v>
      </c>
      <c r="F236" s="277" t="s">
        <v>244</v>
      </c>
      <c r="G236" s="275"/>
      <c r="H236" s="278">
        <v>472.10000000000002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4" t="s">
        <v>223</v>
      </c>
      <c r="AU236" s="284" t="s">
        <v>85</v>
      </c>
      <c r="AV236" s="15" t="s">
        <v>172</v>
      </c>
      <c r="AW236" s="15" t="s">
        <v>32</v>
      </c>
      <c r="AX236" s="15" t="s">
        <v>83</v>
      </c>
      <c r="AY236" s="284" t="s">
        <v>152</v>
      </c>
    </row>
    <row r="237" s="2" customFormat="1" ht="16.5" customHeight="1">
      <c r="A237" s="39"/>
      <c r="B237" s="40"/>
      <c r="C237" s="228" t="s">
        <v>403</v>
      </c>
      <c r="D237" s="228" t="s">
        <v>155</v>
      </c>
      <c r="E237" s="229" t="s">
        <v>277</v>
      </c>
      <c r="F237" s="230" t="s">
        <v>278</v>
      </c>
      <c r="G237" s="231" t="s">
        <v>279</v>
      </c>
      <c r="H237" s="232">
        <v>2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1.07344</v>
      </c>
      <c r="R237" s="238">
        <f>Q237*H237</f>
        <v>2.1468799999999999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172</v>
      </c>
      <c r="AT237" s="240" t="s">
        <v>155</v>
      </c>
      <c r="AU237" s="240" t="s">
        <v>85</v>
      </c>
      <c r="AY237" s="18" t="s">
        <v>152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172</v>
      </c>
      <c r="BM237" s="240" t="s">
        <v>404</v>
      </c>
    </row>
    <row r="238" s="2" customFormat="1">
      <c r="A238" s="39"/>
      <c r="B238" s="40"/>
      <c r="C238" s="41"/>
      <c r="D238" s="242" t="s">
        <v>161</v>
      </c>
      <c r="E238" s="41"/>
      <c r="F238" s="243" t="s">
        <v>281</v>
      </c>
      <c r="G238" s="41"/>
      <c r="H238" s="41"/>
      <c r="I238" s="244"/>
      <c r="J238" s="41"/>
      <c r="K238" s="41"/>
      <c r="L238" s="45"/>
      <c r="M238" s="245"/>
      <c r="N238" s="24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161</v>
      </c>
      <c r="AU238" s="18" t="s">
        <v>85</v>
      </c>
    </row>
    <row r="239" s="2" customFormat="1">
      <c r="A239" s="39"/>
      <c r="B239" s="40"/>
      <c r="C239" s="41"/>
      <c r="D239" s="253" t="s">
        <v>234</v>
      </c>
      <c r="E239" s="41"/>
      <c r="F239" s="263" t="s">
        <v>282</v>
      </c>
      <c r="G239" s="41"/>
      <c r="H239" s="41"/>
      <c r="I239" s="244"/>
      <c r="J239" s="41"/>
      <c r="K239" s="41"/>
      <c r="L239" s="45"/>
      <c r="M239" s="247"/>
      <c r="N239" s="248"/>
      <c r="O239" s="249"/>
      <c r="P239" s="249"/>
      <c r="Q239" s="249"/>
      <c r="R239" s="249"/>
      <c r="S239" s="249"/>
      <c r="T239" s="250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234</v>
      </c>
      <c r="AU239" s="18" t="s">
        <v>85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x1B20kcWNAn79kWaAw7ie99fCBDDeMY0V5crHMF2dxVjTsh8NNNH0zCKZUKXp7jAbSHhkzWv5BxhCQz5xo0FxQ==" hashValue="XXxU3lX4vFL0+EcwTIwZtsV6Vco4nRkZxRrNlIlMF+FvLSq2vMe70+f8d1nih+QbFZcE4x21/zjab6LfEjzAIA==" algorithmName="SHA-512" password="CC35"/>
  <autoFilter ref="C124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93" r:id="rId1" display="https://podminky.urs.cz/item/CS_URS_2024_01/212751132"/>
    <hyperlink ref="F196" r:id="rId2" display="https://podminky.urs.cz/item/CS_URS_2024_01/212972111"/>
    <hyperlink ref="F199" r:id="rId3" display="https://podminky.urs.cz/item/CS_URS_2024_01/564211111"/>
    <hyperlink ref="F203" r:id="rId4" display="https://podminky.urs.cz/item/CS_URS_2024_01/564551111"/>
    <hyperlink ref="F208" r:id="rId5" display="https://podminky.urs.cz/item/CS_URS_2024_01/564861011"/>
    <hyperlink ref="F210" r:id="rId6" display="https://podminky.urs.cz/item/CS_URS_2024_01/593532114"/>
    <hyperlink ref="F226" r:id="rId7" display="https://podminky.urs.cz/item/CS_URS_2024_01/919726121"/>
    <hyperlink ref="F232" r:id="rId8" display="https://podminky.urs.cz/item/CS_URS_2024_01/919726124"/>
    <hyperlink ref="F238" r:id="rId9" display="https://podminky.urs.cz/item/CS_URS_2024_01/93592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ROUND((SUM(BE125:BE255)),  2)</f>
        <v>0</v>
      </c>
      <c r="G35" s="39"/>
      <c r="H35" s="39"/>
      <c r="I35" s="165">
        <v>0.20999999999999999</v>
      </c>
      <c r="J35" s="164">
        <f>ROUND(((SUM(BE125:BE255))*I35),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ROUND((SUM(BF125:BF255)),  2)</f>
        <v>0</v>
      </c>
      <c r="G36" s="39"/>
      <c r="H36" s="39"/>
      <c r="I36" s="165">
        <v>0.12</v>
      </c>
      <c r="J36" s="164">
        <f>ROUND(((SUM(BF125:BF255))*I36),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ROUND((SUM(BG125:BG255)),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ROUND((SUM(BH125:BH255)),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ROUND((SUM(BI125:BI255)),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 xml:space="preserve">D1.9.3 - Plocha 3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207</v>
      </c>
      <c r="E101" s="197"/>
      <c r="F101" s="197"/>
      <c r="G101" s="197"/>
      <c r="H101" s="197"/>
      <c r="I101" s="197"/>
      <c r="J101" s="198">
        <f>J218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208</v>
      </c>
      <c r="E102" s="197"/>
      <c r="F102" s="197"/>
      <c r="G102" s="197"/>
      <c r="H102" s="197"/>
      <c r="I102" s="197"/>
      <c r="J102" s="198">
        <f>J224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209</v>
      </c>
      <c r="E103" s="197"/>
      <c r="F103" s="197"/>
      <c r="G103" s="197"/>
      <c r="H103" s="197"/>
      <c r="I103" s="197"/>
      <c r="J103" s="198">
        <f>J235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 xml:space="preserve">D1.9.3 - Plocha 3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14.753504500000002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P127+P218+P224+P235</f>
        <v>0</v>
      </c>
      <c r="Q126" s="220"/>
      <c r="R126" s="221">
        <f>R127+R218+R224+R235</f>
        <v>14.753504500000002</v>
      </c>
      <c r="S126" s="220"/>
      <c r="T126" s="222">
        <f>T127+T218+T224+T235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BK127+BK218+BK224+BK235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SUM(P128:P217)</f>
        <v>0</v>
      </c>
      <c r="Q127" s="220"/>
      <c r="R127" s="221">
        <f>SUM(R128:R217)</f>
        <v>0</v>
      </c>
      <c r="S127" s="220"/>
      <c r="T127" s="222">
        <f>SUM(T128:T217)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SUM(BK128:BK217)</f>
        <v>0</v>
      </c>
    </row>
    <row r="128" s="2" customFormat="1" ht="21.75" customHeight="1">
      <c r="A128" s="39"/>
      <c r="B128" s="40"/>
      <c r="C128" s="228" t="s">
        <v>83</v>
      </c>
      <c r="D128" s="228" t="s">
        <v>155</v>
      </c>
      <c r="E128" s="229" t="s">
        <v>284</v>
      </c>
      <c r="F128" s="230" t="s">
        <v>285</v>
      </c>
      <c r="G128" s="231" t="s">
        <v>286</v>
      </c>
      <c r="H128" s="232">
        <v>92.364000000000004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406</v>
      </c>
    </row>
    <row r="129" s="14" customFormat="1">
      <c r="A129" s="14"/>
      <c r="B129" s="264"/>
      <c r="C129" s="265"/>
      <c r="D129" s="253" t="s">
        <v>223</v>
      </c>
      <c r="E129" s="266" t="s">
        <v>1</v>
      </c>
      <c r="F129" s="267" t="s">
        <v>288</v>
      </c>
      <c r="G129" s="265"/>
      <c r="H129" s="266" t="s">
        <v>1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3" t="s">
        <v>223</v>
      </c>
      <c r="AU129" s="273" t="s">
        <v>85</v>
      </c>
      <c r="AV129" s="14" t="s">
        <v>83</v>
      </c>
      <c r="AW129" s="14" t="s">
        <v>32</v>
      </c>
      <c r="AX129" s="14" t="s">
        <v>76</v>
      </c>
      <c r="AY129" s="273" t="s">
        <v>152</v>
      </c>
    </row>
    <row r="130" s="13" customFormat="1">
      <c r="A130" s="13"/>
      <c r="B130" s="251"/>
      <c r="C130" s="252"/>
      <c r="D130" s="253" t="s">
        <v>223</v>
      </c>
      <c r="E130" s="254" t="s">
        <v>1</v>
      </c>
      <c r="F130" s="255" t="s">
        <v>407</v>
      </c>
      <c r="G130" s="252"/>
      <c r="H130" s="256">
        <v>10.74</v>
      </c>
      <c r="I130" s="257"/>
      <c r="J130" s="252"/>
      <c r="K130" s="252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223</v>
      </c>
      <c r="AU130" s="262" t="s">
        <v>85</v>
      </c>
      <c r="AV130" s="13" t="s">
        <v>85</v>
      </c>
      <c r="AW130" s="13" t="s">
        <v>32</v>
      </c>
      <c r="AX130" s="13" t="s">
        <v>76</v>
      </c>
      <c r="AY130" s="262" t="s">
        <v>152</v>
      </c>
    </row>
    <row r="131" s="14" customFormat="1">
      <c r="A131" s="14"/>
      <c r="B131" s="264"/>
      <c r="C131" s="265"/>
      <c r="D131" s="253" t="s">
        <v>223</v>
      </c>
      <c r="E131" s="266" t="s">
        <v>1</v>
      </c>
      <c r="F131" s="267" t="s">
        <v>290</v>
      </c>
      <c r="G131" s="265"/>
      <c r="H131" s="266" t="s">
        <v>1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223</v>
      </c>
      <c r="AU131" s="273" t="s">
        <v>85</v>
      </c>
      <c r="AV131" s="14" t="s">
        <v>83</v>
      </c>
      <c r="AW131" s="14" t="s">
        <v>32</v>
      </c>
      <c r="AX131" s="14" t="s">
        <v>76</v>
      </c>
      <c r="AY131" s="273" t="s">
        <v>152</v>
      </c>
    </row>
    <row r="132" s="13" customFormat="1">
      <c r="A132" s="13"/>
      <c r="B132" s="251"/>
      <c r="C132" s="252"/>
      <c r="D132" s="253" t="s">
        <v>223</v>
      </c>
      <c r="E132" s="254" t="s">
        <v>1</v>
      </c>
      <c r="F132" s="255" t="s">
        <v>291</v>
      </c>
      <c r="G132" s="252"/>
      <c r="H132" s="256">
        <v>32.219999999999999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223</v>
      </c>
      <c r="AU132" s="262" t="s">
        <v>85</v>
      </c>
      <c r="AV132" s="13" t="s">
        <v>85</v>
      </c>
      <c r="AW132" s="13" t="s">
        <v>32</v>
      </c>
      <c r="AX132" s="13" t="s">
        <v>76</v>
      </c>
      <c r="AY132" s="262" t="s">
        <v>152</v>
      </c>
    </row>
    <row r="133" s="14" customFormat="1">
      <c r="A133" s="14"/>
      <c r="B133" s="264"/>
      <c r="C133" s="265"/>
      <c r="D133" s="253" t="s">
        <v>223</v>
      </c>
      <c r="E133" s="266" t="s">
        <v>1</v>
      </c>
      <c r="F133" s="267" t="s">
        <v>292</v>
      </c>
      <c r="G133" s="265"/>
      <c r="H133" s="266" t="s">
        <v>1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223</v>
      </c>
      <c r="AU133" s="273" t="s">
        <v>85</v>
      </c>
      <c r="AV133" s="14" t="s">
        <v>83</v>
      </c>
      <c r="AW133" s="14" t="s">
        <v>32</v>
      </c>
      <c r="AX133" s="14" t="s">
        <v>76</v>
      </c>
      <c r="AY133" s="273" t="s">
        <v>152</v>
      </c>
    </row>
    <row r="134" s="13" customFormat="1">
      <c r="A134" s="13"/>
      <c r="B134" s="251"/>
      <c r="C134" s="252"/>
      <c r="D134" s="253" t="s">
        <v>223</v>
      </c>
      <c r="E134" s="254" t="s">
        <v>1</v>
      </c>
      <c r="F134" s="255" t="s">
        <v>293</v>
      </c>
      <c r="G134" s="252"/>
      <c r="H134" s="256">
        <v>42.960000000000001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223</v>
      </c>
      <c r="AU134" s="262" t="s">
        <v>85</v>
      </c>
      <c r="AV134" s="13" t="s">
        <v>85</v>
      </c>
      <c r="AW134" s="13" t="s">
        <v>32</v>
      </c>
      <c r="AX134" s="13" t="s">
        <v>76</v>
      </c>
      <c r="AY134" s="262" t="s">
        <v>152</v>
      </c>
    </row>
    <row r="135" s="14" customFormat="1">
      <c r="A135" s="14"/>
      <c r="B135" s="264"/>
      <c r="C135" s="265"/>
      <c r="D135" s="253" t="s">
        <v>223</v>
      </c>
      <c r="E135" s="266" t="s">
        <v>1</v>
      </c>
      <c r="F135" s="267" t="s">
        <v>294</v>
      </c>
      <c r="G135" s="265"/>
      <c r="H135" s="266" t="s">
        <v>1</v>
      </c>
      <c r="I135" s="268"/>
      <c r="J135" s="265"/>
      <c r="K135" s="265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223</v>
      </c>
      <c r="AU135" s="273" t="s">
        <v>85</v>
      </c>
      <c r="AV135" s="14" t="s">
        <v>83</v>
      </c>
      <c r="AW135" s="14" t="s">
        <v>32</v>
      </c>
      <c r="AX135" s="14" t="s">
        <v>76</v>
      </c>
      <c r="AY135" s="273" t="s">
        <v>152</v>
      </c>
    </row>
    <row r="136" s="13" customFormat="1">
      <c r="A136" s="13"/>
      <c r="B136" s="251"/>
      <c r="C136" s="252"/>
      <c r="D136" s="253" t="s">
        <v>223</v>
      </c>
      <c r="E136" s="254" t="s">
        <v>1</v>
      </c>
      <c r="F136" s="255" t="s">
        <v>295</v>
      </c>
      <c r="G136" s="252"/>
      <c r="H136" s="256">
        <v>6.444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223</v>
      </c>
      <c r="AU136" s="262" t="s">
        <v>85</v>
      </c>
      <c r="AV136" s="13" t="s">
        <v>85</v>
      </c>
      <c r="AW136" s="13" t="s">
        <v>32</v>
      </c>
      <c r="AX136" s="13" t="s">
        <v>76</v>
      </c>
      <c r="AY136" s="262" t="s">
        <v>152</v>
      </c>
    </row>
    <row r="137" s="15" customFormat="1">
      <c r="A137" s="15"/>
      <c r="B137" s="274"/>
      <c r="C137" s="275"/>
      <c r="D137" s="253" t="s">
        <v>223</v>
      </c>
      <c r="E137" s="276" t="s">
        <v>1</v>
      </c>
      <c r="F137" s="277" t="s">
        <v>244</v>
      </c>
      <c r="G137" s="275"/>
      <c r="H137" s="278">
        <v>92.364000000000004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4" t="s">
        <v>223</v>
      </c>
      <c r="AU137" s="284" t="s">
        <v>85</v>
      </c>
      <c r="AV137" s="15" t="s">
        <v>172</v>
      </c>
      <c r="AW137" s="15" t="s">
        <v>32</v>
      </c>
      <c r="AX137" s="15" t="s">
        <v>83</v>
      </c>
      <c r="AY137" s="284" t="s">
        <v>152</v>
      </c>
    </row>
    <row r="138" s="2" customFormat="1" ht="16.5" customHeight="1">
      <c r="A138" s="39"/>
      <c r="B138" s="40"/>
      <c r="C138" s="228" t="s">
        <v>85</v>
      </c>
      <c r="D138" s="228" t="s">
        <v>155</v>
      </c>
      <c r="E138" s="229" t="s">
        <v>296</v>
      </c>
      <c r="F138" s="230" t="s">
        <v>297</v>
      </c>
      <c r="G138" s="231" t="s">
        <v>286</v>
      </c>
      <c r="H138" s="232">
        <v>92.364000000000004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85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408</v>
      </c>
    </row>
    <row r="139" s="14" customFormat="1">
      <c r="A139" s="14"/>
      <c r="B139" s="264"/>
      <c r="C139" s="265"/>
      <c r="D139" s="253" t="s">
        <v>223</v>
      </c>
      <c r="E139" s="266" t="s">
        <v>1</v>
      </c>
      <c r="F139" s="267" t="s">
        <v>288</v>
      </c>
      <c r="G139" s="265"/>
      <c r="H139" s="266" t="s">
        <v>1</v>
      </c>
      <c r="I139" s="268"/>
      <c r="J139" s="265"/>
      <c r="K139" s="265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223</v>
      </c>
      <c r="AU139" s="273" t="s">
        <v>85</v>
      </c>
      <c r="AV139" s="14" t="s">
        <v>83</v>
      </c>
      <c r="AW139" s="14" t="s">
        <v>32</v>
      </c>
      <c r="AX139" s="14" t="s">
        <v>76</v>
      </c>
      <c r="AY139" s="273" t="s">
        <v>152</v>
      </c>
    </row>
    <row r="140" s="13" customFormat="1">
      <c r="A140" s="13"/>
      <c r="B140" s="251"/>
      <c r="C140" s="252"/>
      <c r="D140" s="253" t="s">
        <v>223</v>
      </c>
      <c r="E140" s="254" t="s">
        <v>1</v>
      </c>
      <c r="F140" s="255" t="s">
        <v>289</v>
      </c>
      <c r="G140" s="252"/>
      <c r="H140" s="256">
        <v>10.74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223</v>
      </c>
      <c r="AU140" s="262" t="s">
        <v>85</v>
      </c>
      <c r="AV140" s="13" t="s">
        <v>85</v>
      </c>
      <c r="AW140" s="13" t="s">
        <v>32</v>
      </c>
      <c r="AX140" s="13" t="s">
        <v>76</v>
      </c>
      <c r="AY140" s="262" t="s">
        <v>152</v>
      </c>
    </row>
    <row r="141" s="14" customFormat="1">
      <c r="A141" s="14"/>
      <c r="B141" s="264"/>
      <c r="C141" s="265"/>
      <c r="D141" s="253" t="s">
        <v>223</v>
      </c>
      <c r="E141" s="266" t="s">
        <v>1</v>
      </c>
      <c r="F141" s="267" t="s">
        <v>290</v>
      </c>
      <c r="G141" s="265"/>
      <c r="H141" s="266" t="s">
        <v>1</v>
      </c>
      <c r="I141" s="268"/>
      <c r="J141" s="265"/>
      <c r="K141" s="265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223</v>
      </c>
      <c r="AU141" s="273" t="s">
        <v>85</v>
      </c>
      <c r="AV141" s="14" t="s">
        <v>83</v>
      </c>
      <c r="AW141" s="14" t="s">
        <v>32</v>
      </c>
      <c r="AX141" s="14" t="s">
        <v>76</v>
      </c>
      <c r="AY141" s="273" t="s">
        <v>152</v>
      </c>
    </row>
    <row r="142" s="13" customFormat="1">
      <c r="A142" s="13"/>
      <c r="B142" s="251"/>
      <c r="C142" s="252"/>
      <c r="D142" s="253" t="s">
        <v>223</v>
      </c>
      <c r="E142" s="254" t="s">
        <v>1</v>
      </c>
      <c r="F142" s="255" t="s">
        <v>291</v>
      </c>
      <c r="G142" s="252"/>
      <c r="H142" s="256">
        <v>32.219999999999999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223</v>
      </c>
      <c r="AU142" s="262" t="s">
        <v>85</v>
      </c>
      <c r="AV142" s="13" t="s">
        <v>85</v>
      </c>
      <c r="AW142" s="13" t="s">
        <v>32</v>
      </c>
      <c r="AX142" s="13" t="s">
        <v>76</v>
      </c>
      <c r="AY142" s="262" t="s">
        <v>152</v>
      </c>
    </row>
    <row r="143" s="14" customFormat="1">
      <c r="A143" s="14"/>
      <c r="B143" s="264"/>
      <c r="C143" s="265"/>
      <c r="D143" s="253" t="s">
        <v>223</v>
      </c>
      <c r="E143" s="266" t="s">
        <v>1</v>
      </c>
      <c r="F143" s="267" t="s">
        <v>292</v>
      </c>
      <c r="G143" s="265"/>
      <c r="H143" s="266" t="s">
        <v>1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223</v>
      </c>
      <c r="AU143" s="273" t="s">
        <v>85</v>
      </c>
      <c r="AV143" s="14" t="s">
        <v>83</v>
      </c>
      <c r="AW143" s="14" t="s">
        <v>32</v>
      </c>
      <c r="AX143" s="14" t="s">
        <v>76</v>
      </c>
      <c r="AY143" s="273" t="s">
        <v>152</v>
      </c>
    </row>
    <row r="144" s="13" customFormat="1">
      <c r="A144" s="13"/>
      <c r="B144" s="251"/>
      <c r="C144" s="252"/>
      <c r="D144" s="253" t="s">
        <v>223</v>
      </c>
      <c r="E144" s="254" t="s">
        <v>1</v>
      </c>
      <c r="F144" s="255" t="s">
        <v>293</v>
      </c>
      <c r="G144" s="252"/>
      <c r="H144" s="256">
        <v>42.960000000000001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223</v>
      </c>
      <c r="AU144" s="262" t="s">
        <v>85</v>
      </c>
      <c r="AV144" s="13" t="s">
        <v>85</v>
      </c>
      <c r="AW144" s="13" t="s">
        <v>32</v>
      </c>
      <c r="AX144" s="13" t="s">
        <v>76</v>
      </c>
      <c r="AY144" s="262" t="s">
        <v>152</v>
      </c>
    </row>
    <row r="145" s="14" customFormat="1">
      <c r="A145" s="14"/>
      <c r="B145" s="264"/>
      <c r="C145" s="265"/>
      <c r="D145" s="253" t="s">
        <v>223</v>
      </c>
      <c r="E145" s="266" t="s">
        <v>1</v>
      </c>
      <c r="F145" s="267" t="s">
        <v>294</v>
      </c>
      <c r="G145" s="265"/>
      <c r="H145" s="266" t="s">
        <v>1</v>
      </c>
      <c r="I145" s="268"/>
      <c r="J145" s="265"/>
      <c r="K145" s="265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223</v>
      </c>
      <c r="AU145" s="273" t="s">
        <v>85</v>
      </c>
      <c r="AV145" s="14" t="s">
        <v>83</v>
      </c>
      <c r="AW145" s="14" t="s">
        <v>32</v>
      </c>
      <c r="AX145" s="14" t="s">
        <v>76</v>
      </c>
      <c r="AY145" s="273" t="s">
        <v>152</v>
      </c>
    </row>
    <row r="146" s="13" customFormat="1">
      <c r="A146" s="13"/>
      <c r="B146" s="251"/>
      <c r="C146" s="252"/>
      <c r="D146" s="253" t="s">
        <v>223</v>
      </c>
      <c r="E146" s="254" t="s">
        <v>1</v>
      </c>
      <c r="F146" s="255" t="s">
        <v>295</v>
      </c>
      <c r="G146" s="252"/>
      <c r="H146" s="256">
        <v>6.444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223</v>
      </c>
      <c r="AU146" s="262" t="s">
        <v>85</v>
      </c>
      <c r="AV146" s="13" t="s">
        <v>85</v>
      </c>
      <c r="AW146" s="13" t="s">
        <v>32</v>
      </c>
      <c r="AX146" s="13" t="s">
        <v>76</v>
      </c>
      <c r="AY146" s="262" t="s">
        <v>152</v>
      </c>
    </row>
    <row r="147" s="15" customFormat="1">
      <c r="A147" s="15"/>
      <c r="B147" s="274"/>
      <c r="C147" s="275"/>
      <c r="D147" s="253" t="s">
        <v>223</v>
      </c>
      <c r="E147" s="276" t="s">
        <v>1</v>
      </c>
      <c r="F147" s="277" t="s">
        <v>244</v>
      </c>
      <c r="G147" s="275"/>
      <c r="H147" s="278">
        <v>92.364000000000004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4" t="s">
        <v>223</v>
      </c>
      <c r="AU147" s="284" t="s">
        <v>85</v>
      </c>
      <c r="AV147" s="15" t="s">
        <v>172</v>
      </c>
      <c r="AW147" s="15" t="s">
        <v>32</v>
      </c>
      <c r="AX147" s="15" t="s">
        <v>83</v>
      </c>
      <c r="AY147" s="284" t="s">
        <v>152</v>
      </c>
    </row>
    <row r="148" s="2" customFormat="1" ht="16.5" customHeight="1">
      <c r="A148" s="39"/>
      <c r="B148" s="40"/>
      <c r="C148" s="228" t="s">
        <v>167</v>
      </c>
      <c r="D148" s="228" t="s">
        <v>155</v>
      </c>
      <c r="E148" s="229" t="s">
        <v>299</v>
      </c>
      <c r="F148" s="230" t="s">
        <v>300</v>
      </c>
      <c r="G148" s="231" t="s">
        <v>215</v>
      </c>
      <c r="H148" s="232">
        <v>179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85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409</v>
      </c>
    </row>
    <row r="149" s="13" customFormat="1">
      <c r="A149" s="13"/>
      <c r="B149" s="251"/>
      <c r="C149" s="252"/>
      <c r="D149" s="253" t="s">
        <v>223</v>
      </c>
      <c r="E149" s="254" t="s">
        <v>1</v>
      </c>
      <c r="F149" s="255" t="s">
        <v>302</v>
      </c>
      <c r="G149" s="252"/>
      <c r="H149" s="256">
        <v>179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2" t="s">
        <v>223</v>
      </c>
      <c r="AU149" s="262" t="s">
        <v>85</v>
      </c>
      <c r="AV149" s="13" t="s">
        <v>85</v>
      </c>
      <c r="AW149" s="13" t="s">
        <v>32</v>
      </c>
      <c r="AX149" s="13" t="s">
        <v>76</v>
      </c>
      <c r="AY149" s="262" t="s">
        <v>152</v>
      </c>
    </row>
    <row r="150" s="15" customFormat="1">
      <c r="A150" s="15"/>
      <c r="B150" s="274"/>
      <c r="C150" s="275"/>
      <c r="D150" s="253" t="s">
        <v>223</v>
      </c>
      <c r="E150" s="276" t="s">
        <v>1</v>
      </c>
      <c r="F150" s="277" t="s">
        <v>244</v>
      </c>
      <c r="G150" s="275"/>
      <c r="H150" s="278">
        <v>179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4" t="s">
        <v>223</v>
      </c>
      <c r="AU150" s="284" t="s">
        <v>85</v>
      </c>
      <c r="AV150" s="15" t="s">
        <v>172</v>
      </c>
      <c r="AW150" s="15" t="s">
        <v>32</v>
      </c>
      <c r="AX150" s="15" t="s">
        <v>83</v>
      </c>
      <c r="AY150" s="284" t="s">
        <v>152</v>
      </c>
    </row>
    <row r="151" s="2" customFormat="1" ht="24.15" customHeight="1">
      <c r="A151" s="39"/>
      <c r="B151" s="40"/>
      <c r="C151" s="285" t="s">
        <v>172</v>
      </c>
      <c r="D151" s="285" t="s">
        <v>253</v>
      </c>
      <c r="E151" s="286" t="s">
        <v>410</v>
      </c>
      <c r="F151" s="287" t="s">
        <v>411</v>
      </c>
      <c r="G151" s="288" t="s">
        <v>306</v>
      </c>
      <c r="H151" s="289">
        <v>11.061999999999999</v>
      </c>
      <c r="I151" s="290"/>
      <c r="J151" s="291">
        <f>ROUND(I151*H151,2)</f>
        <v>0</v>
      </c>
      <c r="K151" s="292"/>
      <c r="L151" s="293"/>
      <c r="M151" s="294" t="s">
        <v>1</v>
      </c>
      <c r="N151" s="295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194</v>
      </c>
      <c r="AT151" s="240" t="s">
        <v>253</v>
      </c>
      <c r="AU151" s="240" t="s">
        <v>85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412</v>
      </c>
    </row>
    <row r="152" s="14" customFormat="1">
      <c r="A152" s="14"/>
      <c r="B152" s="264"/>
      <c r="C152" s="265"/>
      <c r="D152" s="253" t="s">
        <v>223</v>
      </c>
      <c r="E152" s="266" t="s">
        <v>1</v>
      </c>
      <c r="F152" s="267" t="s">
        <v>413</v>
      </c>
      <c r="G152" s="265"/>
      <c r="H152" s="266" t="s">
        <v>1</v>
      </c>
      <c r="I152" s="268"/>
      <c r="J152" s="265"/>
      <c r="K152" s="265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223</v>
      </c>
      <c r="AU152" s="273" t="s">
        <v>85</v>
      </c>
      <c r="AV152" s="14" t="s">
        <v>83</v>
      </c>
      <c r="AW152" s="14" t="s">
        <v>32</v>
      </c>
      <c r="AX152" s="14" t="s">
        <v>76</v>
      </c>
      <c r="AY152" s="273" t="s">
        <v>152</v>
      </c>
    </row>
    <row r="153" s="13" customFormat="1">
      <c r="A153" s="13"/>
      <c r="B153" s="251"/>
      <c r="C153" s="252"/>
      <c r="D153" s="253" t="s">
        <v>223</v>
      </c>
      <c r="E153" s="254" t="s">
        <v>1</v>
      </c>
      <c r="F153" s="255" t="s">
        <v>414</v>
      </c>
      <c r="G153" s="252"/>
      <c r="H153" s="256">
        <v>11.061999999999999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223</v>
      </c>
      <c r="AU153" s="262" t="s">
        <v>85</v>
      </c>
      <c r="AV153" s="13" t="s">
        <v>85</v>
      </c>
      <c r="AW153" s="13" t="s">
        <v>32</v>
      </c>
      <c r="AX153" s="13" t="s">
        <v>76</v>
      </c>
      <c r="AY153" s="262" t="s">
        <v>152</v>
      </c>
    </row>
    <row r="154" s="15" customFormat="1">
      <c r="A154" s="15"/>
      <c r="B154" s="274"/>
      <c r="C154" s="275"/>
      <c r="D154" s="253" t="s">
        <v>223</v>
      </c>
      <c r="E154" s="276" t="s">
        <v>1</v>
      </c>
      <c r="F154" s="277" t="s">
        <v>244</v>
      </c>
      <c r="G154" s="275"/>
      <c r="H154" s="278">
        <v>11.061999999999999</v>
      </c>
      <c r="I154" s="279"/>
      <c r="J154" s="275"/>
      <c r="K154" s="275"/>
      <c r="L154" s="280"/>
      <c r="M154" s="281"/>
      <c r="N154" s="282"/>
      <c r="O154" s="282"/>
      <c r="P154" s="282"/>
      <c r="Q154" s="282"/>
      <c r="R154" s="282"/>
      <c r="S154" s="282"/>
      <c r="T154" s="28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4" t="s">
        <v>223</v>
      </c>
      <c r="AU154" s="284" t="s">
        <v>85</v>
      </c>
      <c r="AV154" s="15" t="s">
        <v>172</v>
      </c>
      <c r="AW154" s="15" t="s">
        <v>32</v>
      </c>
      <c r="AX154" s="15" t="s">
        <v>83</v>
      </c>
      <c r="AY154" s="284" t="s">
        <v>152</v>
      </c>
    </row>
    <row r="155" s="2" customFormat="1" ht="21.75" customHeight="1">
      <c r="A155" s="39"/>
      <c r="B155" s="40"/>
      <c r="C155" s="228" t="s">
        <v>151</v>
      </c>
      <c r="D155" s="228" t="s">
        <v>155</v>
      </c>
      <c r="E155" s="229" t="s">
        <v>316</v>
      </c>
      <c r="F155" s="230" t="s">
        <v>317</v>
      </c>
      <c r="G155" s="231" t="s">
        <v>215</v>
      </c>
      <c r="H155" s="232">
        <v>179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172</v>
      </c>
      <c r="AT155" s="240" t="s">
        <v>155</v>
      </c>
      <c r="AU155" s="240" t="s">
        <v>85</v>
      </c>
      <c r="AY155" s="18" t="s">
        <v>152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172</v>
      </c>
      <c r="BM155" s="240" t="s">
        <v>415</v>
      </c>
    </row>
    <row r="156" s="13" customFormat="1">
      <c r="A156" s="13"/>
      <c r="B156" s="251"/>
      <c r="C156" s="252"/>
      <c r="D156" s="253" t="s">
        <v>223</v>
      </c>
      <c r="E156" s="254" t="s">
        <v>1</v>
      </c>
      <c r="F156" s="255" t="s">
        <v>319</v>
      </c>
      <c r="G156" s="252"/>
      <c r="H156" s="256">
        <v>179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223</v>
      </c>
      <c r="AU156" s="262" t="s">
        <v>85</v>
      </c>
      <c r="AV156" s="13" t="s">
        <v>85</v>
      </c>
      <c r="AW156" s="13" t="s">
        <v>32</v>
      </c>
      <c r="AX156" s="13" t="s">
        <v>76</v>
      </c>
      <c r="AY156" s="262" t="s">
        <v>152</v>
      </c>
    </row>
    <row r="157" s="15" customFormat="1">
      <c r="A157" s="15"/>
      <c r="B157" s="274"/>
      <c r="C157" s="275"/>
      <c r="D157" s="253" t="s">
        <v>223</v>
      </c>
      <c r="E157" s="276" t="s">
        <v>1</v>
      </c>
      <c r="F157" s="277" t="s">
        <v>244</v>
      </c>
      <c r="G157" s="275"/>
      <c r="H157" s="278">
        <v>179</v>
      </c>
      <c r="I157" s="279"/>
      <c r="J157" s="275"/>
      <c r="K157" s="275"/>
      <c r="L157" s="280"/>
      <c r="M157" s="281"/>
      <c r="N157" s="282"/>
      <c r="O157" s="282"/>
      <c r="P157" s="282"/>
      <c r="Q157" s="282"/>
      <c r="R157" s="282"/>
      <c r="S157" s="282"/>
      <c r="T157" s="28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4" t="s">
        <v>223</v>
      </c>
      <c r="AU157" s="284" t="s">
        <v>85</v>
      </c>
      <c r="AV157" s="15" t="s">
        <v>172</v>
      </c>
      <c r="AW157" s="15" t="s">
        <v>32</v>
      </c>
      <c r="AX157" s="15" t="s">
        <v>83</v>
      </c>
      <c r="AY157" s="284" t="s">
        <v>152</v>
      </c>
    </row>
    <row r="158" s="2" customFormat="1" ht="16.5" customHeight="1">
      <c r="A158" s="39"/>
      <c r="B158" s="40"/>
      <c r="C158" s="228" t="s">
        <v>184</v>
      </c>
      <c r="D158" s="228" t="s">
        <v>155</v>
      </c>
      <c r="E158" s="229" t="s">
        <v>322</v>
      </c>
      <c r="F158" s="230" t="s">
        <v>323</v>
      </c>
      <c r="G158" s="231" t="s">
        <v>306</v>
      </c>
      <c r="H158" s="232">
        <v>5.3700000000000001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172</v>
      </c>
      <c r="AT158" s="240" t="s">
        <v>155</v>
      </c>
      <c r="AU158" s="240" t="s">
        <v>85</v>
      </c>
      <c r="AY158" s="18" t="s">
        <v>152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172</v>
      </c>
      <c r="BM158" s="240" t="s">
        <v>416</v>
      </c>
    </row>
    <row r="159" s="14" customFormat="1">
      <c r="A159" s="14"/>
      <c r="B159" s="264"/>
      <c r="C159" s="265"/>
      <c r="D159" s="253" t="s">
        <v>223</v>
      </c>
      <c r="E159" s="266" t="s">
        <v>1</v>
      </c>
      <c r="F159" s="267" t="s">
        <v>325</v>
      </c>
      <c r="G159" s="265"/>
      <c r="H159" s="266" t="s">
        <v>1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223</v>
      </c>
      <c r="AU159" s="273" t="s">
        <v>85</v>
      </c>
      <c r="AV159" s="14" t="s">
        <v>83</v>
      </c>
      <c r="AW159" s="14" t="s">
        <v>32</v>
      </c>
      <c r="AX159" s="14" t="s">
        <v>76</v>
      </c>
      <c r="AY159" s="273" t="s">
        <v>152</v>
      </c>
    </row>
    <row r="160" s="13" customFormat="1">
      <c r="A160" s="13"/>
      <c r="B160" s="251"/>
      <c r="C160" s="252"/>
      <c r="D160" s="253" t="s">
        <v>223</v>
      </c>
      <c r="E160" s="254" t="s">
        <v>1</v>
      </c>
      <c r="F160" s="255" t="s">
        <v>417</v>
      </c>
      <c r="G160" s="252"/>
      <c r="H160" s="256">
        <v>5.3700000000000001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223</v>
      </c>
      <c r="AU160" s="262" t="s">
        <v>85</v>
      </c>
      <c r="AV160" s="13" t="s">
        <v>85</v>
      </c>
      <c r="AW160" s="13" t="s">
        <v>32</v>
      </c>
      <c r="AX160" s="13" t="s">
        <v>76</v>
      </c>
      <c r="AY160" s="262" t="s">
        <v>152</v>
      </c>
    </row>
    <row r="161" s="15" customFormat="1">
      <c r="A161" s="15"/>
      <c r="B161" s="274"/>
      <c r="C161" s="275"/>
      <c r="D161" s="253" t="s">
        <v>223</v>
      </c>
      <c r="E161" s="276" t="s">
        <v>1</v>
      </c>
      <c r="F161" s="277" t="s">
        <v>244</v>
      </c>
      <c r="G161" s="275"/>
      <c r="H161" s="278">
        <v>5.3700000000000001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4" t="s">
        <v>223</v>
      </c>
      <c r="AU161" s="284" t="s">
        <v>85</v>
      </c>
      <c r="AV161" s="15" t="s">
        <v>172</v>
      </c>
      <c r="AW161" s="15" t="s">
        <v>32</v>
      </c>
      <c r="AX161" s="15" t="s">
        <v>83</v>
      </c>
      <c r="AY161" s="284" t="s">
        <v>152</v>
      </c>
    </row>
    <row r="162" s="2" customFormat="1" ht="16.5" customHeight="1">
      <c r="A162" s="39"/>
      <c r="B162" s="40"/>
      <c r="C162" s="285" t="s">
        <v>189</v>
      </c>
      <c r="D162" s="285" t="s">
        <v>253</v>
      </c>
      <c r="E162" s="286" t="s">
        <v>418</v>
      </c>
      <c r="F162" s="287" t="s">
        <v>311</v>
      </c>
      <c r="G162" s="288" t="s">
        <v>306</v>
      </c>
      <c r="H162" s="289">
        <v>5.5309999999999997</v>
      </c>
      <c r="I162" s="290"/>
      <c r="J162" s="291">
        <f>ROUND(I162*H162,2)</f>
        <v>0</v>
      </c>
      <c r="K162" s="292"/>
      <c r="L162" s="293"/>
      <c r="M162" s="294" t="s">
        <v>1</v>
      </c>
      <c r="N162" s="295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194</v>
      </c>
      <c r="AT162" s="240" t="s">
        <v>253</v>
      </c>
      <c r="AU162" s="240" t="s">
        <v>85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419</v>
      </c>
    </row>
    <row r="163" s="13" customFormat="1">
      <c r="A163" s="13"/>
      <c r="B163" s="251"/>
      <c r="C163" s="252"/>
      <c r="D163" s="253" t="s">
        <v>223</v>
      </c>
      <c r="E163" s="254" t="s">
        <v>1</v>
      </c>
      <c r="F163" s="255" t="s">
        <v>420</v>
      </c>
      <c r="G163" s="252"/>
      <c r="H163" s="256">
        <v>5.5309999999999997</v>
      </c>
      <c r="I163" s="257"/>
      <c r="J163" s="252"/>
      <c r="K163" s="252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223</v>
      </c>
      <c r="AU163" s="262" t="s">
        <v>85</v>
      </c>
      <c r="AV163" s="13" t="s">
        <v>85</v>
      </c>
      <c r="AW163" s="13" t="s">
        <v>32</v>
      </c>
      <c r="AX163" s="13" t="s">
        <v>76</v>
      </c>
      <c r="AY163" s="262" t="s">
        <v>152</v>
      </c>
    </row>
    <row r="164" s="15" customFormat="1">
      <c r="A164" s="15"/>
      <c r="B164" s="274"/>
      <c r="C164" s="275"/>
      <c r="D164" s="253" t="s">
        <v>223</v>
      </c>
      <c r="E164" s="276" t="s">
        <v>1</v>
      </c>
      <c r="F164" s="277" t="s">
        <v>244</v>
      </c>
      <c r="G164" s="275"/>
      <c r="H164" s="278">
        <v>5.5309999999999997</v>
      </c>
      <c r="I164" s="279"/>
      <c r="J164" s="275"/>
      <c r="K164" s="275"/>
      <c r="L164" s="280"/>
      <c r="M164" s="281"/>
      <c r="N164" s="282"/>
      <c r="O164" s="282"/>
      <c r="P164" s="282"/>
      <c r="Q164" s="282"/>
      <c r="R164" s="282"/>
      <c r="S164" s="282"/>
      <c r="T164" s="28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4" t="s">
        <v>223</v>
      </c>
      <c r="AU164" s="284" t="s">
        <v>85</v>
      </c>
      <c r="AV164" s="15" t="s">
        <v>172</v>
      </c>
      <c r="AW164" s="15" t="s">
        <v>32</v>
      </c>
      <c r="AX164" s="15" t="s">
        <v>83</v>
      </c>
      <c r="AY164" s="284" t="s">
        <v>152</v>
      </c>
    </row>
    <row r="165" s="2" customFormat="1" ht="16.5" customHeight="1">
      <c r="A165" s="39"/>
      <c r="B165" s="40"/>
      <c r="C165" s="228" t="s">
        <v>194</v>
      </c>
      <c r="D165" s="228" t="s">
        <v>155</v>
      </c>
      <c r="E165" s="229" t="s">
        <v>327</v>
      </c>
      <c r="F165" s="230" t="s">
        <v>328</v>
      </c>
      <c r="G165" s="231" t="s">
        <v>215</v>
      </c>
      <c r="H165" s="232">
        <v>179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85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421</v>
      </c>
    </row>
    <row r="166" s="14" customFormat="1">
      <c r="A166" s="14"/>
      <c r="B166" s="264"/>
      <c r="C166" s="265"/>
      <c r="D166" s="253" t="s">
        <v>223</v>
      </c>
      <c r="E166" s="266" t="s">
        <v>1</v>
      </c>
      <c r="F166" s="267" t="s">
        <v>330</v>
      </c>
      <c r="G166" s="265"/>
      <c r="H166" s="266" t="s">
        <v>1</v>
      </c>
      <c r="I166" s="268"/>
      <c r="J166" s="265"/>
      <c r="K166" s="265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223</v>
      </c>
      <c r="AU166" s="273" t="s">
        <v>85</v>
      </c>
      <c r="AV166" s="14" t="s">
        <v>83</v>
      </c>
      <c r="AW166" s="14" t="s">
        <v>32</v>
      </c>
      <c r="AX166" s="14" t="s">
        <v>76</v>
      </c>
      <c r="AY166" s="273" t="s">
        <v>152</v>
      </c>
    </row>
    <row r="167" s="14" customFormat="1">
      <c r="A167" s="14"/>
      <c r="B167" s="264"/>
      <c r="C167" s="265"/>
      <c r="D167" s="253" t="s">
        <v>223</v>
      </c>
      <c r="E167" s="266" t="s">
        <v>1</v>
      </c>
      <c r="F167" s="267" t="s">
        <v>331</v>
      </c>
      <c r="G167" s="265"/>
      <c r="H167" s="266" t="s">
        <v>1</v>
      </c>
      <c r="I167" s="268"/>
      <c r="J167" s="265"/>
      <c r="K167" s="265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223</v>
      </c>
      <c r="AU167" s="273" t="s">
        <v>85</v>
      </c>
      <c r="AV167" s="14" t="s">
        <v>83</v>
      </c>
      <c r="AW167" s="14" t="s">
        <v>32</v>
      </c>
      <c r="AX167" s="14" t="s">
        <v>76</v>
      </c>
      <c r="AY167" s="273" t="s">
        <v>152</v>
      </c>
    </row>
    <row r="168" s="14" customFormat="1">
      <c r="A168" s="14"/>
      <c r="B168" s="264"/>
      <c r="C168" s="265"/>
      <c r="D168" s="253" t="s">
        <v>223</v>
      </c>
      <c r="E168" s="266" t="s">
        <v>1</v>
      </c>
      <c r="F168" s="267" t="s">
        <v>332</v>
      </c>
      <c r="G168" s="265"/>
      <c r="H168" s="266" t="s">
        <v>1</v>
      </c>
      <c r="I168" s="268"/>
      <c r="J168" s="265"/>
      <c r="K168" s="265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223</v>
      </c>
      <c r="AU168" s="273" t="s">
        <v>85</v>
      </c>
      <c r="AV168" s="14" t="s">
        <v>83</v>
      </c>
      <c r="AW168" s="14" t="s">
        <v>32</v>
      </c>
      <c r="AX168" s="14" t="s">
        <v>76</v>
      </c>
      <c r="AY168" s="273" t="s">
        <v>152</v>
      </c>
    </row>
    <row r="169" s="13" customFormat="1">
      <c r="A169" s="13"/>
      <c r="B169" s="251"/>
      <c r="C169" s="252"/>
      <c r="D169" s="253" t="s">
        <v>223</v>
      </c>
      <c r="E169" s="254" t="s">
        <v>1</v>
      </c>
      <c r="F169" s="255" t="s">
        <v>319</v>
      </c>
      <c r="G169" s="252"/>
      <c r="H169" s="256">
        <v>179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223</v>
      </c>
      <c r="AU169" s="262" t="s">
        <v>85</v>
      </c>
      <c r="AV169" s="13" t="s">
        <v>85</v>
      </c>
      <c r="AW169" s="13" t="s">
        <v>32</v>
      </c>
      <c r="AX169" s="13" t="s">
        <v>76</v>
      </c>
      <c r="AY169" s="262" t="s">
        <v>152</v>
      </c>
    </row>
    <row r="170" s="15" customFormat="1">
      <c r="A170" s="15"/>
      <c r="B170" s="274"/>
      <c r="C170" s="275"/>
      <c r="D170" s="253" t="s">
        <v>223</v>
      </c>
      <c r="E170" s="276" t="s">
        <v>1</v>
      </c>
      <c r="F170" s="277" t="s">
        <v>244</v>
      </c>
      <c r="G170" s="275"/>
      <c r="H170" s="278">
        <v>179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4" t="s">
        <v>223</v>
      </c>
      <c r="AU170" s="284" t="s">
        <v>85</v>
      </c>
      <c r="AV170" s="15" t="s">
        <v>172</v>
      </c>
      <c r="AW170" s="15" t="s">
        <v>32</v>
      </c>
      <c r="AX170" s="15" t="s">
        <v>83</v>
      </c>
      <c r="AY170" s="284" t="s">
        <v>152</v>
      </c>
    </row>
    <row r="171" s="2" customFormat="1" ht="16.5" customHeight="1">
      <c r="A171" s="39"/>
      <c r="B171" s="40"/>
      <c r="C171" s="228" t="s">
        <v>199</v>
      </c>
      <c r="D171" s="228" t="s">
        <v>155</v>
      </c>
      <c r="E171" s="229" t="s">
        <v>333</v>
      </c>
      <c r="F171" s="230" t="s">
        <v>334</v>
      </c>
      <c r="G171" s="231" t="s">
        <v>286</v>
      </c>
      <c r="H171" s="232">
        <v>17.452999999999999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85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422</v>
      </c>
    </row>
    <row r="172" s="14" customFormat="1">
      <c r="A172" s="14"/>
      <c r="B172" s="264"/>
      <c r="C172" s="265"/>
      <c r="D172" s="253" t="s">
        <v>223</v>
      </c>
      <c r="E172" s="266" t="s">
        <v>1</v>
      </c>
      <c r="F172" s="267" t="s">
        <v>336</v>
      </c>
      <c r="G172" s="265"/>
      <c r="H172" s="266" t="s">
        <v>1</v>
      </c>
      <c r="I172" s="268"/>
      <c r="J172" s="265"/>
      <c r="K172" s="265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223</v>
      </c>
      <c r="AU172" s="273" t="s">
        <v>85</v>
      </c>
      <c r="AV172" s="14" t="s">
        <v>83</v>
      </c>
      <c r="AW172" s="14" t="s">
        <v>32</v>
      </c>
      <c r="AX172" s="14" t="s">
        <v>76</v>
      </c>
      <c r="AY172" s="273" t="s">
        <v>152</v>
      </c>
    </row>
    <row r="173" s="14" customFormat="1">
      <c r="A173" s="14"/>
      <c r="B173" s="264"/>
      <c r="C173" s="265"/>
      <c r="D173" s="253" t="s">
        <v>223</v>
      </c>
      <c r="E173" s="266" t="s">
        <v>1</v>
      </c>
      <c r="F173" s="267" t="s">
        <v>337</v>
      </c>
      <c r="G173" s="265"/>
      <c r="H173" s="266" t="s">
        <v>1</v>
      </c>
      <c r="I173" s="268"/>
      <c r="J173" s="265"/>
      <c r="K173" s="265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223</v>
      </c>
      <c r="AU173" s="273" t="s">
        <v>85</v>
      </c>
      <c r="AV173" s="14" t="s">
        <v>83</v>
      </c>
      <c r="AW173" s="14" t="s">
        <v>32</v>
      </c>
      <c r="AX173" s="14" t="s">
        <v>76</v>
      </c>
      <c r="AY173" s="273" t="s">
        <v>152</v>
      </c>
    </row>
    <row r="174" s="13" customFormat="1">
      <c r="A174" s="13"/>
      <c r="B174" s="251"/>
      <c r="C174" s="252"/>
      <c r="D174" s="253" t="s">
        <v>223</v>
      </c>
      <c r="E174" s="254" t="s">
        <v>1</v>
      </c>
      <c r="F174" s="255" t="s">
        <v>338</v>
      </c>
      <c r="G174" s="252"/>
      <c r="H174" s="256">
        <v>1.79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223</v>
      </c>
      <c r="AU174" s="262" t="s">
        <v>85</v>
      </c>
      <c r="AV174" s="13" t="s">
        <v>85</v>
      </c>
      <c r="AW174" s="13" t="s">
        <v>32</v>
      </c>
      <c r="AX174" s="13" t="s">
        <v>76</v>
      </c>
      <c r="AY174" s="262" t="s">
        <v>152</v>
      </c>
    </row>
    <row r="175" s="16" customFormat="1">
      <c r="A175" s="16"/>
      <c r="B175" s="296"/>
      <c r="C175" s="297"/>
      <c r="D175" s="253" t="s">
        <v>223</v>
      </c>
      <c r="E175" s="298" t="s">
        <v>1</v>
      </c>
      <c r="F175" s="299" t="s">
        <v>339</v>
      </c>
      <c r="G175" s="297"/>
      <c r="H175" s="300">
        <v>1.79</v>
      </c>
      <c r="I175" s="301"/>
      <c r="J175" s="297"/>
      <c r="K175" s="297"/>
      <c r="L175" s="302"/>
      <c r="M175" s="303"/>
      <c r="N175" s="304"/>
      <c r="O175" s="304"/>
      <c r="P175" s="304"/>
      <c r="Q175" s="304"/>
      <c r="R175" s="304"/>
      <c r="S175" s="304"/>
      <c r="T175" s="305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6" t="s">
        <v>223</v>
      </c>
      <c r="AU175" s="306" t="s">
        <v>85</v>
      </c>
      <c r="AV175" s="16" t="s">
        <v>167</v>
      </c>
      <c r="AW175" s="16" t="s">
        <v>32</v>
      </c>
      <c r="AX175" s="16" t="s">
        <v>76</v>
      </c>
      <c r="AY175" s="306" t="s">
        <v>152</v>
      </c>
    </row>
    <row r="176" s="14" customFormat="1">
      <c r="A176" s="14"/>
      <c r="B176" s="264"/>
      <c r="C176" s="265"/>
      <c r="D176" s="253" t="s">
        <v>223</v>
      </c>
      <c r="E176" s="266" t="s">
        <v>1</v>
      </c>
      <c r="F176" s="267" t="s">
        <v>340</v>
      </c>
      <c r="G176" s="265"/>
      <c r="H176" s="266" t="s">
        <v>1</v>
      </c>
      <c r="I176" s="268"/>
      <c r="J176" s="265"/>
      <c r="K176" s="265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223</v>
      </c>
      <c r="AU176" s="273" t="s">
        <v>85</v>
      </c>
      <c r="AV176" s="14" t="s">
        <v>83</v>
      </c>
      <c r="AW176" s="14" t="s">
        <v>32</v>
      </c>
      <c r="AX176" s="14" t="s">
        <v>76</v>
      </c>
      <c r="AY176" s="273" t="s">
        <v>152</v>
      </c>
    </row>
    <row r="177" s="13" customFormat="1">
      <c r="A177" s="13"/>
      <c r="B177" s="251"/>
      <c r="C177" s="252"/>
      <c r="D177" s="253" t="s">
        <v>223</v>
      </c>
      <c r="E177" s="254" t="s">
        <v>1</v>
      </c>
      <c r="F177" s="255" t="s">
        <v>341</v>
      </c>
      <c r="G177" s="252"/>
      <c r="H177" s="256">
        <v>15.663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223</v>
      </c>
      <c r="AU177" s="262" t="s">
        <v>85</v>
      </c>
      <c r="AV177" s="13" t="s">
        <v>85</v>
      </c>
      <c r="AW177" s="13" t="s">
        <v>32</v>
      </c>
      <c r="AX177" s="13" t="s">
        <v>76</v>
      </c>
      <c r="AY177" s="262" t="s">
        <v>152</v>
      </c>
    </row>
    <row r="178" s="16" customFormat="1">
      <c r="A178" s="16"/>
      <c r="B178" s="296"/>
      <c r="C178" s="297"/>
      <c r="D178" s="253" t="s">
        <v>223</v>
      </c>
      <c r="E178" s="298" t="s">
        <v>1</v>
      </c>
      <c r="F178" s="299" t="s">
        <v>342</v>
      </c>
      <c r="G178" s="297"/>
      <c r="H178" s="300">
        <v>15.663</v>
      </c>
      <c r="I178" s="301"/>
      <c r="J178" s="297"/>
      <c r="K178" s="297"/>
      <c r="L178" s="302"/>
      <c r="M178" s="303"/>
      <c r="N178" s="304"/>
      <c r="O178" s="304"/>
      <c r="P178" s="304"/>
      <c r="Q178" s="304"/>
      <c r="R178" s="304"/>
      <c r="S178" s="304"/>
      <c r="T178" s="305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6" t="s">
        <v>223</v>
      </c>
      <c r="AU178" s="306" t="s">
        <v>85</v>
      </c>
      <c r="AV178" s="16" t="s">
        <v>167</v>
      </c>
      <c r="AW178" s="16" t="s">
        <v>32</v>
      </c>
      <c r="AX178" s="16" t="s">
        <v>76</v>
      </c>
      <c r="AY178" s="306" t="s">
        <v>152</v>
      </c>
    </row>
    <row r="179" s="15" customFormat="1">
      <c r="A179" s="15"/>
      <c r="B179" s="274"/>
      <c r="C179" s="275"/>
      <c r="D179" s="253" t="s">
        <v>223</v>
      </c>
      <c r="E179" s="276" t="s">
        <v>1</v>
      </c>
      <c r="F179" s="277" t="s">
        <v>244</v>
      </c>
      <c r="G179" s="275"/>
      <c r="H179" s="278">
        <v>17.452999999999999</v>
      </c>
      <c r="I179" s="279"/>
      <c r="J179" s="275"/>
      <c r="K179" s="275"/>
      <c r="L179" s="280"/>
      <c r="M179" s="281"/>
      <c r="N179" s="282"/>
      <c r="O179" s="282"/>
      <c r="P179" s="282"/>
      <c r="Q179" s="282"/>
      <c r="R179" s="282"/>
      <c r="S179" s="282"/>
      <c r="T179" s="28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4" t="s">
        <v>223</v>
      </c>
      <c r="AU179" s="284" t="s">
        <v>85</v>
      </c>
      <c r="AV179" s="15" t="s">
        <v>172</v>
      </c>
      <c r="AW179" s="15" t="s">
        <v>32</v>
      </c>
      <c r="AX179" s="15" t="s">
        <v>83</v>
      </c>
      <c r="AY179" s="284" t="s">
        <v>152</v>
      </c>
    </row>
    <row r="180" s="2" customFormat="1" ht="16.5" customHeight="1">
      <c r="A180" s="39"/>
      <c r="B180" s="40"/>
      <c r="C180" s="228" t="s">
        <v>264</v>
      </c>
      <c r="D180" s="228" t="s">
        <v>155</v>
      </c>
      <c r="E180" s="229" t="s">
        <v>343</v>
      </c>
      <c r="F180" s="230" t="s">
        <v>344</v>
      </c>
      <c r="G180" s="231" t="s">
        <v>286</v>
      </c>
      <c r="H180" s="232">
        <v>17.452999999999999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172</v>
      </c>
      <c r="AT180" s="240" t="s">
        <v>155</v>
      </c>
      <c r="AU180" s="240" t="s">
        <v>85</v>
      </c>
      <c r="AY180" s="18" t="s">
        <v>152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172</v>
      </c>
      <c r="BM180" s="240" t="s">
        <v>423</v>
      </c>
    </row>
    <row r="181" s="13" customFormat="1">
      <c r="A181" s="13"/>
      <c r="B181" s="251"/>
      <c r="C181" s="252"/>
      <c r="D181" s="253" t="s">
        <v>223</v>
      </c>
      <c r="E181" s="254" t="s">
        <v>1</v>
      </c>
      <c r="F181" s="255" t="s">
        <v>338</v>
      </c>
      <c r="G181" s="252"/>
      <c r="H181" s="256">
        <v>1.79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223</v>
      </c>
      <c r="AU181" s="262" t="s">
        <v>85</v>
      </c>
      <c r="AV181" s="13" t="s">
        <v>85</v>
      </c>
      <c r="AW181" s="13" t="s">
        <v>32</v>
      </c>
      <c r="AX181" s="13" t="s">
        <v>76</v>
      </c>
      <c r="AY181" s="262" t="s">
        <v>152</v>
      </c>
    </row>
    <row r="182" s="13" customFormat="1">
      <c r="A182" s="13"/>
      <c r="B182" s="251"/>
      <c r="C182" s="252"/>
      <c r="D182" s="253" t="s">
        <v>223</v>
      </c>
      <c r="E182" s="254" t="s">
        <v>1</v>
      </c>
      <c r="F182" s="255" t="s">
        <v>341</v>
      </c>
      <c r="G182" s="252"/>
      <c r="H182" s="256">
        <v>15.663</v>
      </c>
      <c r="I182" s="257"/>
      <c r="J182" s="252"/>
      <c r="K182" s="252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223</v>
      </c>
      <c r="AU182" s="262" t="s">
        <v>85</v>
      </c>
      <c r="AV182" s="13" t="s">
        <v>85</v>
      </c>
      <c r="AW182" s="13" t="s">
        <v>32</v>
      </c>
      <c r="AX182" s="13" t="s">
        <v>76</v>
      </c>
      <c r="AY182" s="262" t="s">
        <v>152</v>
      </c>
    </row>
    <row r="183" s="2" customFormat="1" ht="16.5" customHeight="1">
      <c r="A183" s="39"/>
      <c r="B183" s="40"/>
      <c r="C183" s="228" t="s">
        <v>270</v>
      </c>
      <c r="D183" s="228" t="s">
        <v>155</v>
      </c>
      <c r="E183" s="229" t="s">
        <v>346</v>
      </c>
      <c r="F183" s="230" t="s">
        <v>347</v>
      </c>
      <c r="G183" s="231" t="s">
        <v>286</v>
      </c>
      <c r="H183" s="232">
        <v>156.625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172</v>
      </c>
      <c r="AT183" s="240" t="s">
        <v>155</v>
      </c>
      <c r="AU183" s="240" t="s">
        <v>85</v>
      </c>
      <c r="AY183" s="18" t="s">
        <v>152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172</v>
      </c>
      <c r="BM183" s="240" t="s">
        <v>424</v>
      </c>
    </row>
    <row r="184" s="15" customFormat="1">
      <c r="A184" s="15"/>
      <c r="B184" s="274"/>
      <c r="C184" s="275"/>
      <c r="D184" s="253" t="s">
        <v>223</v>
      </c>
      <c r="E184" s="276" t="s">
        <v>1</v>
      </c>
      <c r="F184" s="277" t="s">
        <v>244</v>
      </c>
      <c r="G184" s="275"/>
      <c r="H184" s="278">
        <v>0</v>
      </c>
      <c r="I184" s="279"/>
      <c r="J184" s="275"/>
      <c r="K184" s="275"/>
      <c r="L184" s="280"/>
      <c r="M184" s="281"/>
      <c r="N184" s="282"/>
      <c r="O184" s="282"/>
      <c r="P184" s="282"/>
      <c r="Q184" s="282"/>
      <c r="R184" s="282"/>
      <c r="S184" s="282"/>
      <c r="T184" s="28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4" t="s">
        <v>223</v>
      </c>
      <c r="AU184" s="284" t="s">
        <v>85</v>
      </c>
      <c r="AV184" s="15" t="s">
        <v>172</v>
      </c>
      <c r="AW184" s="15" t="s">
        <v>32</v>
      </c>
      <c r="AX184" s="15" t="s">
        <v>76</v>
      </c>
      <c r="AY184" s="284" t="s">
        <v>152</v>
      </c>
    </row>
    <row r="185" s="14" customFormat="1">
      <c r="A185" s="14"/>
      <c r="B185" s="264"/>
      <c r="C185" s="265"/>
      <c r="D185" s="253" t="s">
        <v>223</v>
      </c>
      <c r="E185" s="266" t="s">
        <v>1</v>
      </c>
      <c r="F185" s="267" t="s">
        <v>337</v>
      </c>
      <c r="G185" s="265"/>
      <c r="H185" s="266" t="s">
        <v>1</v>
      </c>
      <c r="I185" s="268"/>
      <c r="J185" s="265"/>
      <c r="K185" s="265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223</v>
      </c>
      <c r="AU185" s="273" t="s">
        <v>85</v>
      </c>
      <c r="AV185" s="14" t="s">
        <v>83</v>
      </c>
      <c r="AW185" s="14" t="s">
        <v>4</v>
      </c>
      <c r="AX185" s="14" t="s">
        <v>76</v>
      </c>
      <c r="AY185" s="273" t="s">
        <v>152</v>
      </c>
    </row>
    <row r="186" s="13" customFormat="1">
      <c r="A186" s="13"/>
      <c r="B186" s="251"/>
      <c r="C186" s="252"/>
      <c r="D186" s="253" t="s">
        <v>223</v>
      </c>
      <c r="E186" s="254" t="s">
        <v>1</v>
      </c>
      <c r="F186" s="255" t="s">
        <v>349</v>
      </c>
      <c r="G186" s="252"/>
      <c r="H186" s="256">
        <v>17.899999999999999</v>
      </c>
      <c r="I186" s="257"/>
      <c r="J186" s="252"/>
      <c r="K186" s="252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223</v>
      </c>
      <c r="AU186" s="262" t="s">
        <v>85</v>
      </c>
      <c r="AV186" s="13" t="s">
        <v>85</v>
      </c>
      <c r="AW186" s="13" t="s">
        <v>32</v>
      </c>
      <c r="AX186" s="13" t="s">
        <v>76</v>
      </c>
      <c r="AY186" s="262" t="s">
        <v>152</v>
      </c>
    </row>
    <row r="187" s="14" customFormat="1">
      <c r="A187" s="14"/>
      <c r="B187" s="264"/>
      <c r="C187" s="265"/>
      <c r="D187" s="253" t="s">
        <v>223</v>
      </c>
      <c r="E187" s="266" t="s">
        <v>1</v>
      </c>
      <c r="F187" s="267" t="s">
        <v>340</v>
      </c>
      <c r="G187" s="265"/>
      <c r="H187" s="266" t="s">
        <v>1</v>
      </c>
      <c r="I187" s="268"/>
      <c r="J187" s="265"/>
      <c r="K187" s="265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223</v>
      </c>
      <c r="AU187" s="273" t="s">
        <v>85</v>
      </c>
      <c r="AV187" s="14" t="s">
        <v>83</v>
      </c>
      <c r="AW187" s="14" t="s">
        <v>4</v>
      </c>
      <c r="AX187" s="14" t="s">
        <v>76</v>
      </c>
      <c r="AY187" s="273" t="s">
        <v>152</v>
      </c>
    </row>
    <row r="188" s="13" customFormat="1">
      <c r="A188" s="13"/>
      <c r="B188" s="251"/>
      <c r="C188" s="252"/>
      <c r="D188" s="253" t="s">
        <v>223</v>
      </c>
      <c r="E188" s="254" t="s">
        <v>1</v>
      </c>
      <c r="F188" s="255" t="s">
        <v>350</v>
      </c>
      <c r="G188" s="252"/>
      <c r="H188" s="256">
        <v>156.625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223</v>
      </c>
      <c r="AU188" s="262" t="s">
        <v>85</v>
      </c>
      <c r="AV188" s="13" t="s">
        <v>85</v>
      </c>
      <c r="AW188" s="13" t="s">
        <v>32</v>
      </c>
      <c r="AX188" s="13" t="s">
        <v>83</v>
      </c>
      <c r="AY188" s="262" t="s">
        <v>152</v>
      </c>
    </row>
    <row r="189" s="2" customFormat="1" ht="16.5" customHeight="1">
      <c r="A189" s="39"/>
      <c r="B189" s="40"/>
      <c r="C189" s="228" t="s">
        <v>8</v>
      </c>
      <c r="D189" s="228" t="s">
        <v>155</v>
      </c>
      <c r="E189" s="229" t="s">
        <v>425</v>
      </c>
      <c r="F189" s="230" t="s">
        <v>426</v>
      </c>
      <c r="G189" s="231" t="s">
        <v>215</v>
      </c>
      <c r="H189" s="232">
        <v>179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172</v>
      </c>
      <c r="AT189" s="240" t="s">
        <v>155</v>
      </c>
      <c r="AU189" s="240" t="s">
        <v>85</v>
      </c>
      <c r="AY189" s="18" t="s">
        <v>152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172</v>
      </c>
      <c r="BM189" s="240" t="s">
        <v>427</v>
      </c>
    </row>
    <row r="190" s="14" customFormat="1">
      <c r="A190" s="14"/>
      <c r="B190" s="264"/>
      <c r="C190" s="265"/>
      <c r="D190" s="253" t="s">
        <v>223</v>
      </c>
      <c r="E190" s="266" t="s">
        <v>1</v>
      </c>
      <c r="F190" s="267" t="s">
        <v>428</v>
      </c>
      <c r="G190" s="265"/>
      <c r="H190" s="266" t="s">
        <v>1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223</v>
      </c>
      <c r="AU190" s="273" t="s">
        <v>85</v>
      </c>
      <c r="AV190" s="14" t="s">
        <v>83</v>
      </c>
      <c r="AW190" s="14" t="s">
        <v>32</v>
      </c>
      <c r="AX190" s="14" t="s">
        <v>76</v>
      </c>
      <c r="AY190" s="273" t="s">
        <v>152</v>
      </c>
    </row>
    <row r="191" s="13" customFormat="1">
      <c r="A191" s="13"/>
      <c r="B191" s="251"/>
      <c r="C191" s="252"/>
      <c r="D191" s="253" t="s">
        <v>223</v>
      </c>
      <c r="E191" s="254" t="s">
        <v>1</v>
      </c>
      <c r="F191" s="255" t="s">
        <v>429</v>
      </c>
      <c r="G191" s="252"/>
      <c r="H191" s="256">
        <v>179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223</v>
      </c>
      <c r="AU191" s="262" t="s">
        <v>85</v>
      </c>
      <c r="AV191" s="13" t="s">
        <v>85</v>
      </c>
      <c r="AW191" s="13" t="s">
        <v>32</v>
      </c>
      <c r="AX191" s="13" t="s">
        <v>76</v>
      </c>
      <c r="AY191" s="262" t="s">
        <v>152</v>
      </c>
    </row>
    <row r="192" s="15" customFormat="1">
      <c r="A192" s="15"/>
      <c r="B192" s="274"/>
      <c r="C192" s="275"/>
      <c r="D192" s="253" t="s">
        <v>223</v>
      </c>
      <c r="E192" s="276" t="s">
        <v>1</v>
      </c>
      <c r="F192" s="277" t="s">
        <v>244</v>
      </c>
      <c r="G192" s="275"/>
      <c r="H192" s="278">
        <v>179</v>
      </c>
      <c r="I192" s="279"/>
      <c r="J192" s="275"/>
      <c r="K192" s="275"/>
      <c r="L192" s="280"/>
      <c r="M192" s="281"/>
      <c r="N192" s="282"/>
      <c r="O192" s="282"/>
      <c r="P192" s="282"/>
      <c r="Q192" s="282"/>
      <c r="R192" s="282"/>
      <c r="S192" s="282"/>
      <c r="T192" s="28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4" t="s">
        <v>223</v>
      </c>
      <c r="AU192" s="284" t="s">
        <v>85</v>
      </c>
      <c r="AV192" s="15" t="s">
        <v>172</v>
      </c>
      <c r="AW192" s="15" t="s">
        <v>32</v>
      </c>
      <c r="AX192" s="15" t="s">
        <v>83</v>
      </c>
      <c r="AY192" s="284" t="s">
        <v>152</v>
      </c>
    </row>
    <row r="193" s="2" customFormat="1" ht="16.5" customHeight="1">
      <c r="A193" s="39"/>
      <c r="B193" s="40"/>
      <c r="C193" s="285" t="s">
        <v>351</v>
      </c>
      <c r="D193" s="285" t="s">
        <v>253</v>
      </c>
      <c r="E193" s="286" t="s">
        <v>430</v>
      </c>
      <c r="F193" s="287" t="s">
        <v>365</v>
      </c>
      <c r="G193" s="288" t="s">
        <v>286</v>
      </c>
      <c r="H193" s="289">
        <v>32.219999999999999</v>
      </c>
      <c r="I193" s="290"/>
      <c r="J193" s="291">
        <f>ROUND(I193*H193,2)</f>
        <v>0</v>
      </c>
      <c r="K193" s="292"/>
      <c r="L193" s="293"/>
      <c r="M193" s="294" t="s">
        <v>1</v>
      </c>
      <c r="N193" s="295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194</v>
      </c>
      <c r="AT193" s="240" t="s">
        <v>253</v>
      </c>
      <c r="AU193" s="240" t="s">
        <v>85</v>
      </c>
      <c r="AY193" s="18" t="s">
        <v>152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172</v>
      </c>
      <c r="BM193" s="240" t="s">
        <v>431</v>
      </c>
    </row>
    <row r="194" s="13" customFormat="1">
      <c r="A194" s="13"/>
      <c r="B194" s="251"/>
      <c r="C194" s="252"/>
      <c r="D194" s="253" t="s">
        <v>223</v>
      </c>
      <c r="E194" s="254" t="s">
        <v>1</v>
      </c>
      <c r="F194" s="255" t="s">
        <v>432</v>
      </c>
      <c r="G194" s="252"/>
      <c r="H194" s="256">
        <v>32.219999999999999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223</v>
      </c>
      <c r="AU194" s="262" t="s">
        <v>85</v>
      </c>
      <c r="AV194" s="13" t="s">
        <v>85</v>
      </c>
      <c r="AW194" s="13" t="s">
        <v>32</v>
      </c>
      <c r="AX194" s="13" t="s">
        <v>76</v>
      </c>
      <c r="AY194" s="262" t="s">
        <v>152</v>
      </c>
    </row>
    <row r="195" s="15" customFormat="1">
      <c r="A195" s="15"/>
      <c r="B195" s="274"/>
      <c r="C195" s="275"/>
      <c r="D195" s="253" t="s">
        <v>223</v>
      </c>
      <c r="E195" s="276" t="s">
        <v>1</v>
      </c>
      <c r="F195" s="277" t="s">
        <v>244</v>
      </c>
      <c r="G195" s="275"/>
      <c r="H195" s="278">
        <v>32.219999999999999</v>
      </c>
      <c r="I195" s="279"/>
      <c r="J195" s="275"/>
      <c r="K195" s="275"/>
      <c r="L195" s="280"/>
      <c r="M195" s="281"/>
      <c r="N195" s="282"/>
      <c r="O195" s="282"/>
      <c r="P195" s="282"/>
      <c r="Q195" s="282"/>
      <c r="R195" s="282"/>
      <c r="S195" s="282"/>
      <c r="T195" s="28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4" t="s">
        <v>223</v>
      </c>
      <c r="AU195" s="284" t="s">
        <v>85</v>
      </c>
      <c r="AV195" s="15" t="s">
        <v>172</v>
      </c>
      <c r="AW195" s="15" t="s">
        <v>32</v>
      </c>
      <c r="AX195" s="15" t="s">
        <v>83</v>
      </c>
      <c r="AY195" s="284" t="s">
        <v>152</v>
      </c>
    </row>
    <row r="196" s="2" customFormat="1" ht="16.5" customHeight="1">
      <c r="A196" s="39"/>
      <c r="B196" s="40"/>
      <c r="C196" s="228" t="s">
        <v>354</v>
      </c>
      <c r="D196" s="228" t="s">
        <v>155</v>
      </c>
      <c r="E196" s="229" t="s">
        <v>213</v>
      </c>
      <c r="F196" s="230" t="s">
        <v>214</v>
      </c>
      <c r="G196" s="231" t="s">
        <v>215</v>
      </c>
      <c r="H196" s="232">
        <v>179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172</v>
      </c>
      <c r="AT196" s="240" t="s">
        <v>155</v>
      </c>
      <c r="AU196" s="240" t="s">
        <v>85</v>
      </c>
      <c r="AY196" s="18" t="s">
        <v>152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172</v>
      </c>
      <c r="BM196" s="240" t="s">
        <v>433</v>
      </c>
    </row>
    <row r="197" s="13" customFormat="1">
      <c r="A197" s="13"/>
      <c r="B197" s="251"/>
      <c r="C197" s="252"/>
      <c r="D197" s="253" t="s">
        <v>223</v>
      </c>
      <c r="E197" s="254" t="s">
        <v>1</v>
      </c>
      <c r="F197" s="255" t="s">
        <v>315</v>
      </c>
      <c r="G197" s="252"/>
      <c r="H197" s="256">
        <v>179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223</v>
      </c>
      <c r="AU197" s="262" t="s">
        <v>85</v>
      </c>
      <c r="AV197" s="13" t="s">
        <v>85</v>
      </c>
      <c r="AW197" s="13" t="s">
        <v>32</v>
      </c>
      <c r="AX197" s="13" t="s">
        <v>83</v>
      </c>
      <c r="AY197" s="262" t="s">
        <v>152</v>
      </c>
    </row>
    <row r="198" s="2" customFormat="1" ht="16.5" customHeight="1">
      <c r="A198" s="39"/>
      <c r="B198" s="40"/>
      <c r="C198" s="228" t="s">
        <v>356</v>
      </c>
      <c r="D198" s="228" t="s">
        <v>155</v>
      </c>
      <c r="E198" s="229" t="s">
        <v>434</v>
      </c>
      <c r="F198" s="230" t="s">
        <v>426</v>
      </c>
      <c r="G198" s="231" t="s">
        <v>215</v>
      </c>
      <c r="H198" s="232">
        <v>179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172</v>
      </c>
      <c r="AT198" s="240" t="s">
        <v>155</v>
      </c>
      <c r="AU198" s="240" t="s">
        <v>85</v>
      </c>
      <c r="AY198" s="18" t="s">
        <v>152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172</v>
      </c>
      <c r="BM198" s="240" t="s">
        <v>435</v>
      </c>
    </row>
    <row r="199" s="14" customFormat="1">
      <c r="A199" s="14"/>
      <c r="B199" s="264"/>
      <c r="C199" s="265"/>
      <c r="D199" s="253" t="s">
        <v>223</v>
      </c>
      <c r="E199" s="266" t="s">
        <v>1</v>
      </c>
      <c r="F199" s="267" t="s">
        <v>428</v>
      </c>
      <c r="G199" s="265"/>
      <c r="H199" s="266" t="s">
        <v>1</v>
      </c>
      <c r="I199" s="268"/>
      <c r="J199" s="265"/>
      <c r="K199" s="265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223</v>
      </c>
      <c r="AU199" s="273" t="s">
        <v>85</v>
      </c>
      <c r="AV199" s="14" t="s">
        <v>83</v>
      </c>
      <c r="AW199" s="14" t="s">
        <v>32</v>
      </c>
      <c r="AX199" s="14" t="s">
        <v>76</v>
      </c>
      <c r="AY199" s="273" t="s">
        <v>152</v>
      </c>
    </row>
    <row r="200" s="13" customFormat="1">
      <c r="A200" s="13"/>
      <c r="B200" s="251"/>
      <c r="C200" s="252"/>
      <c r="D200" s="253" t="s">
        <v>223</v>
      </c>
      <c r="E200" s="254" t="s">
        <v>1</v>
      </c>
      <c r="F200" s="255" t="s">
        <v>436</v>
      </c>
      <c r="G200" s="252"/>
      <c r="H200" s="256">
        <v>179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223</v>
      </c>
      <c r="AU200" s="262" t="s">
        <v>85</v>
      </c>
      <c r="AV200" s="13" t="s">
        <v>85</v>
      </c>
      <c r="AW200" s="13" t="s">
        <v>32</v>
      </c>
      <c r="AX200" s="13" t="s">
        <v>76</v>
      </c>
      <c r="AY200" s="262" t="s">
        <v>152</v>
      </c>
    </row>
    <row r="201" s="15" customFormat="1">
      <c r="A201" s="15"/>
      <c r="B201" s="274"/>
      <c r="C201" s="275"/>
      <c r="D201" s="253" t="s">
        <v>223</v>
      </c>
      <c r="E201" s="276" t="s">
        <v>1</v>
      </c>
      <c r="F201" s="277" t="s">
        <v>244</v>
      </c>
      <c r="G201" s="275"/>
      <c r="H201" s="278">
        <v>179</v>
      </c>
      <c r="I201" s="279"/>
      <c r="J201" s="275"/>
      <c r="K201" s="275"/>
      <c r="L201" s="280"/>
      <c r="M201" s="281"/>
      <c r="N201" s="282"/>
      <c r="O201" s="282"/>
      <c r="P201" s="282"/>
      <c r="Q201" s="282"/>
      <c r="R201" s="282"/>
      <c r="S201" s="282"/>
      <c r="T201" s="28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4" t="s">
        <v>223</v>
      </c>
      <c r="AU201" s="284" t="s">
        <v>85</v>
      </c>
      <c r="AV201" s="15" t="s">
        <v>172</v>
      </c>
      <c r="AW201" s="15" t="s">
        <v>32</v>
      </c>
      <c r="AX201" s="15" t="s">
        <v>83</v>
      </c>
      <c r="AY201" s="284" t="s">
        <v>152</v>
      </c>
    </row>
    <row r="202" s="2" customFormat="1" ht="66.75" customHeight="1">
      <c r="A202" s="39"/>
      <c r="B202" s="40"/>
      <c r="C202" s="285" t="s">
        <v>358</v>
      </c>
      <c r="D202" s="285" t="s">
        <v>253</v>
      </c>
      <c r="E202" s="286" t="s">
        <v>437</v>
      </c>
      <c r="F202" s="287" t="s">
        <v>438</v>
      </c>
      <c r="G202" s="288" t="s">
        <v>286</v>
      </c>
      <c r="H202" s="289">
        <v>42.960000000000001</v>
      </c>
      <c r="I202" s="290"/>
      <c r="J202" s="291">
        <f>ROUND(I202*H202,2)</f>
        <v>0</v>
      </c>
      <c r="K202" s="292"/>
      <c r="L202" s="293"/>
      <c r="M202" s="294" t="s">
        <v>1</v>
      </c>
      <c r="N202" s="295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194</v>
      </c>
      <c r="AT202" s="240" t="s">
        <v>253</v>
      </c>
      <c r="AU202" s="240" t="s">
        <v>85</v>
      </c>
      <c r="AY202" s="18" t="s">
        <v>152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172</v>
      </c>
      <c r="BM202" s="240" t="s">
        <v>439</v>
      </c>
    </row>
    <row r="203" s="13" customFormat="1">
      <c r="A203" s="13"/>
      <c r="B203" s="251"/>
      <c r="C203" s="252"/>
      <c r="D203" s="253" t="s">
        <v>223</v>
      </c>
      <c r="E203" s="254" t="s">
        <v>1</v>
      </c>
      <c r="F203" s="255" t="s">
        <v>440</v>
      </c>
      <c r="G203" s="252"/>
      <c r="H203" s="256">
        <v>42.960000000000001</v>
      </c>
      <c r="I203" s="257"/>
      <c r="J203" s="252"/>
      <c r="K203" s="252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223</v>
      </c>
      <c r="AU203" s="262" t="s">
        <v>85</v>
      </c>
      <c r="AV203" s="13" t="s">
        <v>85</v>
      </c>
      <c r="AW203" s="13" t="s">
        <v>32</v>
      </c>
      <c r="AX203" s="13" t="s">
        <v>76</v>
      </c>
      <c r="AY203" s="262" t="s">
        <v>152</v>
      </c>
    </row>
    <row r="204" s="15" customFormat="1">
      <c r="A204" s="15"/>
      <c r="B204" s="274"/>
      <c r="C204" s="275"/>
      <c r="D204" s="253" t="s">
        <v>223</v>
      </c>
      <c r="E204" s="276" t="s">
        <v>1</v>
      </c>
      <c r="F204" s="277" t="s">
        <v>244</v>
      </c>
      <c r="G204" s="275"/>
      <c r="H204" s="278">
        <v>42.960000000000001</v>
      </c>
      <c r="I204" s="279"/>
      <c r="J204" s="275"/>
      <c r="K204" s="275"/>
      <c r="L204" s="280"/>
      <c r="M204" s="281"/>
      <c r="N204" s="282"/>
      <c r="O204" s="282"/>
      <c r="P204" s="282"/>
      <c r="Q204" s="282"/>
      <c r="R204" s="282"/>
      <c r="S204" s="282"/>
      <c r="T204" s="28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4" t="s">
        <v>223</v>
      </c>
      <c r="AU204" s="284" t="s">
        <v>85</v>
      </c>
      <c r="AV204" s="15" t="s">
        <v>172</v>
      </c>
      <c r="AW204" s="15" t="s">
        <v>32</v>
      </c>
      <c r="AX204" s="15" t="s">
        <v>83</v>
      </c>
      <c r="AY204" s="284" t="s">
        <v>152</v>
      </c>
    </row>
    <row r="205" s="2" customFormat="1" ht="37.8" customHeight="1">
      <c r="A205" s="39"/>
      <c r="B205" s="40"/>
      <c r="C205" s="228" t="s">
        <v>363</v>
      </c>
      <c r="D205" s="228" t="s">
        <v>155</v>
      </c>
      <c r="E205" s="229" t="s">
        <v>441</v>
      </c>
      <c r="F205" s="230" t="s">
        <v>442</v>
      </c>
      <c r="G205" s="231" t="s">
        <v>215</v>
      </c>
      <c r="H205" s="232">
        <v>179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172</v>
      </c>
      <c r="AT205" s="240" t="s">
        <v>155</v>
      </c>
      <c r="AU205" s="240" t="s">
        <v>85</v>
      </c>
      <c r="AY205" s="18" t="s">
        <v>152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172</v>
      </c>
      <c r="BM205" s="240" t="s">
        <v>443</v>
      </c>
    </row>
    <row r="206" s="13" customFormat="1">
      <c r="A206" s="13"/>
      <c r="B206" s="251"/>
      <c r="C206" s="252"/>
      <c r="D206" s="253" t="s">
        <v>223</v>
      </c>
      <c r="E206" s="254" t="s">
        <v>1</v>
      </c>
      <c r="F206" s="255" t="s">
        <v>315</v>
      </c>
      <c r="G206" s="252"/>
      <c r="H206" s="256">
        <v>179</v>
      </c>
      <c r="I206" s="257"/>
      <c r="J206" s="252"/>
      <c r="K206" s="252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223</v>
      </c>
      <c r="AU206" s="262" t="s">
        <v>85</v>
      </c>
      <c r="AV206" s="13" t="s">
        <v>85</v>
      </c>
      <c r="AW206" s="13" t="s">
        <v>32</v>
      </c>
      <c r="AX206" s="13" t="s">
        <v>83</v>
      </c>
      <c r="AY206" s="262" t="s">
        <v>152</v>
      </c>
    </row>
    <row r="207" s="2" customFormat="1" ht="49.05" customHeight="1">
      <c r="A207" s="39"/>
      <c r="B207" s="40"/>
      <c r="C207" s="285" t="s">
        <v>368</v>
      </c>
      <c r="D207" s="285" t="s">
        <v>253</v>
      </c>
      <c r="E207" s="286" t="s">
        <v>444</v>
      </c>
      <c r="F207" s="287" t="s">
        <v>445</v>
      </c>
      <c r="G207" s="288" t="s">
        <v>215</v>
      </c>
      <c r="H207" s="289">
        <v>184.37000000000001</v>
      </c>
      <c r="I207" s="290"/>
      <c r="J207" s="291">
        <f>ROUND(I207*H207,2)</f>
        <v>0</v>
      </c>
      <c r="K207" s="292"/>
      <c r="L207" s="293"/>
      <c r="M207" s="294" t="s">
        <v>1</v>
      </c>
      <c r="N207" s="295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194</v>
      </c>
      <c r="AT207" s="240" t="s">
        <v>253</v>
      </c>
      <c r="AU207" s="240" t="s">
        <v>85</v>
      </c>
      <c r="AY207" s="18" t="s">
        <v>152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172</v>
      </c>
      <c r="BM207" s="240" t="s">
        <v>446</v>
      </c>
    </row>
    <row r="208" s="13" customFormat="1">
      <c r="A208" s="13"/>
      <c r="B208" s="251"/>
      <c r="C208" s="252"/>
      <c r="D208" s="253" t="s">
        <v>223</v>
      </c>
      <c r="E208" s="254" t="s">
        <v>1</v>
      </c>
      <c r="F208" s="255" t="s">
        <v>382</v>
      </c>
      <c r="G208" s="252"/>
      <c r="H208" s="256">
        <v>184.37000000000001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223</v>
      </c>
      <c r="AU208" s="262" t="s">
        <v>85</v>
      </c>
      <c r="AV208" s="13" t="s">
        <v>85</v>
      </c>
      <c r="AW208" s="13" t="s">
        <v>32</v>
      </c>
      <c r="AX208" s="13" t="s">
        <v>83</v>
      </c>
      <c r="AY208" s="262" t="s">
        <v>152</v>
      </c>
    </row>
    <row r="209" s="2" customFormat="1" ht="16.5" customHeight="1">
      <c r="A209" s="39"/>
      <c r="B209" s="40"/>
      <c r="C209" s="285" t="s">
        <v>373</v>
      </c>
      <c r="D209" s="285" t="s">
        <v>253</v>
      </c>
      <c r="E209" s="286" t="s">
        <v>447</v>
      </c>
      <c r="F209" s="287" t="s">
        <v>448</v>
      </c>
      <c r="G209" s="288" t="s">
        <v>286</v>
      </c>
      <c r="H209" s="289">
        <v>10.74</v>
      </c>
      <c r="I209" s="290"/>
      <c r="J209" s="291">
        <f>ROUND(I209*H209,2)</f>
        <v>0</v>
      </c>
      <c r="K209" s="292"/>
      <c r="L209" s="293"/>
      <c r="M209" s="294" t="s">
        <v>1</v>
      </c>
      <c r="N209" s="295" t="s">
        <v>41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194</v>
      </c>
      <c r="AT209" s="240" t="s">
        <v>253</v>
      </c>
      <c r="AU209" s="240" t="s">
        <v>85</v>
      </c>
      <c r="AY209" s="18" t="s">
        <v>152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172</v>
      </c>
      <c r="BM209" s="240" t="s">
        <v>449</v>
      </c>
    </row>
    <row r="210" s="13" customFormat="1">
      <c r="A210" s="13"/>
      <c r="B210" s="251"/>
      <c r="C210" s="252"/>
      <c r="D210" s="253" t="s">
        <v>223</v>
      </c>
      <c r="E210" s="254" t="s">
        <v>1</v>
      </c>
      <c r="F210" s="255" t="s">
        <v>450</v>
      </c>
      <c r="G210" s="252"/>
      <c r="H210" s="256">
        <v>10.74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223</v>
      </c>
      <c r="AU210" s="262" t="s">
        <v>85</v>
      </c>
      <c r="AV210" s="13" t="s">
        <v>85</v>
      </c>
      <c r="AW210" s="13" t="s">
        <v>32</v>
      </c>
      <c r="AX210" s="13" t="s">
        <v>76</v>
      </c>
      <c r="AY210" s="262" t="s">
        <v>152</v>
      </c>
    </row>
    <row r="211" s="15" customFormat="1">
      <c r="A211" s="15"/>
      <c r="B211" s="274"/>
      <c r="C211" s="275"/>
      <c r="D211" s="253" t="s">
        <v>223</v>
      </c>
      <c r="E211" s="276" t="s">
        <v>1</v>
      </c>
      <c r="F211" s="277" t="s">
        <v>244</v>
      </c>
      <c r="G211" s="275"/>
      <c r="H211" s="278">
        <v>10.74</v>
      </c>
      <c r="I211" s="279"/>
      <c r="J211" s="275"/>
      <c r="K211" s="275"/>
      <c r="L211" s="280"/>
      <c r="M211" s="281"/>
      <c r="N211" s="282"/>
      <c r="O211" s="282"/>
      <c r="P211" s="282"/>
      <c r="Q211" s="282"/>
      <c r="R211" s="282"/>
      <c r="S211" s="282"/>
      <c r="T211" s="28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4" t="s">
        <v>223</v>
      </c>
      <c r="AU211" s="284" t="s">
        <v>85</v>
      </c>
      <c r="AV211" s="15" t="s">
        <v>172</v>
      </c>
      <c r="AW211" s="15" t="s">
        <v>32</v>
      </c>
      <c r="AX211" s="15" t="s">
        <v>83</v>
      </c>
      <c r="AY211" s="284" t="s">
        <v>152</v>
      </c>
    </row>
    <row r="212" s="2" customFormat="1" ht="21.75" customHeight="1">
      <c r="A212" s="39"/>
      <c r="B212" s="40"/>
      <c r="C212" s="285" t="s">
        <v>378</v>
      </c>
      <c r="D212" s="285" t="s">
        <v>253</v>
      </c>
      <c r="E212" s="286" t="s">
        <v>451</v>
      </c>
      <c r="F212" s="287" t="s">
        <v>452</v>
      </c>
      <c r="G212" s="288" t="s">
        <v>286</v>
      </c>
      <c r="H212" s="289">
        <v>6.444</v>
      </c>
      <c r="I212" s="290"/>
      <c r="J212" s="291">
        <f>ROUND(I212*H212,2)</f>
        <v>0</v>
      </c>
      <c r="K212" s="292"/>
      <c r="L212" s="293"/>
      <c r="M212" s="294" t="s">
        <v>1</v>
      </c>
      <c r="N212" s="295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194</v>
      </c>
      <c r="AT212" s="240" t="s">
        <v>253</v>
      </c>
      <c r="AU212" s="240" t="s">
        <v>85</v>
      </c>
      <c r="AY212" s="18" t="s">
        <v>152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172</v>
      </c>
      <c r="BM212" s="240" t="s">
        <v>453</v>
      </c>
    </row>
    <row r="213" s="14" customFormat="1">
      <c r="A213" s="14"/>
      <c r="B213" s="264"/>
      <c r="C213" s="265"/>
      <c r="D213" s="253" t="s">
        <v>223</v>
      </c>
      <c r="E213" s="266" t="s">
        <v>1</v>
      </c>
      <c r="F213" s="267" t="s">
        <v>454</v>
      </c>
      <c r="G213" s="265"/>
      <c r="H213" s="266" t="s">
        <v>1</v>
      </c>
      <c r="I213" s="268"/>
      <c r="J213" s="265"/>
      <c r="K213" s="265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223</v>
      </c>
      <c r="AU213" s="273" t="s">
        <v>85</v>
      </c>
      <c r="AV213" s="14" t="s">
        <v>83</v>
      </c>
      <c r="AW213" s="14" t="s">
        <v>32</v>
      </c>
      <c r="AX213" s="14" t="s">
        <v>76</v>
      </c>
      <c r="AY213" s="273" t="s">
        <v>152</v>
      </c>
    </row>
    <row r="214" s="14" customFormat="1">
      <c r="A214" s="14"/>
      <c r="B214" s="264"/>
      <c r="C214" s="265"/>
      <c r="D214" s="253" t="s">
        <v>223</v>
      </c>
      <c r="E214" s="266" t="s">
        <v>1</v>
      </c>
      <c r="F214" s="267" t="s">
        <v>455</v>
      </c>
      <c r="G214" s="265"/>
      <c r="H214" s="266" t="s">
        <v>1</v>
      </c>
      <c r="I214" s="268"/>
      <c r="J214" s="265"/>
      <c r="K214" s="265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223</v>
      </c>
      <c r="AU214" s="273" t="s">
        <v>85</v>
      </c>
      <c r="AV214" s="14" t="s">
        <v>83</v>
      </c>
      <c r="AW214" s="14" t="s">
        <v>32</v>
      </c>
      <c r="AX214" s="14" t="s">
        <v>76</v>
      </c>
      <c r="AY214" s="273" t="s">
        <v>152</v>
      </c>
    </row>
    <row r="215" s="14" customFormat="1">
      <c r="A215" s="14"/>
      <c r="B215" s="264"/>
      <c r="C215" s="265"/>
      <c r="D215" s="253" t="s">
        <v>223</v>
      </c>
      <c r="E215" s="266" t="s">
        <v>1</v>
      </c>
      <c r="F215" s="267" t="s">
        <v>456</v>
      </c>
      <c r="G215" s="265"/>
      <c r="H215" s="266" t="s">
        <v>1</v>
      </c>
      <c r="I215" s="268"/>
      <c r="J215" s="265"/>
      <c r="K215" s="265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223</v>
      </c>
      <c r="AU215" s="273" t="s">
        <v>85</v>
      </c>
      <c r="AV215" s="14" t="s">
        <v>83</v>
      </c>
      <c r="AW215" s="14" t="s">
        <v>32</v>
      </c>
      <c r="AX215" s="14" t="s">
        <v>76</v>
      </c>
      <c r="AY215" s="273" t="s">
        <v>152</v>
      </c>
    </row>
    <row r="216" s="13" customFormat="1">
      <c r="A216" s="13"/>
      <c r="B216" s="251"/>
      <c r="C216" s="252"/>
      <c r="D216" s="253" t="s">
        <v>223</v>
      </c>
      <c r="E216" s="254" t="s">
        <v>1</v>
      </c>
      <c r="F216" s="255" t="s">
        <v>457</v>
      </c>
      <c r="G216" s="252"/>
      <c r="H216" s="256">
        <v>6.444</v>
      </c>
      <c r="I216" s="257"/>
      <c r="J216" s="252"/>
      <c r="K216" s="252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223</v>
      </c>
      <c r="AU216" s="262" t="s">
        <v>85</v>
      </c>
      <c r="AV216" s="13" t="s">
        <v>85</v>
      </c>
      <c r="AW216" s="13" t="s">
        <v>32</v>
      </c>
      <c r="AX216" s="13" t="s">
        <v>76</v>
      </c>
      <c r="AY216" s="262" t="s">
        <v>152</v>
      </c>
    </row>
    <row r="217" s="15" customFormat="1">
      <c r="A217" s="15"/>
      <c r="B217" s="274"/>
      <c r="C217" s="275"/>
      <c r="D217" s="253" t="s">
        <v>223</v>
      </c>
      <c r="E217" s="276" t="s">
        <v>1</v>
      </c>
      <c r="F217" s="277" t="s">
        <v>244</v>
      </c>
      <c r="G217" s="275"/>
      <c r="H217" s="278">
        <v>6.444</v>
      </c>
      <c r="I217" s="279"/>
      <c r="J217" s="275"/>
      <c r="K217" s="275"/>
      <c r="L217" s="280"/>
      <c r="M217" s="281"/>
      <c r="N217" s="282"/>
      <c r="O217" s="282"/>
      <c r="P217" s="282"/>
      <c r="Q217" s="282"/>
      <c r="R217" s="282"/>
      <c r="S217" s="282"/>
      <c r="T217" s="28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4" t="s">
        <v>223</v>
      </c>
      <c r="AU217" s="284" t="s">
        <v>85</v>
      </c>
      <c r="AV217" s="15" t="s">
        <v>172</v>
      </c>
      <c r="AW217" s="15" t="s">
        <v>32</v>
      </c>
      <c r="AX217" s="15" t="s">
        <v>83</v>
      </c>
      <c r="AY217" s="284" t="s">
        <v>152</v>
      </c>
    </row>
    <row r="218" s="12" customFormat="1" ht="22.8" customHeight="1">
      <c r="A218" s="12"/>
      <c r="B218" s="212"/>
      <c r="C218" s="213"/>
      <c r="D218" s="214" t="s">
        <v>75</v>
      </c>
      <c r="E218" s="226" t="s">
        <v>85</v>
      </c>
      <c r="F218" s="226" t="s">
        <v>217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SUM(P219:P223)</f>
        <v>0</v>
      </c>
      <c r="Q218" s="220"/>
      <c r="R218" s="221">
        <f>SUM(R219:R223)</f>
        <v>11.999976000000002</v>
      </c>
      <c r="S218" s="220"/>
      <c r="T218" s="222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83</v>
      </c>
      <c r="AT218" s="224" t="s">
        <v>75</v>
      </c>
      <c r="AU218" s="224" t="s">
        <v>83</v>
      </c>
      <c r="AY218" s="223" t="s">
        <v>152</v>
      </c>
      <c r="BK218" s="225">
        <f>SUM(BK219:BK223)</f>
        <v>0</v>
      </c>
    </row>
    <row r="219" s="2" customFormat="1" ht="37.8" customHeight="1">
      <c r="A219" s="39"/>
      <c r="B219" s="40"/>
      <c r="C219" s="228" t="s">
        <v>7</v>
      </c>
      <c r="D219" s="228" t="s">
        <v>155</v>
      </c>
      <c r="E219" s="229" t="s">
        <v>218</v>
      </c>
      <c r="F219" s="230" t="s">
        <v>219</v>
      </c>
      <c r="G219" s="231" t="s">
        <v>220</v>
      </c>
      <c r="H219" s="232">
        <v>74.400000000000006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0.16123000000000001</v>
      </c>
      <c r="R219" s="238">
        <f>Q219*H219</f>
        <v>11.995512000000002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172</v>
      </c>
      <c r="AT219" s="240" t="s">
        <v>155</v>
      </c>
      <c r="AU219" s="240" t="s">
        <v>85</v>
      </c>
      <c r="AY219" s="18" t="s">
        <v>152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172</v>
      </c>
      <c r="BM219" s="240" t="s">
        <v>458</v>
      </c>
    </row>
    <row r="220" s="2" customFormat="1">
      <c r="A220" s="39"/>
      <c r="B220" s="40"/>
      <c r="C220" s="41"/>
      <c r="D220" s="242" t="s">
        <v>161</v>
      </c>
      <c r="E220" s="41"/>
      <c r="F220" s="243" t="s">
        <v>222</v>
      </c>
      <c r="G220" s="41"/>
      <c r="H220" s="41"/>
      <c r="I220" s="244"/>
      <c r="J220" s="41"/>
      <c r="K220" s="41"/>
      <c r="L220" s="45"/>
      <c r="M220" s="245"/>
      <c r="N220" s="24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161</v>
      </c>
      <c r="AU220" s="18" t="s">
        <v>85</v>
      </c>
    </row>
    <row r="221" s="13" customFormat="1">
      <c r="A221" s="13"/>
      <c r="B221" s="251"/>
      <c r="C221" s="252"/>
      <c r="D221" s="253" t="s">
        <v>223</v>
      </c>
      <c r="E221" s="254" t="s">
        <v>1</v>
      </c>
      <c r="F221" s="255" t="s">
        <v>353</v>
      </c>
      <c r="G221" s="252"/>
      <c r="H221" s="256">
        <v>74.400000000000006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223</v>
      </c>
      <c r="AU221" s="262" t="s">
        <v>85</v>
      </c>
      <c r="AV221" s="13" t="s">
        <v>85</v>
      </c>
      <c r="AW221" s="13" t="s">
        <v>32</v>
      </c>
      <c r="AX221" s="13" t="s">
        <v>83</v>
      </c>
      <c r="AY221" s="262" t="s">
        <v>152</v>
      </c>
    </row>
    <row r="222" s="2" customFormat="1" ht="16.5" customHeight="1">
      <c r="A222" s="39"/>
      <c r="B222" s="40"/>
      <c r="C222" s="228" t="s">
        <v>388</v>
      </c>
      <c r="D222" s="228" t="s">
        <v>155</v>
      </c>
      <c r="E222" s="229" t="s">
        <v>225</v>
      </c>
      <c r="F222" s="230" t="s">
        <v>226</v>
      </c>
      <c r="G222" s="231" t="s">
        <v>220</v>
      </c>
      <c r="H222" s="232">
        <v>74.400000000000006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6.0000000000000002E-05</v>
      </c>
      <c r="R222" s="238">
        <f>Q222*H222</f>
        <v>0.0044640000000000001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172</v>
      </c>
      <c r="AT222" s="240" t="s">
        <v>155</v>
      </c>
      <c r="AU222" s="240" t="s">
        <v>85</v>
      </c>
      <c r="AY222" s="18" t="s">
        <v>152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172</v>
      </c>
      <c r="BM222" s="240" t="s">
        <v>459</v>
      </c>
    </row>
    <row r="223" s="2" customFormat="1">
      <c r="A223" s="39"/>
      <c r="B223" s="40"/>
      <c r="C223" s="41"/>
      <c r="D223" s="242" t="s">
        <v>161</v>
      </c>
      <c r="E223" s="41"/>
      <c r="F223" s="243" t="s">
        <v>228</v>
      </c>
      <c r="G223" s="41"/>
      <c r="H223" s="41"/>
      <c r="I223" s="244"/>
      <c r="J223" s="41"/>
      <c r="K223" s="41"/>
      <c r="L223" s="45"/>
      <c r="M223" s="245"/>
      <c r="N223" s="24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161</v>
      </c>
      <c r="AU223" s="18" t="s">
        <v>85</v>
      </c>
    </row>
    <row r="224" s="12" customFormat="1" ht="22.8" customHeight="1">
      <c r="A224" s="12"/>
      <c r="B224" s="212"/>
      <c r="C224" s="213"/>
      <c r="D224" s="214" t="s">
        <v>75</v>
      </c>
      <c r="E224" s="226" t="s">
        <v>151</v>
      </c>
      <c r="F224" s="226" t="s">
        <v>229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SUM(P225:P234)</f>
        <v>0</v>
      </c>
      <c r="Q224" s="220"/>
      <c r="R224" s="221">
        <f>SUM(R225:R234)</f>
        <v>0</v>
      </c>
      <c r="S224" s="220"/>
      <c r="T224" s="222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83</v>
      </c>
      <c r="AT224" s="224" t="s">
        <v>75</v>
      </c>
      <c r="AU224" s="224" t="s">
        <v>83</v>
      </c>
      <c r="AY224" s="223" t="s">
        <v>152</v>
      </c>
      <c r="BK224" s="225">
        <f>SUM(BK225:BK234)</f>
        <v>0</v>
      </c>
    </row>
    <row r="225" s="2" customFormat="1" ht="24.15" customHeight="1">
      <c r="A225" s="39"/>
      <c r="B225" s="40"/>
      <c r="C225" s="228" t="s">
        <v>393</v>
      </c>
      <c r="D225" s="228" t="s">
        <v>155</v>
      </c>
      <c r="E225" s="229" t="s">
        <v>230</v>
      </c>
      <c r="F225" s="230" t="s">
        <v>231</v>
      </c>
      <c r="G225" s="231" t="s">
        <v>215</v>
      </c>
      <c r="H225" s="232">
        <v>179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172</v>
      </c>
      <c r="AT225" s="240" t="s">
        <v>155</v>
      </c>
      <c r="AU225" s="240" t="s">
        <v>85</v>
      </c>
      <c r="AY225" s="18" t="s">
        <v>152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172</v>
      </c>
      <c r="BM225" s="240" t="s">
        <v>460</v>
      </c>
    </row>
    <row r="226" s="2" customFormat="1">
      <c r="A226" s="39"/>
      <c r="B226" s="40"/>
      <c r="C226" s="41"/>
      <c r="D226" s="242" t="s">
        <v>161</v>
      </c>
      <c r="E226" s="41"/>
      <c r="F226" s="243" t="s">
        <v>233</v>
      </c>
      <c r="G226" s="41"/>
      <c r="H226" s="41"/>
      <c r="I226" s="244"/>
      <c r="J226" s="41"/>
      <c r="K226" s="41"/>
      <c r="L226" s="45"/>
      <c r="M226" s="245"/>
      <c r="N226" s="24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161</v>
      </c>
      <c r="AU226" s="18" t="s">
        <v>85</v>
      </c>
    </row>
    <row r="227" s="2" customFormat="1">
      <c r="A227" s="39"/>
      <c r="B227" s="40"/>
      <c r="C227" s="41"/>
      <c r="D227" s="253" t="s">
        <v>234</v>
      </c>
      <c r="E227" s="41"/>
      <c r="F227" s="263" t="s">
        <v>235</v>
      </c>
      <c r="G227" s="41"/>
      <c r="H227" s="41"/>
      <c r="I227" s="244"/>
      <c r="J227" s="41"/>
      <c r="K227" s="41"/>
      <c r="L227" s="45"/>
      <c r="M227" s="245"/>
      <c r="N227" s="24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234</v>
      </c>
      <c r="AU227" s="18" t="s">
        <v>85</v>
      </c>
    </row>
    <row r="228" s="13" customFormat="1">
      <c r="A228" s="13"/>
      <c r="B228" s="251"/>
      <c r="C228" s="252"/>
      <c r="D228" s="253" t="s">
        <v>223</v>
      </c>
      <c r="E228" s="254" t="s">
        <v>1</v>
      </c>
      <c r="F228" s="255" t="s">
        <v>315</v>
      </c>
      <c r="G228" s="252"/>
      <c r="H228" s="256">
        <v>179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223</v>
      </c>
      <c r="AU228" s="262" t="s">
        <v>85</v>
      </c>
      <c r="AV228" s="13" t="s">
        <v>85</v>
      </c>
      <c r="AW228" s="13" t="s">
        <v>32</v>
      </c>
      <c r="AX228" s="13" t="s">
        <v>83</v>
      </c>
      <c r="AY228" s="262" t="s">
        <v>152</v>
      </c>
    </row>
    <row r="229" s="2" customFormat="1" ht="21.75" customHeight="1">
      <c r="A229" s="39"/>
      <c r="B229" s="40"/>
      <c r="C229" s="228" t="s">
        <v>398</v>
      </c>
      <c r="D229" s="228" t="s">
        <v>155</v>
      </c>
      <c r="E229" s="229" t="s">
        <v>236</v>
      </c>
      <c r="F229" s="230" t="s">
        <v>237</v>
      </c>
      <c r="G229" s="231" t="s">
        <v>215</v>
      </c>
      <c r="H229" s="232">
        <v>179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172</v>
      </c>
      <c r="AT229" s="240" t="s">
        <v>155</v>
      </c>
      <c r="AU229" s="240" t="s">
        <v>85</v>
      </c>
      <c r="AY229" s="18" t="s">
        <v>152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172</v>
      </c>
      <c r="BM229" s="240" t="s">
        <v>461</v>
      </c>
    </row>
    <row r="230" s="2" customFormat="1">
      <c r="A230" s="39"/>
      <c r="B230" s="40"/>
      <c r="C230" s="41"/>
      <c r="D230" s="242" t="s">
        <v>161</v>
      </c>
      <c r="E230" s="41"/>
      <c r="F230" s="243" t="s">
        <v>239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161</v>
      </c>
      <c r="AU230" s="18" t="s">
        <v>85</v>
      </c>
    </row>
    <row r="231" s="2" customFormat="1">
      <c r="A231" s="39"/>
      <c r="B231" s="40"/>
      <c r="C231" s="41"/>
      <c r="D231" s="253" t="s">
        <v>234</v>
      </c>
      <c r="E231" s="41"/>
      <c r="F231" s="263" t="s">
        <v>240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234</v>
      </c>
      <c r="AU231" s="18" t="s">
        <v>85</v>
      </c>
    </row>
    <row r="232" s="14" customFormat="1">
      <c r="A232" s="14"/>
      <c r="B232" s="264"/>
      <c r="C232" s="265"/>
      <c r="D232" s="253" t="s">
        <v>223</v>
      </c>
      <c r="E232" s="266" t="s">
        <v>1</v>
      </c>
      <c r="F232" s="267" t="s">
        <v>462</v>
      </c>
      <c r="G232" s="265"/>
      <c r="H232" s="266" t="s">
        <v>1</v>
      </c>
      <c r="I232" s="268"/>
      <c r="J232" s="265"/>
      <c r="K232" s="265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223</v>
      </c>
      <c r="AU232" s="273" t="s">
        <v>85</v>
      </c>
      <c r="AV232" s="14" t="s">
        <v>83</v>
      </c>
      <c r="AW232" s="14" t="s">
        <v>32</v>
      </c>
      <c r="AX232" s="14" t="s">
        <v>76</v>
      </c>
      <c r="AY232" s="273" t="s">
        <v>152</v>
      </c>
    </row>
    <row r="233" s="13" customFormat="1">
      <c r="A233" s="13"/>
      <c r="B233" s="251"/>
      <c r="C233" s="252"/>
      <c r="D233" s="253" t="s">
        <v>223</v>
      </c>
      <c r="E233" s="254" t="s">
        <v>1</v>
      </c>
      <c r="F233" s="255" t="s">
        <v>315</v>
      </c>
      <c r="G233" s="252"/>
      <c r="H233" s="256">
        <v>179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223</v>
      </c>
      <c r="AU233" s="262" t="s">
        <v>85</v>
      </c>
      <c r="AV233" s="13" t="s">
        <v>85</v>
      </c>
      <c r="AW233" s="13" t="s">
        <v>32</v>
      </c>
      <c r="AX233" s="13" t="s">
        <v>76</v>
      </c>
      <c r="AY233" s="262" t="s">
        <v>152</v>
      </c>
    </row>
    <row r="234" s="15" customFormat="1">
      <c r="A234" s="15"/>
      <c r="B234" s="274"/>
      <c r="C234" s="275"/>
      <c r="D234" s="253" t="s">
        <v>223</v>
      </c>
      <c r="E234" s="276" t="s">
        <v>1</v>
      </c>
      <c r="F234" s="277" t="s">
        <v>244</v>
      </c>
      <c r="G234" s="275"/>
      <c r="H234" s="278">
        <v>179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4" t="s">
        <v>223</v>
      </c>
      <c r="AU234" s="284" t="s">
        <v>85</v>
      </c>
      <c r="AV234" s="15" t="s">
        <v>172</v>
      </c>
      <c r="AW234" s="15" t="s">
        <v>32</v>
      </c>
      <c r="AX234" s="15" t="s">
        <v>83</v>
      </c>
      <c r="AY234" s="284" t="s">
        <v>152</v>
      </c>
    </row>
    <row r="235" s="12" customFormat="1" ht="22.8" customHeight="1">
      <c r="A235" s="12"/>
      <c r="B235" s="212"/>
      <c r="C235" s="213"/>
      <c r="D235" s="214" t="s">
        <v>75</v>
      </c>
      <c r="E235" s="226" t="s">
        <v>199</v>
      </c>
      <c r="F235" s="226" t="s">
        <v>258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SUM(P236:P255)</f>
        <v>0</v>
      </c>
      <c r="Q235" s="220"/>
      <c r="R235" s="221">
        <f>SUM(R236:R255)</f>
        <v>2.7535284999999998</v>
      </c>
      <c r="S235" s="220"/>
      <c r="T235" s="222">
        <f>SUM(T236:T255)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83</v>
      </c>
      <c r="AT235" s="224" t="s">
        <v>75</v>
      </c>
      <c r="AU235" s="224" t="s">
        <v>83</v>
      </c>
      <c r="AY235" s="223" t="s">
        <v>152</v>
      </c>
      <c r="BK235" s="225">
        <f>SUM(BK236:BK255)</f>
        <v>0</v>
      </c>
    </row>
    <row r="236" s="2" customFormat="1" ht="16.5" customHeight="1">
      <c r="A236" s="39"/>
      <c r="B236" s="40"/>
      <c r="C236" s="228" t="s">
        <v>400</v>
      </c>
      <c r="D236" s="228" t="s">
        <v>155</v>
      </c>
      <c r="E236" s="229" t="s">
        <v>259</v>
      </c>
      <c r="F236" s="230" t="s">
        <v>260</v>
      </c>
      <c r="G236" s="231" t="s">
        <v>215</v>
      </c>
      <c r="H236" s="232">
        <v>236.05000000000001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0.00017000000000000001</v>
      </c>
      <c r="R236" s="238">
        <f>Q236*H236</f>
        <v>0.040128500000000004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172</v>
      </c>
      <c r="AT236" s="240" t="s">
        <v>155</v>
      </c>
      <c r="AU236" s="240" t="s">
        <v>85</v>
      </c>
      <c r="AY236" s="18" t="s">
        <v>152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172</v>
      </c>
      <c r="BM236" s="240" t="s">
        <v>463</v>
      </c>
    </row>
    <row r="237" s="2" customFormat="1">
      <c r="A237" s="39"/>
      <c r="B237" s="40"/>
      <c r="C237" s="41"/>
      <c r="D237" s="253" t="s">
        <v>234</v>
      </c>
      <c r="E237" s="41"/>
      <c r="F237" s="263" t="s">
        <v>262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234</v>
      </c>
      <c r="AU237" s="18" t="s">
        <v>85</v>
      </c>
    </row>
    <row r="238" s="14" customFormat="1">
      <c r="A238" s="14"/>
      <c r="B238" s="264"/>
      <c r="C238" s="265"/>
      <c r="D238" s="253" t="s">
        <v>223</v>
      </c>
      <c r="E238" s="266" t="s">
        <v>1</v>
      </c>
      <c r="F238" s="267" t="s">
        <v>396</v>
      </c>
      <c r="G238" s="265"/>
      <c r="H238" s="266" t="s">
        <v>1</v>
      </c>
      <c r="I238" s="268"/>
      <c r="J238" s="265"/>
      <c r="K238" s="265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223</v>
      </c>
      <c r="AU238" s="273" t="s">
        <v>85</v>
      </c>
      <c r="AV238" s="14" t="s">
        <v>83</v>
      </c>
      <c r="AW238" s="14" t="s">
        <v>32</v>
      </c>
      <c r="AX238" s="14" t="s">
        <v>76</v>
      </c>
      <c r="AY238" s="273" t="s">
        <v>152</v>
      </c>
    </row>
    <row r="239" s="13" customFormat="1">
      <c r="A239" s="13"/>
      <c r="B239" s="251"/>
      <c r="C239" s="252"/>
      <c r="D239" s="253" t="s">
        <v>223</v>
      </c>
      <c r="E239" s="254" t="s">
        <v>1</v>
      </c>
      <c r="F239" s="255" t="s">
        <v>397</v>
      </c>
      <c r="G239" s="252"/>
      <c r="H239" s="256">
        <v>236.05000000000001</v>
      </c>
      <c r="I239" s="257"/>
      <c r="J239" s="252"/>
      <c r="K239" s="252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223</v>
      </c>
      <c r="AU239" s="262" t="s">
        <v>85</v>
      </c>
      <c r="AV239" s="13" t="s">
        <v>85</v>
      </c>
      <c r="AW239" s="13" t="s">
        <v>32</v>
      </c>
      <c r="AX239" s="13" t="s">
        <v>76</v>
      </c>
      <c r="AY239" s="262" t="s">
        <v>152</v>
      </c>
    </row>
    <row r="240" s="15" customFormat="1">
      <c r="A240" s="15"/>
      <c r="B240" s="274"/>
      <c r="C240" s="275"/>
      <c r="D240" s="253" t="s">
        <v>223</v>
      </c>
      <c r="E240" s="276" t="s">
        <v>1</v>
      </c>
      <c r="F240" s="277" t="s">
        <v>244</v>
      </c>
      <c r="G240" s="275"/>
      <c r="H240" s="278">
        <v>236.05000000000001</v>
      </c>
      <c r="I240" s="279"/>
      <c r="J240" s="275"/>
      <c r="K240" s="275"/>
      <c r="L240" s="280"/>
      <c r="M240" s="281"/>
      <c r="N240" s="282"/>
      <c r="O240" s="282"/>
      <c r="P240" s="282"/>
      <c r="Q240" s="282"/>
      <c r="R240" s="282"/>
      <c r="S240" s="282"/>
      <c r="T240" s="28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4" t="s">
        <v>223</v>
      </c>
      <c r="AU240" s="284" t="s">
        <v>85</v>
      </c>
      <c r="AV240" s="15" t="s">
        <v>172</v>
      </c>
      <c r="AW240" s="15" t="s">
        <v>32</v>
      </c>
      <c r="AX240" s="15" t="s">
        <v>83</v>
      </c>
      <c r="AY240" s="284" t="s">
        <v>152</v>
      </c>
    </row>
    <row r="241" s="2" customFormat="1" ht="16.5" customHeight="1">
      <c r="A241" s="39"/>
      <c r="B241" s="40"/>
      <c r="C241" s="228" t="s">
        <v>403</v>
      </c>
      <c r="D241" s="228" t="s">
        <v>155</v>
      </c>
      <c r="E241" s="229" t="s">
        <v>265</v>
      </c>
      <c r="F241" s="230" t="s">
        <v>266</v>
      </c>
      <c r="G241" s="231" t="s">
        <v>215</v>
      </c>
      <c r="H241" s="232">
        <v>236.05000000000001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0.00036000000000000002</v>
      </c>
      <c r="R241" s="238">
        <f>Q241*H241</f>
        <v>0.084978000000000012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172</v>
      </c>
      <c r="AT241" s="240" t="s">
        <v>155</v>
      </c>
      <c r="AU241" s="240" t="s">
        <v>85</v>
      </c>
      <c r="AY241" s="18" t="s">
        <v>152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172</v>
      </c>
      <c r="BM241" s="240" t="s">
        <v>464</v>
      </c>
    </row>
    <row r="242" s="2" customFormat="1">
      <c r="A242" s="39"/>
      <c r="B242" s="40"/>
      <c r="C242" s="41"/>
      <c r="D242" s="242" t="s">
        <v>161</v>
      </c>
      <c r="E242" s="41"/>
      <c r="F242" s="243" t="s">
        <v>268</v>
      </c>
      <c r="G242" s="41"/>
      <c r="H242" s="41"/>
      <c r="I242" s="244"/>
      <c r="J242" s="41"/>
      <c r="K242" s="41"/>
      <c r="L242" s="45"/>
      <c r="M242" s="245"/>
      <c r="N242" s="24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161</v>
      </c>
      <c r="AU242" s="18" t="s">
        <v>85</v>
      </c>
    </row>
    <row r="243" s="2" customFormat="1">
      <c r="A243" s="39"/>
      <c r="B243" s="40"/>
      <c r="C243" s="41"/>
      <c r="D243" s="253" t="s">
        <v>234</v>
      </c>
      <c r="E243" s="41"/>
      <c r="F243" s="263" t="s">
        <v>269</v>
      </c>
      <c r="G243" s="41"/>
      <c r="H243" s="41"/>
      <c r="I243" s="244"/>
      <c r="J243" s="41"/>
      <c r="K243" s="41"/>
      <c r="L243" s="45"/>
      <c r="M243" s="245"/>
      <c r="N243" s="24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234</v>
      </c>
      <c r="AU243" s="18" t="s">
        <v>85</v>
      </c>
    </row>
    <row r="244" s="14" customFormat="1">
      <c r="A244" s="14"/>
      <c r="B244" s="264"/>
      <c r="C244" s="265"/>
      <c r="D244" s="253" t="s">
        <v>223</v>
      </c>
      <c r="E244" s="266" t="s">
        <v>1</v>
      </c>
      <c r="F244" s="267" t="s">
        <v>396</v>
      </c>
      <c r="G244" s="265"/>
      <c r="H244" s="266" t="s">
        <v>1</v>
      </c>
      <c r="I244" s="268"/>
      <c r="J244" s="265"/>
      <c r="K244" s="265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223</v>
      </c>
      <c r="AU244" s="273" t="s">
        <v>85</v>
      </c>
      <c r="AV244" s="14" t="s">
        <v>83</v>
      </c>
      <c r="AW244" s="14" t="s">
        <v>32</v>
      </c>
      <c r="AX244" s="14" t="s">
        <v>76</v>
      </c>
      <c r="AY244" s="273" t="s">
        <v>152</v>
      </c>
    </row>
    <row r="245" s="13" customFormat="1">
      <c r="A245" s="13"/>
      <c r="B245" s="251"/>
      <c r="C245" s="252"/>
      <c r="D245" s="253" t="s">
        <v>223</v>
      </c>
      <c r="E245" s="254" t="s">
        <v>1</v>
      </c>
      <c r="F245" s="255" t="s">
        <v>397</v>
      </c>
      <c r="G245" s="252"/>
      <c r="H245" s="256">
        <v>236.05000000000001</v>
      </c>
      <c r="I245" s="257"/>
      <c r="J245" s="252"/>
      <c r="K245" s="252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223</v>
      </c>
      <c r="AU245" s="262" t="s">
        <v>85</v>
      </c>
      <c r="AV245" s="13" t="s">
        <v>85</v>
      </c>
      <c r="AW245" s="13" t="s">
        <v>32</v>
      </c>
      <c r="AX245" s="13" t="s">
        <v>76</v>
      </c>
      <c r="AY245" s="262" t="s">
        <v>152</v>
      </c>
    </row>
    <row r="246" s="15" customFormat="1">
      <c r="A246" s="15"/>
      <c r="B246" s="274"/>
      <c r="C246" s="275"/>
      <c r="D246" s="253" t="s">
        <v>223</v>
      </c>
      <c r="E246" s="276" t="s">
        <v>1</v>
      </c>
      <c r="F246" s="277" t="s">
        <v>244</v>
      </c>
      <c r="G246" s="275"/>
      <c r="H246" s="278">
        <v>236.05000000000001</v>
      </c>
      <c r="I246" s="279"/>
      <c r="J246" s="275"/>
      <c r="K246" s="275"/>
      <c r="L246" s="280"/>
      <c r="M246" s="281"/>
      <c r="N246" s="282"/>
      <c r="O246" s="282"/>
      <c r="P246" s="282"/>
      <c r="Q246" s="282"/>
      <c r="R246" s="282"/>
      <c r="S246" s="282"/>
      <c r="T246" s="28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4" t="s">
        <v>223</v>
      </c>
      <c r="AU246" s="284" t="s">
        <v>85</v>
      </c>
      <c r="AV246" s="15" t="s">
        <v>172</v>
      </c>
      <c r="AW246" s="15" t="s">
        <v>32</v>
      </c>
      <c r="AX246" s="15" t="s">
        <v>83</v>
      </c>
      <c r="AY246" s="284" t="s">
        <v>152</v>
      </c>
    </row>
    <row r="247" s="2" customFormat="1" ht="16.5" customHeight="1">
      <c r="A247" s="39"/>
      <c r="B247" s="40"/>
      <c r="C247" s="228" t="s">
        <v>303</v>
      </c>
      <c r="D247" s="228" t="s">
        <v>155</v>
      </c>
      <c r="E247" s="229" t="s">
        <v>271</v>
      </c>
      <c r="F247" s="230" t="s">
        <v>272</v>
      </c>
      <c r="G247" s="231" t="s">
        <v>215</v>
      </c>
      <c r="H247" s="232">
        <v>472.10000000000002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0.0010200000000000001</v>
      </c>
      <c r="R247" s="238">
        <f>Q247*H247</f>
        <v>0.48154200000000008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172</v>
      </c>
      <c r="AT247" s="240" t="s">
        <v>155</v>
      </c>
      <c r="AU247" s="240" t="s">
        <v>85</v>
      </c>
      <c r="AY247" s="18" t="s">
        <v>152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172</v>
      </c>
      <c r="BM247" s="240" t="s">
        <v>465</v>
      </c>
    </row>
    <row r="248" s="2" customFormat="1">
      <c r="A248" s="39"/>
      <c r="B248" s="40"/>
      <c r="C248" s="41"/>
      <c r="D248" s="242" t="s">
        <v>161</v>
      </c>
      <c r="E248" s="41"/>
      <c r="F248" s="243" t="s">
        <v>274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161</v>
      </c>
      <c r="AU248" s="18" t="s">
        <v>85</v>
      </c>
    </row>
    <row r="249" s="2" customFormat="1">
      <c r="A249" s="39"/>
      <c r="B249" s="40"/>
      <c r="C249" s="41"/>
      <c r="D249" s="253" t="s">
        <v>234</v>
      </c>
      <c r="E249" s="41"/>
      <c r="F249" s="263" t="s">
        <v>275</v>
      </c>
      <c r="G249" s="41"/>
      <c r="H249" s="41"/>
      <c r="I249" s="244"/>
      <c r="J249" s="41"/>
      <c r="K249" s="41"/>
      <c r="L249" s="45"/>
      <c r="M249" s="245"/>
      <c r="N249" s="24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234</v>
      </c>
      <c r="AU249" s="18" t="s">
        <v>85</v>
      </c>
    </row>
    <row r="250" s="14" customFormat="1">
      <c r="A250" s="14"/>
      <c r="B250" s="264"/>
      <c r="C250" s="265"/>
      <c r="D250" s="253" t="s">
        <v>223</v>
      </c>
      <c r="E250" s="266" t="s">
        <v>1</v>
      </c>
      <c r="F250" s="267" t="s">
        <v>396</v>
      </c>
      <c r="G250" s="265"/>
      <c r="H250" s="266" t="s">
        <v>1</v>
      </c>
      <c r="I250" s="268"/>
      <c r="J250" s="265"/>
      <c r="K250" s="265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223</v>
      </c>
      <c r="AU250" s="273" t="s">
        <v>85</v>
      </c>
      <c r="AV250" s="14" t="s">
        <v>83</v>
      </c>
      <c r="AW250" s="14" t="s">
        <v>32</v>
      </c>
      <c r="AX250" s="14" t="s">
        <v>76</v>
      </c>
      <c r="AY250" s="273" t="s">
        <v>152</v>
      </c>
    </row>
    <row r="251" s="13" customFormat="1">
      <c r="A251" s="13"/>
      <c r="B251" s="251"/>
      <c r="C251" s="252"/>
      <c r="D251" s="253" t="s">
        <v>223</v>
      </c>
      <c r="E251" s="254" t="s">
        <v>1</v>
      </c>
      <c r="F251" s="255" t="s">
        <v>402</v>
      </c>
      <c r="G251" s="252"/>
      <c r="H251" s="256">
        <v>472.10000000000002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223</v>
      </c>
      <c r="AU251" s="262" t="s">
        <v>85</v>
      </c>
      <c r="AV251" s="13" t="s">
        <v>85</v>
      </c>
      <c r="AW251" s="13" t="s">
        <v>32</v>
      </c>
      <c r="AX251" s="13" t="s">
        <v>76</v>
      </c>
      <c r="AY251" s="262" t="s">
        <v>152</v>
      </c>
    </row>
    <row r="252" s="15" customFormat="1">
      <c r="A252" s="15"/>
      <c r="B252" s="274"/>
      <c r="C252" s="275"/>
      <c r="D252" s="253" t="s">
        <v>223</v>
      </c>
      <c r="E252" s="276" t="s">
        <v>1</v>
      </c>
      <c r="F252" s="277" t="s">
        <v>244</v>
      </c>
      <c r="G252" s="275"/>
      <c r="H252" s="278">
        <v>472.10000000000002</v>
      </c>
      <c r="I252" s="279"/>
      <c r="J252" s="275"/>
      <c r="K252" s="275"/>
      <c r="L252" s="280"/>
      <c r="M252" s="281"/>
      <c r="N252" s="282"/>
      <c r="O252" s="282"/>
      <c r="P252" s="282"/>
      <c r="Q252" s="282"/>
      <c r="R252" s="282"/>
      <c r="S252" s="282"/>
      <c r="T252" s="28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4" t="s">
        <v>223</v>
      </c>
      <c r="AU252" s="284" t="s">
        <v>85</v>
      </c>
      <c r="AV252" s="15" t="s">
        <v>172</v>
      </c>
      <c r="AW252" s="15" t="s">
        <v>32</v>
      </c>
      <c r="AX252" s="15" t="s">
        <v>83</v>
      </c>
      <c r="AY252" s="284" t="s">
        <v>152</v>
      </c>
    </row>
    <row r="253" s="2" customFormat="1" ht="16.5" customHeight="1">
      <c r="A253" s="39"/>
      <c r="B253" s="40"/>
      <c r="C253" s="228" t="s">
        <v>309</v>
      </c>
      <c r="D253" s="228" t="s">
        <v>155</v>
      </c>
      <c r="E253" s="229" t="s">
        <v>277</v>
      </c>
      <c r="F253" s="230" t="s">
        <v>278</v>
      </c>
      <c r="G253" s="231" t="s">
        <v>279</v>
      </c>
      <c r="H253" s="232">
        <v>2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1.07344</v>
      </c>
      <c r="R253" s="238">
        <f>Q253*H253</f>
        <v>2.1468799999999999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172</v>
      </c>
      <c r="AT253" s="240" t="s">
        <v>155</v>
      </c>
      <c r="AU253" s="240" t="s">
        <v>85</v>
      </c>
      <c r="AY253" s="18" t="s">
        <v>152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172</v>
      </c>
      <c r="BM253" s="240" t="s">
        <v>466</v>
      </c>
    </row>
    <row r="254" s="2" customFormat="1">
      <c r="A254" s="39"/>
      <c r="B254" s="40"/>
      <c r="C254" s="41"/>
      <c r="D254" s="242" t="s">
        <v>161</v>
      </c>
      <c r="E254" s="41"/>
      <c r="F254" s="243" t="s">
        <v>281</v>
      </c>
      <c r="G254" s="41"/>
      <c r="H254" s="41"/>
      <c r="I254" s="244"/>
      <c r="J254" s="41"/>
      <c r="K254" s="41"/>
      <c r="L254" s="45"/>
      <c r="M254" s="245"/>
      <c r="N254" s="24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161</v>
      </c>
      <c r="AU254" s="18" t="s">
        <v>85</v>
      </c>
    </row>
    <row r="255" s="2" customFormat="1">
      <c r="A255" s="39"/>
      <c r="B255" s="40"/>
      <c r="C255" s="41"/>
      <c r="D255" s="253" t="s">
        <v>234</v>
      </c>
      <c r="E255" s="41"/>
      <c r="F255" s="263" t="s">
        <v>282</v>
      </c>
      <c r="G255" s="41"/>
      <c r="H255" s="41"/>
      <c r="I255" s="244"/>
      <c r="J255" s="41"/>
      <c r="K255" s="41"/>
      <c r="L255" s="45"/>
      <c r="M255" s="247"/>
      <c r="N255" s="248"/>
      <c r="O255" s="249"/>
      <c r="P255" s="249"/>
      <c r="Q255" s="249"/>
      <c r="R255" s="249"/>
      <c r="S255" s="249"/>
      <c r="T255" s="250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234</v>
      </c>
      <c r="AU255" s="18" t="s">
        <v>85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oa7vV29H2tZ0EUUxUHo6WII3kxmsdZVdR8ptbrlb01fnkhHQjJ4ymgpPjPdlvYzgKFiFSjYGrjDGtxlDPDjbmw==" hashValue="GsqK+SoN80BdFPfDF6+k94qpDTEA66euBYyYt6i9t1EIG6tf2m1TGs63JJr6tXLKzrgJzY/kENelLYq0e4ycWA==" algorithmName="SHA-512" password="CC35"/>
  <autoFilter ref="C124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220" r:id="rId1" display="https://podminky.urs.cz/item/CS_URS_2024_01/212751132"/>
    <hyperlink ref="F223" r:id="rId2" display="https://podminky.urs.cz/item/CS_URS_2024_01/212972111"/>
    <hyperlink ref="F226" r:id="rId3" display="https://podminky.urs.cz/item/CS_URS_2024_01/564211111"/>
    <hyperlink ref="F230" r:id="rId4" display="https://podminky.urs.cz/item/CS_URS_2024_01/564851111"/>
    <hyperlink ref="F242" r:id="rId5" display="https://podminky.urs.cz/item/CS_URS_2024_01/919726121"/>
    <hyperlink ref="F248" r:id="rId6" display="https://podminky.urs.cz/item/CS_URS_2024_01/919726124"/>
    <hyperlink ref="F254" r:id="rId7" display="https://podminky.urs.cz/item/CS_URS_2024_01/93592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ROUND((SUM(BE125:BE237)),  2)</f>
        <v>0</v>
      </c>
      <c r="G35" s="39"/>
      <c r="H35" s="39"/>
      <c r="I35" s="165">
        <v>0.20999999999999999</v>
      </c>
      <c r="J35" s="164">
        <f>ROUND(((SUM(BE125:BE237))*I35),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ROUND((SUM(BF125:BF237)),  2)</f>
        <v>0</v>
      </c>
      <c r="G36" s="39"/>
      <c r="H36" s="39"/>
      <c r="I36" s="165">
        <v>0.12</v>
      </c>
      <c r="J36" s="164">
        <f>ROUND(((SUM(BF125:BF237))*I36),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ROUND((SUM(BG125:BG237)),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ROUND((SUM(BH125:BH237)),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ROUND((SUM(BI125:BI237)),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D1.9.4 - Plocha 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207</v>
      </c>
      <c r="E101" s="197"/>
      <c r="F101" s="197"/>
      <c r="G101" s="197"/>
      <c r="H101" s="197"/>
      <c r="I101" s="197"/>
      <c r="J101" s="198">
        <f>J187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208</v>
      </c>
      <c r="E102" s="197"/>
      <c r="F102" s="197"/>
      <c r="G102" s="197"/>
      <c r="H102" s="197"/>
      <c r="I102" s="197"/>
      <c r="J102" s="198">
        <f>J193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209</v>
      </c>
      <c r="E103" s="197"/>
      <c r="F103" s="197"/>
      <c r="G103" s="197"/>
      <c r="H103" s="197"/>
      <c r="I103" s="197"/>
      <c r="J103" s="198">
        <f>J217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D1.9.4 - Plocha 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39.619530600000004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P127+P187+P193+P217</f>
        <v>0</v>
      </c>
      <c r="Q126" s="220"/>
      <c r="R126" s="221">
        <f>R127+R187+R193+R217</f>
        <v>39.619530600000004</v>
      </c>
      <c r="S126" s="220"/>
      <c r="T126" s="222">
        <f>T127+T187+T193+T217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BK127+BK187+BK193+BK217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SUM(P128:P186)</f>
        <v>0</v>
      </c>
      <c r="Q127" s="220"/>
      <c r="R127" s="221">
        <f>SUM(R128:R186)</f>
        <v>0.015295</v>
      </c>
      <c r="S127" s="220"/>
      <c r="T127" s="222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SUM(BK128:BK186)</f>
        <v>0</v>
      </c>
    </row>
    <row r="128" s="2" customFormat="1" ht="21.75" customHeight="1">
      <c r="A128" s="39"/>
      <c r="B128" s="40"/>
      <c r="C128" s="228" t="s">
        <v>83</v>
      </c>
      <c r="D128" s="228" t="s">
        <v>155</v>
      </c>
      <c r="E128" s="229" t="s">
        <v>284</v>
      </c>
      <c r="F128" s="230" t="s">
        <v>285</v>
      </c>
      <c r="G128" s="231" t="s">
        <v>286</v>
      </c>
      <c r="H128" s="232">
        <v>89.004000000000005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468</v>
      </c>
    </row>
    <row r="129" s="14" customFormat="1">
      <c r="A129" s="14"/>
      <c r="B129" s="264"/>
      <c r="C129" s="265"/>
      <c r="D129" s="253" t="s">
        <v>223</v>
      </c>
      <c r="E129" s="266" t="s">
        <v>1</v>
      </c>
      <c r="F129" s="267" t="s">
        <v>288</v>
      </c>
      <c r="G129" s="265"/>
      <c r="H129" s="266" t="s">
        <v>1</v>
      </c>
      <c r="I129" s="268"/>
      <c r="J129" s="265"/>
      <c r="K129" s="265"/>
      <c r="L129" s="269"/>
      <c r="M129" s="270"/>
      <c r="N129" s="271"/>
      <c r="O129" s="271"/>
      <c r="P129" s="271"/>
      <c r="Q129" s="271"/>
      <c r="R129" s="271"/>
      <c r="S129" s="271"/>
      <c r="T129" s="27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3" t="s">
        <v>223</v>
      </c>
      <c r="AU129" s="273" t="s">
        <v>85</v>
      </c>
      <c r="AV129" s="14" t="s">
        <v>83</v>
      </c>
      <c r="AW129" s="14" t="s">
        <v>32</v>
      </c>
      <c r="AX129" s="14" t="s">
        <v>76</v>
      </c>
      <c r="AY129" s="273" t="s">
        <v>152</v>
      </c>
    </row>
    <row r="130" s="13" customFormat="1">
      <c r="A130" s="13"/>
      <c r="B130" s="251"/>
      <c r="C130" s="252"/>
      <c r="D130" s="253" t="s">
        <v>223</v>
      </c>
      <c r="E130" s="254" t="s">
        <v>1</v>
      </c>
      <c r="F130" s="255" t="s">
        <v>469</v>
      </c>
      <c r="G130" s="252"/>
      <c r="H130" s="256">
        <v>9.9000000000000004</v>
      </c>
      <c r="I130" s="257"/>
      <c r="J130" s="252"/>
      <c r="K130" s="252"/>
      <c r="L130" s="258"/>
      <c r="M130" s="259"/>
      <c r="N130" s="260"/>
      <c r="O130" s="260"/>
      <c r="P130" s="260"/>
      <c r="Q130" s="260"/>
      <c r="R130" s="260"/>
      <c r="S130" s="260"/>
      <c r="T130" s="26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2" t="s">
        <v>223</v>
      </c>
      <c r="AU130" s="262" t="s">
        <v>85</v>
      </c>
      <c r="AV130" s="13" t="s">
        <v>85</v>
      </c>
      <c r="AW130" s="13" t="s">
        <v>32</v>
      </c>
      <c r="AX130" s="13" t="s">
        <v>76</v>
      </c>
      <c r="AY130" s="262" t="s">
        <v>152</v>
      </c>
    </row>
    <row r="131" s="14" customFormat="1">
      <c r="A131" s="14"/>
      <c r="B131" s="264"/>
      <c r="C131" s="265"/>
      <c r="D131" s="253" t="s">
        <v>223</v>
      </c>
      <c r="E131" s="266" t="s">
        <v>1</v>
      </c>
      <c r="F131" s="267" t="s">
        <v>290</v>
      </c>
      <c r="G131" s="265"/>
      <c r="H131" s="266" t="s">
        <v>1</v>
      </c>
      <c r="I131" s="268"/>
      <c r="J131" s="265"/>
      <c r="K131" s="265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223</v>
      </c>
      <c r="AU131" s="273" t="s">
        <v>85</v>
      </c>
      <c r="AV131" s="14" t="s">
        <v>83</v>
      </c>
      <c r="AW131" s="14" t="s">
        <v>32</v>
      </c>
      <c r="AX131" s="14" t="s">
        <v>76</v>
      </c>
      <c r="AY131" s="273" t="s">
        <v>152</v>
      </c>
    </row>
    <row r="132" s="13" customFormat="1">
      <c r="A132" s="13"/>
      <c r="B132" s="251"/>
      <c r="C132" s="252"/>
      <c r="D132" s="253" t="s">
        <v>223</v>
      </c>
      <c r="E132" s="254" t="s">
        <v>1</v>
      </c>
      <c r="F132" s="255" t="s">
        <v>470</v>
      </c>
      <c r="G132" s="252"/>
      <c r="H132" s="256">
        <v>29.699999999999999</v>
      </c>
      <c r="I132" s="257"/>
      <c r="J132" s="252"/>
      <c r="K132" s="252"/>
      <c r="L132" s="258"/>
      <c r="M132" s="259"/>
      <c r="N132" s="260"/>
      <c r="O132" s="260"/>
      <c r="P132" s="260"/>
      <c r="Q132" s="260"/>
      <c r="R132" s="260"/>
      <c r="S132" s="260"/>
      <c r="T132" s="26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2" t="s">
        <v>223</v>
      </c>
      <c r="AU132" s="262" t="s">
        <v>85</v>
      </c>
      <c r="AV132" s="13" t="s">
        <v>85</v>
      </c>
      <c r="AW132" s="13" t="s">
        <v>32</v>
      </c>
      <c r="AX132" s="13" t="s">
        <v>76</v>
      </c>
      <c r="AY132" s="262" t="s">
        <v>152</v>
      </c>
    </row>
    <row r="133" s="14" customFormat="1">
      <c r="A133" s="14"/>
      <c r="B133" s="264"/>
      <c r="C133" s="265"/>
      <c r="D133" s="253" t="s">
        <v>223</v>
      </c>
      <c r="E133" s="266" t="s">
        <v>1</v>
      </c>
      <c r="F133" s="267" t="s">
        <v>471</v>
      </c>
      <c r="G133" s="265"/>
      <c r="H133" s="266" t="s">
        <v>1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223</v>
      </c>
      <c r="AU133" s="273" t="s">
        <v>85</v>
      </c>
      <c r="AV133" s="14" t="s">
        <v>83</v>
      </c>
      <c r="AW133" s="14" t="s">
        <v>32</v>
      </c>
      <c r="AX133" s="14" t="s">
        <v>76</v>
      </c>
      <c r="AY133" s="273" t="s">
        <v>152</v>
      </c>
    </row>
    <row r="134" s="13" customFormat="1">
      <c r="A134" s="13"/>
      <c r="B134" s="251"/>
      <c r="C134" s="252"/>
      <c r="D134" s="253" t="s">
        <v>223</v>
      </c>
      <c r="E134" s="254" t="s">
        <v>1</v>
      </c>
      <c r="F134" s="255" t="s">
        <v>293</v>
      </c>
      <c r="G134" s="252"/>
      <c r="H134" s="256">
        <v>42.960000000000001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223</v>
      </c>
      <c r="AU134" s="262" t="s">
        <v>85</v>
      </c>
      <c r="AV134" s="13" t="s">
        <v>85</v>
      </c>
      <c r="AW134" s="13" t="s">
        <v>32</v>
      </c>
      <c r="AX134" s="13" t="s">
        <v>76</v>
      </c>
      <c r="AY134" s="262" t="s">
        <v>152</v>
      </c>
    </row>
    <row r="135" s="14" customFormat="1">
      <c r="A135" s="14"/>
      <c r="B135" s="264"/>
      <c r="C135" s="265"/>
      <c r="D135" s="253" t="s">
        <v>223</v>
      </c>
      <c r="E135" s="266" t="s">
        <v>1</v>
      </c>
      <c r="F135" s="267" t="s">
        <v>294</v>
      </c>
      <c r="G135" s="265"/>
      <c r="H135" s="266" t="s">
        <v>1</v>
      </c>
      <c r="I135" s="268"/>
      <c r="J135" s="265"/>
      <c r="K135" s="265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223</v>
      </c>
      <c r="AU135" s="273" t="s">
        <v>85</v>
      </c>
      <c r="AV135" s="14" t="s">
        <v>83</v>
      </c>
      <c r="AW135" s="14" t="s">
        <v>32</v>
      </c>
      <c r="AX135" s="14" t="s">
        <v>76</v>
      </c>
      <c r="AY135" s="273" t="s">
        <v>152</v>
      </c>
    </row>
    <row r="136" s="13" customFormat="1">
      <c r="A136" s="13"/>
      <c r="B136" s="251"/>
      <c r="C136" s="252"/>
      <c r="D136" s="253" t="s">
        <v>223</v>
      </c>
      <c r="E136" s="254" t="s">
        <v>1</v>
      </c>
      <c r="F136" s="255" t="s">
        <v>295</v>
      </c>
      <c r="G136" s="252"/>
      <c r="H136" s="256">
        <v>6.444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223</v>
      </c>
      <c r="AU136" s="262" t="s">
        <v>85</v>
      </c>
      <c r="AV136" s="13" t="s">
        <v>85</v>
      </c>
      <c r="AW136" s="13" t="s">
        <v>32</v>
      </c>
      <c r="AX136" s="13" t="s">
        <v>76</v>
      </c>
      <c r="AY136" s="262" t="s">
        <v>152</v>
      </c>
    </row>
    <row r="137" s="15" customFormat="1">
      <c r="A137" s="15"/>
      <c r="B137" s="274"/>
      <c r="C137" s="275"/>
      <c r="D137" s="253" t="s">
        <v>223</v>
      </c>
      <c r="E137" s="276" t="s">
        <v>1</v>
      </c>
      <c r="F137" s="277" t="s">
        <v>244</v>
      </c>
      <c r="G137" s="275"/>
      <c r="H137" s="278">
        <v>89.004000000000005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4" t="s">
        <v>223</v>
      </c>
      <c r="AU137" s="284" t="s">
        <v>85</v>
      </c>
      <c r="AV137" s="15" t="s">
        <v>172</v>
      </c>
      <c r="AW137" s="15" t="s">
        <v>32</v>
      </c>
      <c r="AX137" s="15" t="s">
        <v>83</v>
      </c>
      <c r="AY137" s="284" t="s">
        <v>152</v>
      </c>
    </row>
    <row r="138" s="2" customFormat="1" ht="16.5" customHeight="1">
      <c r="A138" s="39"/>
      <c r="B138" s="40"/>
      <c r="C138" s="228" t="s">
        <v>85</v>
      </c>
      <c r="D138" s="228" t="s">
        <v>155</v>
      </c>
      <c r="E138" s="229" t="s">
        <v>296</v>
      </c>
      <c r="F138" s="230" t="s">
        <v>297</v>
      </c>
      <c r="G138" s="231" t="s">
        <v>286</v>
      </c>
      <c r="H138" s="232">
        <v>89.004000000000005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85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472</v>
      </c>
    </row>
    <row r="139" s="14" customFormat="1">
      <c r="A139" s="14"/>
      <c r="B139" s="264"/>
      <c r="C139" s="265"/>
      <c r="D139" s="253" t="s">
        <v>223</v>
      </c>
      <c r="E139" s="266" t="s">
        <v>1</v>
      </c>
      <c r="F139" s="267" t="s">
        <v>288</v>
      </c>
      <c r="G139" s="265"/>
      <c r="H139" s="266" t="s">
        <v>1</v>
      </c>
      <c r="I139" s="268"/>
      <c r="J139" s="265"/>
      <c r="K139" s="265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223</v>
      </c>
      <c r="AU139" s="273" t="s">
        <v>85</v>
      </c>
      <c r="AV139" s="14" t="s">
        <v>83</v>
      </c>
      <c r="AW139" s="14" t="s">
        <v>32</v>
      </c>
      <c r="AX139" s="14" t="s">
        <v>76</v>
      </c>
      <c r="AY139" s="273" t="s">
        <v>152</v>
      </c>
    </row>
    <row r="140" s="13" customFormat="1">
      <c r="A140" s="13"/>
      <c r="B140" s="251"/>
      <c r="C140" s="252"/>
      <c r="D140" s="253" t="s">
        <v>223</v>
      </c>
      <c r="E140" s="254" t="s">
        <v>1</v>
      </c>
      <c r="F140" s="255" t="s">
        <v>469</v>
      </c>
      <c r="G140" s="252"/>
      <c r="H140" s="256">
        <v>9.9000000000000004</v>
      </c>
      <c r="I140" s="257"/>
      <c r="J140" s="252"/>
      <c r="K140" s="252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223</v>
      </c>
      <c r="AU140" s="262" t="s">
        <v>85</v>
      </c>
      <c r="AV140" s="13" t="s">
        <v>85</v>
      </c>
      <c r="AW140" s="13" t="s">
        <v>32</v>
      </c>
      <c r="AX140" s="13" t="s">
        <v>76</v>
      </c>
      <c r="AY140" s="262" t="s">
        <v>152</v>
      </c>
    </row>
    <row r="141" s="14" customFormat="1">
      <c r="A141" s="14"/>
      <c r="B141" s="264"/>
      <c r="C141" s="265"/>
      <c r="D141" s="253" t="s">
        <v>223</v>
      </c>
      <c r="E141" s="266" t="s">
        <v>1</v>
      </c>
      <c r="F141" s="267" t="s">
        <v>290</v>
      </c>
      <c r="G141" s="265"/>
      <c r="H141" s="266" t="s">
        <v>1</v>
      </c>
      <c r="I141" s="268"/>
      <c r="J141" s="265"/>
      <c r="K141" s="265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223</v>
      </c>
      <c r="AU141" s="273" t="s">
        <v>85</v>
      </c>
      <c r="AV141" s="14" t="s">
        <v>83</v>
      </c>
      <c r="AW141" s="14" t="s">
        <v>32</v>
      </c>
      <c r="AX141" s="14" t="s">
        <v>76</v>
      </c>
      <c r="AY141" s="273" t="s">
        <v>152</v>
      </c>
    </row>
    <row r="142" s="13" customFormat="1">
      <c r="A142" s="13"/>
      <c r="B142" s="251"/>
      <c r="C142" s="252"/>
      <c r="D142" s="253" t="s">
        <v>223</v>
      </c>
      <c r="E142" s="254" t="s">
        <v>1</v>
      </c>
      <c r="F142" s="255" t="s">
        <v>470</v>
      </c>
      <c r="G142" s="252"/>
      <c r="H142" s="256">
        <v>29.699999999999999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223</v>
      </c>
      <c r="AU142" s="262" t="s">
        <v>85</v>
      </c>
      <c r="AV142" s="13" t="s">
        <v>85</v>
      </c>
      <c r="AW142" s="13" t="s">
        <v>32</v>
      </c>
      <c r="AX142" s="13" t="s">
        <v>76</v>
      </c>
      <c r="AY142" s="262" t="s">
        <v>152</v>
      </c>
    </row>
    <row r="143" s="14" customFormat="1">
      <c r="A143" s="14"/>
      <c r="B143" s="264"/>
      <c r="C143" s="265"/>
      <c r="D143" s="253" t="s">
        <v>223</v>
      </c>
      <c r="E143" s="266" t="s">
        <v>1</v>
      </c>
      <c r="F143" s="267" t="s">
        <v>471</v>
      </c>
      <c r="G143" s="265"/>
      <c r="H143" s="266" t="s">
        <v>1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223</v>
      </c>
      <c r="AU143" s="273" t="s">
        <v>85</v>
      </c>
      <c r="AV143" s="14" t="s">
        <v>83</v>
      </c>
      <c r="AW143" s="14" t="s">
        <v>32</v>
      </c>
      <c r="AX143" s="14" t="s">
        <v>76</v>
      </c>
      <c r="AY143" s="273" t="s">
        <v>152</v>
      </c>
    </row>
    <row r="144" s="13" customFormat="1">
      <c r="A144" s="13"/>
      <c r="B144" s="251"/>
      <c r="C144" s="252"/>
      <c r="D144" s="253" t="s">
        <v>223</v>
      </c>
      <c r="E144" s="254" t="s">
        <v>1</v>
      </c>
      <c r="F144" s="255" t="s">
        <v>293</v>
      </c>
      <c r="G144" s="252"/>
      <c r="H144" s="256">
        <v>42.960000000000001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223</v>
      </c>
      <c r="AU144" s="262" t="s">
        <v>85</v>
      </c>
      <c r="AV144" s="13" t="s">
        <v>85</v>
      </c>
      <c r="AW144" s="13" t="s">
        <v>32</v>
      </c>
      <c r="AX144" s="13" t="s">
        <v>76</v>
      </c>
      <c r="AY144" s="262" t="s">
        <v>152</v>
      </c>
    </row>
    <row r="145" s="14" customFormat="1">
      <c r="A145" s="14"/>
      <c r="B145" s="264"/>
      <c r="C145" s="265"/>
      <c r="D145" s="253" t="s">
        <v>223</v>
      </c>
      <c r="E145" s="266" t="s">
        <v>1</v>
      </c>
      <c r="F145" s="267" t="s">
        <v>294</v>
      </c>
      <c r="G145" s="265"/>
      <c r="H145" s="266" t="s">
        <v>1</v>
      </c>
      <c r="I145" s="268"/>
      <c r="J145" s="265"/>
      <c r="K145" s="265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223</v>
      </c>
      <c r="AU145" s="273" t="s">
        <v>85</v>
      </c>
      <c r="AV145" s="14" t="s">
        <v>83</v>
      </c>
      <c r="AW145" s="14" t="s">
        <v>32</v>
      </c>
      <c r="AX145" s="14" t="s">
        <v>76</v>
      </c>
      <c r="AY145" s="273" t="s">
        <v>152</v>
      </c>
    </row>
    <row r="146" s="13" customFormat="1">
      <c r="A146" s="13"/>
      <c r="B146" s="251"/>
      <c r="C146" s="252"/>
      <c r="D146" s="253" t="s">
        <v>223</v>
      </c>
      <c r="E146" s="254" t="s">
        <v>1</v>
      </c>
      <c r="F146" s="255" t="s">
        <v>295</v>
      </c>
      <c r="G146" s="252"/>
      <c r="H146" s="256">
        <v>6.444</v>
      </c>
      <c r="I146" s="257"/>
      <c r="J146" s="252"/>
      <c r="K146" s="252"/>
      <c r="L146" s="258"/>
      <c r="M146" s="259"/>
      <c r="N146" s="260"/>
      <c r="O146" s="260"/>
      <c r="P146" s="260"/>
      <c r="Q146" s="260"/>
      <c r="R146" s="260"/>
      <c r="S146" s="260"/>
      <c r="T146" s="26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2" t="s">
        <v>223</v>
      </c>
      <c r="AU146" s="262" t="s">
        <v>85</v>
      </c>
      <c r="AV146" s="13" t="s">
        <v>85</v>
      </c>
      <c r="AW146" s="13" t="s">
        <v>32</v>
      </c>
      <c r="AX146" s="13" t="s">
        <v>76</v>
      </c>
      <c r="AY146" s="262" t="s">
        <v>152</v>
      </c>
    </row>
    <row r="147" s="15" customFormat="1">
      <c r="A147" s="15"/>
      <c r="B147" s="274"/>
      <c r="C147" s="275"/>
      <c r="D147" s="253" t="s">
        <v>223</v>
      </c>
      <c r="E147" s="276" t="s">
        <v>1</v>
      </c>
      <c r="F147" s="277" t="s">
        <v>244</v>
      </c>
      <c r="G147" s="275"/>
      <c r="H147" s="278">
        <v>89.004000000000005</v>
      </c>
      <c r="I147" s="279"/>
      <c r="J147" s="275"/>
      <c r="K147" s="275"/>
      <c r="L147" s="280"/>
      <c r="M147" s="281"/>
      <c r="N147" s="282"/>
      <c r="O147" s="282"/>
      <c r="P147" s="282"/>
      <c r="Q147" s="282"/>
      <c r="R147" s="282"/>
      <c r="S147" s="282"/>
      <c r="T147" s="28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4" t="s">
        <v>223</v>
      </c>
      <c r="AU147" s="284" t="s">
        <v>85</v>
      </c>
      <c r="AV147" s="15" t="s">
        <v>172</v>
      </c>
      <c r="AW147" s="15" t="s">
        <v>32</v>
      </c>
      <c r="AX147" s="15" t="s">
        <v>83</v>
      </c>
      <c r="AY147" s="284" t="s">
        <v>152</v>
      </c>
    </row>
    <row r="148" s="2" customFormat="1" ht="16.5" customHeight="1">
      <c r="A148" s="39"/>
      <c r="B148" s="40"/>
      <c r="C148" s="228" t="s">
        <v>167</v>
      </c>
      <c r="D148" s="228" t="s">
        <v>155</v>
      </c>
      <c r="E148" s="229" t="s">
        <v>299</v>
      </c>
      <c r="F148" s="230" t="s">
        <v>300</v>
      </c>
      <c r="G148" s="231" t="s">
        <v>215</v>
      </c>
      <c r="H148" s="232">
        <v>165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85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473</v>
      </c>
    </row>
    <row r="149" s="13" customFormat="1">
      <c r="A149" s="13"/>
      <c r="B149" s="251"/>
      <c r="C149" s="252"/>
      <c r="D149" s="253" t="s">
        <v>223</v>
      </c>
      <c r="E149" s="254" t="s">
        <v>1</v>
      </c>
      <c r="F149" s="255" t="s">
        <v>474</v>
      </c>
      <c r="G149" s="252"/>
      <c r="H149" s="256">
        <v>165</v>
      </c>
      <c r="I149" s="257"/>
      <c r="J149" s="252"/>
      <c r="K149" s="252"/>
      <c r="L149" s="258"/>
      <c r="M149" s="259"/>
      <c r="N149" s="260"/>
      <c r="O149" s="260"/>
      <c r="P149" s="260"/>
      <c r="Q149" s="260"/>
      <c r="R149" s="260"/>
      <c r="S149" s="260"/>
      <c r="T149" s="26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2" t="s">
        <v>223</v>
      </c>
      <c r="AU149" s="262" t="s">
        <v>85</v>
      </c>
      <c r="AV149" s="13" t="s">
        <v>85</v>
      </c>
      <c r="AW149" s="13" t="s">
        <v>32</v>
      </c>
      <c r="AX149" s="13" t="s">
        <v>76</v>
      </c>
      <c r="AY149" s="262" t="s">
        <v>152</v>
      </c>
    </row>
    <row r="150" s="15" customFormat="1">
      <c r="A150" s="15"/>
      <c r="B150" s="274"/>
      <c r="C150" s="275"/>
      <c r="D150" s="253" t="s">
        <v>223</v>
      </c>
      <c r="E150" s="276" t="s">
        <v>1</v>
      </c>
      <c r="F150" s="277" t="s">
        <v>244</v>
      </c>
      <c r="G150" s="275"/>
      <c r="H150" s="278">
        <v>165</v>
      </c>
      <c r="I150" s="279"/>
      <c r="J150" s="275"/>
      <c r="K150" s="275"/>
      <c r="L150" s="280"/>
      <c r="M150" s="281"/>
      <c r="N150" s="282"/>
      <c r="O150" s="282"/>
      <c r="P150" s="282"/>
      <c r="Q150" s="282"/>
      <c r="R150" s="282"/>
      <c r="S150" s="282"/>
      <c r="T150" s="28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4" t="s">
        <v>223</v>
      </c>
      <c r="AU150" s="284" t="s">
        <v>85</v>
      </c>
      <c r="AV150" s="15" t="s">
        <v>172</v>
      </c>
      <c r="AW150" s="15" t="s">
        <v>32</v>
      </c>
      <c r="AX150" s="15" t="s">
        <v>83</v>
      </c>
      <c r="AY150" s="284" t="s">
        <v>152</v>
      </c>
    </row>
    <row r="151" s="2" customFormat="1" ht="16.5" customHeight="1">
      <c r="A151" s="39"/>
      <c r="B151" s="40"/>
      <c r="C151" s="285" t="s">
        <v>303</v>
      </c>
      <c r="D151" s="285" t="s">
        <v>253</v>
      </c>
      <c r="E151" s="286" t="s">
        <v>475</v>
      </c>
      <c r="F151" s="287" t="s">
        <v>476</v>
      </c>
      <c r="G151" s="288" t="s">
        <v>306</v>
      </c>
      <c r="H151" s="289">
        <v>10.196999999999999</v>
      </c>
      <c r="I151" s="290"/>
      <c r="J151" s="291">
        <f>ROUND(I151*H151,2)</f>
        <v>0</v>
      </c>
      <c r="K151" s="292"/>
      <c r="L151" s="293"/>
      <c r="M151" s="294" t="s">
        <v>1</v>
      </c>
      <c r="N151" s="295" t="s">
        <v>41</v>
      </c>
      <c r="O151" s="92"/>
      <c r="P151" s="238">
        <f>O151*H151</f>
        <v>0</v>
      </c>
      <c r="Q151" s="238">
        <v>0.001</v>
      </c>
      <c r="R151" s="238">
        <f>Q151*H151</f>
        <v>0.010197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194</v>
      </c>
      <c r="AT151" s="240" t="s">
        <v>253</v>
      </c>
      <c r="AU151" s="240" t="s">
        <v>85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477</v>
      </c>
    </row>
    <row r="152" s="13" customFormat="1">
      <c r="A152" s="13"/>
      <c r="B152" s="251"/>
      <c r="C152" s="252"/>
      <c r="D152" s="253" t="s">
        <v>223</v>
      </c>
      <c r="E152" s="254" t="s">
        <v>1</v>
      </c>
      <c r="F152" s="255" t="s">
        <v>478</v>
      </c>
      <c r="G152" s="252"/>
      <c r="H152" s="256">
        <v>10.196999999999999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223</v>
      </c>
      <c r="AU152" s="262" t="s">
        <v>85</v>
      </c>
      <c r="AV152" s="13" t="s">
        <v>85</v>
      </c>
      <c r="AW152" s="13" t="s">
        <v>32</v>
      </c>
      <c r="AX152" s="13" t="s">
        <v>76</v>
      </c>
      <c r="AY152" s="262" t="s">
        <v>152</v>
      </c>
    </row>
    <row r="153" s="2" customFormat="1" ht="16.5" customHeight="1">
      <c r="A153" s="39"/>
      <c r="B153" s="40"/>
      <c r="C153" s="285" t="s">
        <v>151</v>
      </c>
      <c r="D153" s="285" t="s">
        <v>253</v>
      </c>
      <c r="E153" s="286" t="s">
        <v>310</v>
      </c>
      <c r="F153" s="287" t="s">
        <v>311</v>
      </c>
      <c r="G153" s="288" t="s">
        <v>306</v>
      </c>
      <c r="H153" s="289">
        <v>5.0979999999999999</v>
      </c>
      <c r="I153" s="290"/>
      <c r="J153" s="291">
        <f>ROUND(I153*H153,2)</f>
        <v>0</v>
      </c>
      <c r="K153" s="292"/>
      <c r="L153" s="293"/>
      <c r="M153" s="294" t="s">
        <v>1</v>
      </c>
      <c r="N153" s="295" t="s">
        <v>41</v>
      </c>
      <c r="O153" s="92"/>
      <c r="P153" s="238">
        <f>O153*H153</f>
        <v>0</v>
      </c>
      <c r="Q153" s="238">
        <v>0.001</v>
      </c>
      <c r="R153" s="238">
        <f>Q153*H153</f>
        <v>0.0050980000000000001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194</v>
      </c>
      <c r="AT153" s="240" t="s">
        <v>253</v>
      </c>
      <c r="AU153" s="240" t="s">
        <v>85</v>
      </c>
      <c r="AY153" s="18" t="s">
        <v>152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172</v>
      </c>
      <c r="BM153" s="240" t="s">
        <v>479</v>
      </c>
    </row>
    <row r="154" s="2" customFormat="1" ht="16.5" customHeight="1">
      <c r="A154" s="39"/>
      <c r="B154" s="40"/>
      <c r="C154" s="228" t="s">
        <v>184</v>
      </c>
      <c r="D154" s="228" t="s">
        <v>155</v>
      </c>
      <c r="E154" s="229" t="s">
        <v>213</v>
      </c>
      <c r="F154" s="230" t="s">
        <v>214</v>
      </c>
      <c r="G154" s="231" t="s">
        <v>215</v>
      </c>
      <c r="H154" s="232">
        <v>165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85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480</v>
      </c>
    </row>
    <row r="155" s="13" customFormat="1">
      <c r="A155" s="13"/>
      <c r="B155" s="251"/>
      <c r="C155" s="252"/>
      <c r="D155" s="253" t="s">
        <v>223</v>
      </c>
      <c r="E155" s="254" t="s">
        <v>1</v>
      </c>
      <c r="F155" s="255" t="s">
        <v>481</v>
      </c>
      <c r="G155" s="252"/>
      <c r="H155" s="256">
        <v>165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223</v>
      </c>
      <c r="AU155" s="262" t="s">
        <v>85</v>
      </c>
      <c r="AV155" s="13" t="s">
        <v>85</v>
      </c>
      <c r="AW155" s="13" t="s">
        <v>32</v>
      </c>
      <c r="AX155" s="13" t="s">
        <v>83</v>
      </c>
      <c r="AY155" s="262" t="s">
        <v>152</v>
      </c>
    </row>
    <row r="156" s="2" customFormat="1" ht="21.75" customHeight="1">
      <c r="A156" s="39"/>
      <c r="B156" s="40"/>
      <c r="C156" s="228" t="s">
        <v>189</v>
      </c>
      <c r="D156" s="228" t="s">
        <v>155</v>
      </c>
      <c r="E156" s="229" t="s">
        <v>316</v>
      </c>
      <c r="F156" s="230" t="s">
        <v>317</v>
      </c>
      <c r="G156" s="231" t="s">
        <v>215</v>
      </c>
      <c r="H156" s="232">
        <v>165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172</v>
      </c>
      <c r="AT156" s="240" t="s">
        <v>155</v>
      </c>
      <c r="AU156" s="240" t="s">
        <v>85</v>
      </c>
      <c r="AY156" s="18" t="s">
        <v>152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172</v>
      </c>
      <c r="BM156" s="240" t="s">
        <v>482</v>
      </c>
    </row>
    <row r="157" s="13" customFormat="1">
      <c r="A157" s="13"/>
      <c r="B157" s="251"/>
      <c r="C157" s="252"/>
      <c r="D157" s="253" t="s">
        <v>223</v>
      </c>
      <c r="E157" s="254" t="s">
        <v>1</v>
      </c>
      <c r="F157" s="255" t="s">
        <v>481</v>
      </c>
      <c r="G157" s="252"/>
      <c r="H157" s="256">
        <v>165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2" t="s">
        <v>223</v>
      </c>
      <c r="AU157" s="262" t="s">
        <v>85</v>
      </c>
      <c r="AV157" s="13" t="s">
        <v>85</v>
      </c>
      <c r="AW157" s="13" t="s">
        <v>32</v>
      </c>
      <c r="AX157" s="13" t="s">
        <v>76</v>
      </c>
      <c r="AY157" s="262" t="s">
        <v>152</v>
      </c>
    </row>
    <row r="158" s="15" customFormat="1">
      <c r="A158" s="15"/>
      <c r="B158" s="274"/>
      <c r="C158" s="275"/>
      <c r="D158" s="253" t="s">
        <v>223</v>
      </c>
      <c r="E158" s="276" t="s">
        <v>1</v>
      </c>
      <c r="F158" s="277" t="s">
        <v>244</v>
      </c>
      <c r="G158" s="275"/>
      <c r="H158" s="278">
        <v>165</v>
      </c>
      <c r="I158" s="279"/>
      <c r="J158" s="275"/>
      <c r="K158" s="275"/>
      <c r="L158" s="280"/>
      <c r="M158" s="281"/>
      <c r="N158" s="282"/>
      <c r="O158" s="282"/>
      <c r="P158" s="282"/>
      <c r="Q158" s="282"/>
      <c r="R158" s="282"/>
      <c r="S158" s="282"/>
      <c r="T158" s="28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4" t="s">
        <v>223</v>
      </c>
      <c r="AU158" s="284" t="s">
        <v>85</v>
      </c>
      <c r="AV158" s="15" t="s">
        <v>172</v>
      </c>
      <c r="AW158" s="15" t="s">
        <v>32</v>
      </c>
      <c r="AX158" s="15" t="s">
        <v>83</v>
      </c>
      <c r="AY158" s="284" t="s">
        <v>152</v>
      </c>
    </row>
    <row r="159" s="2" customFormat="1" ht="16.5" customHeight="1">
      <c r="A159" s="39"/>
      <c r="B159" s="40"/>
      <c r="C159" s="228" t="s">
        <v>194</v>
      </c>
      <c r="D159" s="228" t="s">
        <v>155</v>
      </c>
      <c r="E159" s="229" t="s">
        <v>322</v>
      </c>
      <c r="F159" s="230" t="s">
        <v>323</v>
      </c>
      <c r="G159" s="231" t="s">
        <v>306</v>
      </c>
      <c r="H159" s="232">
        <v>4.9500000000000002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172</v>
      </c>
      <c r="AT159" s="240" t="s">
        <v>155</v>
      </c>
      <c r="AU159" s="240" t="s">
        <v>85</v>
      </c>
      <c r="AY159" s="18" t="s">
        <v>152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172</v>
      </c>
      <c r="BM159" s="240" t="s">
        <v>483</v>
      </c>
    </row>
    <row r="160" s="14" customFormat="1">
      <c r="A160" s="14"/>
      <c r="B160" s="264"/>
      <c r="C160" s="265"/>
      <c r="D160" s="253" t="s">
        <v>223</v>
      </c>
      <c r="E160" s="266" t="s">
        <v>1</v>
      </c>
      <c r="F160" s="267" t="s">
        <v>325</v>
      </c>
      <c r="G160" s="265"/>
      <c r="H160" s="266" t="s">
        <v>1</v>
      </c>
      <c r="I160" s="268"/>
      <c r="J160" s="265"/>
      <c r="K160" s="265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223</v>
      </c>
      <c r="AU160" s="273" t="s">
        <v>85</v>
      </c>
      <c r="AV160" s="14" t="s">
        <v>83</v>
      </c>
      <c r="AW160" s="14" t="s">
        <v>32</v>
      </c>
      <c r="AX160" s="14" t="s">
        <v>76</v>
      </c>
      <c r="AY160" s="273" t="s">
        <v>152</v>
      </c>
    </row>
    <row r="161" s="13" customFormat="1">
      <c r="A161" s="13"/>
      <c r="B161" s="251"/>
      <c r="C161" s="252"/>
      <c r="D161" s="253" t="s">
        <v>223</v>
      </c>
      <c r="E161" s="254" t="s">
        <v>1</v>
      </c>
      <c r="F161" s="255" t="s">
        <v>484</v>
      </c>
      <c r="G161" s="252"/>
      <c r="H161" s="256">
        <v>4.9500000000000002</v>
      </c>
      <c r="I161" s="257"/>
      <c r="J161" s="252"/>
      <c r="K161" s="252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223</v>
      </c>
      <c r="AU161" s="262" t="s">
        <v>85</v>
      </c>
      <c r="AV161" s="13" t="s">
        <v>85</v>
      </c>
      <c r="AW161" s="13" t="s">
        <v>32</v>
      </c>
      <c r="AX161" s="13" t="s">
        <v>76</v>
      </c>
      <c r="AY161" s="262" t="s">
        <v>152</v>
      </c>
    </row>
    <row r="162" s="15" customFormat="1">
      <c r="A162" s="15"/>
      <c r="B162" s="274"/>
      <c r="C162" s="275"/>
      <c r="D162" s="253" t="s">
        <v>223</v>
      </c>
      <c r="E162" s="276" t="s">
        <v>1</v>
      </c>
      <c r="F162" s="277" t="s">
        <v>244</v>
      </c>
      <c r="G162" s="275"/>
      <c r="H162" s="278">
        <v>4.9500000000000002</v>
      </c>
      <c r="I162" s="279"/>
      <c r="J162" s="275"/>
      <c r="K162" s="275"/>
      <c r="L162" s="280"/>
      <c r="M162" s="281"/>
      <c r="N162" s="282"/>
      <c r="O162" s="282"/>
      <c r="P162" s="282"/>
      <c r="Q162" s="282"/>
      <c r="R162" s="282"/>
      <c r="S162" s="282"/>
      <c r="T162" s="28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4" t="s">
        <v>223</v>
      </c>
      <c r="AU162" s="284" t="s">
        <v>85</v>
      </c>
      <c r="AV162" s="15" t="s">
        <v>172</v>
      </c>
      <c r="AW162" s="15" t="s">
        <v>32</v>
      </c>
      <c r="AX162" s="15" t="s">
        <v>83</v>
      </c>
      <c r="AY162" s="284" t="s">
        <v>152</v>
      </c>
    </row>
    <row r="163" s="2" customFormat="1" ht="16.5" customHeight="1">
      <c r="A163" s="39"/>
      <c r="B163" s="40"/>
      <c r="C163" s="228" t="s">
        <v>199</v>
      </c>
      <c r="D163" s="228" t="s">
        <v>155</v>
      </c>
      <c r="E163" s="229" t="s">
        <v>327</v>
      </c>
      <c r="F163" s="230" t="s">
        <v>328</v>
      </c>
      <c r="G163" s="231" t="s">
        <v>215</v>
      </c>
      <c r="H163" s="232">
        <v>165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172</v>
      </c>
      <c r="AT163" s="240" t="s">
        <v>155</v>
      </c>
      <c r="AU163" s="240" t="s">
        <v>85</v>
      </c>
      <c r="AY163" s="18" t="s">
        <v>152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172</v>
      </c>
      <c r="BM163" s="240" t="s">
        <v>485</v>
      </c>
    </row>
    <row r="164" s="14" customFormat="1">
      <c r="A164" s="14"/>
      <c r="B164" s="264"/>
      <c r="C164" s="265"/>
      <c r="D164" s="253" t="s">
        <v>223</v>
      </c>
      <c r="E164" s="266" t="s">
        <v>1</v>
      </c>
      <c r="F164" s="267" t="s">
        <v>330</v>
      </c>
      <c r="G164" s="265"/>
      <c r="H164" s="266" t="s">
        <v>1</v>
      </c>
      <c r="I164" s="268"/>
      <c r="J164" s="265"/>
      <c r="K164" s="265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223</v>
      </c>
      <c r="AU164" s="273" t="s">
        <v>85</v>
      </c>
      <c r="AV164" s="14" t="s">
        <v>83</v>
      </c>
      <c r="AW164" s="14" t="s">
        <v>32</v>
      </c>
      <c r="AX164" s="14" t="s">
        <v>76</v>
      </c>
      <c r="AY164" s="273" t="s">
        <v>152</v>
      </c>
    </row>
    <row r="165" s="14" customFormat="1">
      <c r="A165" s="14"/>
      <c r="B165" s="264"/>
      <c r="C165" s="265"/>
      <c r="D165" s="253" t="s">
        <v>223</v>
      </c>
      <c r="E165" s="266" t="s">
        <v>1</v>
      </c>
      <c r="F165" s="267" t="s">
        <v>331</v>
      </c>
      <c r="G165" s="265"/>
      <c r="H165" s="266" t="s">
        <v>1</v>
      </c>
      <c r="I165" s="268"/>
      <c r="J165" s="265"/>
      <c r="K165" s="265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223</v>
      </c>
      <c r="AU165" s="273" t="s">
        <v>85</v>
      </c>
      <c r="AV165" s="14" t="s">
        <v>83</v>
      </c>
      <c r="AW165" s="14" t="s">
        <v>32</v>
      </c>
      <c r="AX165" s="14" t="s">
        <v>76</v>
      </c>
      <c r="AY165" s="273" t="s">
        <v>152</v>
      </c>
    </row>
    <row r="166" s="14" customFormat="1">
      <c r="A166" s="14"/>
      <c r="B166" s="264"/>
      <c r="C166" s="265"/>
      <c r="D166" s="253" t="s">
        <v>223</v>
      </c>
      <c r="E166" s="266" t="s">
        <v>1</v>
      </c>
      <c r="F166" s="267" t="s">
        <v>332</v>
      </c>
      <c r="G166" s="265"/>
      <c r="H166" s="266" t="s">
        <v>1</v>
      </c>
      <c r="I166" s="268"/>
      <c r="J166" s="265"/>
      <c r="K166" s="265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223</v>
      </c>
      <c r="AU166" s="273" t="s">
        <v>85</v>
      </c>
      <c r="AV166" s="14" t="s">
        <v>83</v>
      </c>
      <c r="AW166" s="14" t="s">
        <v>32</v>
      </c>
      <c r="AX166" s="14" t="s">
        <v>76</v>
      </c>
      <c r="AY166" s="273" t="s">
        <v>152</v>
      </c>
    </row>
    <row r="167" s="13" customFormat="1">
      <c r="A167" s="13"/>
      <c r="B167" s="251"/>
      <c r="C167" s="252"/>
      <c r="D167" s="253" t="s">
        <v>223</v>
      </c>
      <c r="E167" s="254" t="s">
        <v>1</v>
      </c>
      <c r="F167" s="255" t="s">
        <v>481</v>
      </c>
      <c r="G167" s="252"/>
      <c r="H167" s="256">
        <v>165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223</v>
      </c>
      <c r="AU167" s="262" t="s">
        <v>85</v>
      </c>
      <c r="AV167" s="13" t="s">
        <v>85</v>
      </c>
      <c r="AW167" s="13" t="s">
        <v>32</v>
      </c>
      <c r="AX167" s="13" t="s">
        <v>76</v>
      </c>
      <c r="AY167" s="262" t="s">
        <v>152</v>
      </c>
    </row>
    <row r="168" s="15" customFormat="1">
      <c r="A168" s="15"/>
      <c r="B168" s="274"/>
      <c r="C168" s="275"/>
      <c r="D168" s="253" t="s">
        <v>223</v>
      </c>
      <c r="E168" s="276" t="s">
        <v>1</v>
      </c>
      <c r="F168" s="277" t="s">
        <v>244</v>
      </c>
      <c r="G168" s="275"/>
      <c r="H168" s="278">
        <v>165</v>
      </c>
      <c r="I168" s="279"/>
      <c r="J168" s="275"/>
      <c r="K168" s="275"/>
      <c r="L168" s="280"/>
      <c r="M168" s="281"/>
      <c r="N168" s="282"/>
      <c r="O168" s="282"/>
      <c r="P168" s="282"/>
      <c r="Q168" s="282"/>
      <c r="R168" s="282"/>
      <c r="S168" s="282"/>
      <c r="T168" s="28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4" t="s">
        <v>223</v>
      </c>
      <c r="AU168" s="284" t="s">
        <v>85</v>
      </c>
      <c r="AV168" s="15" t="s">
        <v>172</v>
      </c>
      <c r="AW168" s="15" t="s">
        <v>32</v>
      </c>
      <c r="AX168" s="15" t="s">
        <v>83</v>
      </c>
      <c r="AY168" s="284" t="s">
        <v>152</v>
      </c>
    </row>
    <row r="169" s="2" customFormat="1" ht="16.5" customHeight="1">
      <c r="A169" s="39"/>
      <c r="B169" s="40"/>
      <c r="C169" s="228" t="s">
        <v>264</v>
      </c>
      <c r="D169" s="228" t="s">
        <v>155</v>
      </c>
      <c r="E169" s="229" t="s">
        <v>333</v>
      </c>
      <c r="F169" s="230" t="s">
        <v>334</v>
      </c>
      <c r="G169" s="231" t="s">
        <v>286</v>
      </c>
      <c r="H169" s="232">
        <v>16.088000000000001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172</v>
      </c>
      <c r="AT169" s="240" t="s">
        <v>155</v>
      </c>
      <c r="AU169" s="240" t="s">
        <v>85</v>
      </c>
      <c r="AY169" s="18" t="s">
        <v>152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172</v>
      </c>
      <c r="BM169" s="240" t="s">
        <v>486</v>
      </c>
    </row>
    <row r="170" s="14" customFormat="1">
      <c r="A170" s="14"/>
      <c r="B170" s="264"/>
      <c r="C170" s="265"/>
      <c r="D170" s="253" t="s">
        <v>223</v>
      </c>
      <c r="E170" s="266" t="s">
        <v>1</v>
      </c>
      <c r="F170" s="267" t="s">
        <v>336</v>
      </c>
      <c r="G170" s="265"/>
      <c r="H170" s="266" t="s">
        <v>1</v>
      </c>
      <c r="I170" s="268"/>
      <c r="J170" s="265"/>
      <c r="K170" s="265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223</v>
      </c>
      <c r="AU170" s="273" t="s">
        <v>85</v>
      </c>
      <c r="AV170" s="14" t="s">
        <v>83</v>
      </c>
      <c r="AW170" s="14" t="s">
        <v>32</v>
      </c>
      <c r="AX170" s="14" t="s">
        <v>76</v>
      </c>
      <c r="AY170" s="273" t="s">
        <v>152</v>
      </c>
    </row>
    <row r="171" s="14" customFormat="1">
      <c r="A171" s="14"/>
      <c r="B171" s="264"/>
      <c r="C171" s="265"/>
      <c r="D171" s="253" t="s">
        <v>223</v>
      </c>
      <c r="E171" s="266" t="s">
        <v>1</v>
      </c>
      <c r="F171" s="267" t="s">
        <v>337</v>
      </c>
      <c r="G171" s="265"/>
      <c r="H171" s="266" t="s">
        <v>1</v>
      </c>
      <c r="I171" s="268"/>
      <c r="J171" s="265"/>
      <c r="K171" s="265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223</v>
      </c>
      <c r="AU171" s="273" t="s">
        <v>85</v>
      </c>
      <c r="AV171" s="14" t="s">
        <v>83</v>
      </c>
      <c r="AW171" s="14" t="s">
        <v>32</v>
      </c>
      <c r="AX171" s="14" t="s">
        <v>76</v>
      </c>
      <c r="AY171" s="273" t="s">
        <v>152</v>
      </c>
    </row>
    <row r="172" s="13" customFormat="1">
      <c r="A172" s="13"/>
      <c r="B172" s="251"/>
      <c r="C172" s="252"/>
      <c r="D172" s="253" t="s">
        <v>223</v>
      </c>
      <c r="E172" s="254" t="s">
        <v>1</v>
      </c>
      <c r="F172" s="255" t="s">
        <v>487</v>
      </c>
      <c r="G172" s="252"/>
      <c r="H172" s="256">
        <v>1.6499999999999999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223</v>
      </c>
      <c r="AU172" s="262" t="s">
        <v>85</v>
      </c>
      <c r="AV172" s="13" t="s">
        <v>85</v>
      </c>
      <c r="AW172" s="13" t="s">
        <v>32</v>
      </c>
      <c r="AX172" s="13" t="s">
        <v>76</v>
      </c>
      <c r="AY172" s="262" t="s">
        <v>152</v>
      </c>
    </row>
    <row r="173" s="16" customFormat="1">
      <c r="A173" s="16"/>
      <c r="B173" s="296"/>
      <c r="C173" s="297"/>
      <c r="D173" s="253" t="s">
        <v>223</v>
      </c>
      <c r="E173" s="298" t="s">
        <v>1</v>
      </c>
      <c r="F173" s="299" t="s">
        <v>339</v>
      </c>
      <c r="G173" s="297"/>
      <c r="H173" s="300">
        <v>1.6499999999999999</v>
      </c>
      <c r="I173" s="301"/>
      <c r="J173" s="297"/>
      <c r="K173" s="297"/>
      <c r="L173" s="302"/>
      <c r="M173" s="303"/>
      <c r="N173" s="304"/>
      <c r="O173" s="304"/>
      <c r="P173" s="304"/>
      <c r="Q173" s="304"/>
      <c r="R173" s="304"/>
      <c r="S173" s="304"/>
      <c r="T173" s="305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6" t="s">
        <v>223</v>
      </c>
      <c r="AU173" s="306" t="s">
        <v>85</v>
      </c>
      <c r="AV173" s="16" t="s">
        <v>167</v>
      </c>
      <c r="AW173" s="16" t="s">
        <v>32</v>
      </c>
      <c r="AX173" s="16" t="s">
        <v>76</v>
      </c>
      <c r="AY173" s="306" t="s">
        <v>152</v>
      </c>
    </row>
    <row r="174" s="14" customFormat="1">
      <c r="A174" s="14"/>
      <c r="B174" s="264"/>
      <c r="C174" s="265"/>
      <c r="D174" s="253" t="s">
        <v>223</v>
      </c>
      <c r="E174" s="266" t="s">
        <v>1</v>
      </c>
      <c r="F174" s="267" t="s">
        <v>340</v>
      </c>
      <c r="G174" s="265"/>
      <c r="H174" s="266" t="s">
        <v>1</v>
      </c>
      <c r="I174" s="268"/>
      <c r="J174" s="265"/>
      <c r="K174" s="265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223</v>
      </c>
      <c r="AU174" s="273" t="s">
        <v>85</v>
      </c>
      <c r="AV174" s="14" t="s">
        <v>83</v>
      </c>
      <c r="AW174" s="14" t="s">
        <v>32</v>
      </c>
      <c r="AX174" s="14" t="s">
        <v>76</v>
      </c>
      <c r="AY174" s="273" t="s">
        <v>152</v>
      </c>
    </row>
    <row r="175" s="13" customFormat="1">
      <c r="A175" s="13"/>
      <c r="B175" s="251"/>
      <c r="C175" s="252"/>
      <c r="D175" s="253" t="s">
        <v>223</v>
      </c>
      <c r="E175" s="254" t="s">
        <v>1</v>
      </c>
      <c r="F175" s="255" t="s">
        <v>488</v>
      </c>
      <c r="G175" s="252"/>
      <c r="H175" s="256">
        <v>14.438000000000001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223</v>
      </c>
      <c r="AU175" s="262" t="s">
        <v>85</v>
      </c>
      <c r="AV175" s="13" t="s">
        <v>85</v>
      </c>
      <c r="AW175" s="13" t="s">
        <v>32</v>
      </c>
      <c r="AX175" s="13" t="s">
        <v>76</v>
      </c>
      <c r="AY175" s="262" t="s">
        <v>152</v>
      </c>
    </row>
    <row r="176" s="16" customFormat="1">
      <c r="A176" s="16"/>
      <c r="B176" s="296"/>
      <c r="C176" s="297"/>
      <c r="D176" s="253" t="s">
        <v>223</v>
      </c>
      <c r="E176" s="298" t="s">
        <v>1</v>
      </c>
      <c r="F176" s="299" t="s">
        <v>342</v>
      </c>
      <c r="G176" s="297"/>
      <c r="H176" s="300">
        <v>14.438000000000001</v>
      </c>
      <c r="I176" s="301"/>
      <c r="J176" s="297"/>
      <c r="K176" s="297"/>
      <c r="L176" s="302"/>
      <c r="M176" s="303"/>
      <c r="N176" s="304"/>
      <c r="O176" s="304"/>
      <c r="P176" s="304"/>
      <c r="Q176" s="304"/>
      <c r="R176" s="304"/>
      <c r="S176" s="304"/>
      <c r="T176" s="305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6" t="s">
        <v>223</v>
      </c>
      <c r="AU176" s="306" t="s">
        <v>85</v>
      </c>
      <c r="AV176" s="16" t="s">
        <v>167</v>
      </c>
      <c r="AW176" s="16" t="s">
        <v>32</v>
      </c>
      <c r="AX176" s="16" t="s">
        <v>76</v>
      </c>
      <c r="AY176" s="306" t="s">
        <v>152</v>
      </c>
    </row>
    <row r="177" s="15" customFormat="1">
      <c r="A177" s="15"/>
      <c r="B177" s="274"/>
      <c r="C177" s="275"/>
      <c r="D177" s="253" t="s">
        <v>223</v>
      </c>
      <c r="E177" s="276" t="s">
        <v>1</v>
      </c>
      <c r="F177" s="277" t="s">
        <v>244</v>
      </c>
      <c r="G177" s="275"/>
      <c r="H177" s="278">
        <v>16.088000000000001</v>
      </c>
      <c r="I177" s="279"/>
      <c r="J177" s="275"/>
      <c r="K177" s="275"/>
      <c r="L177" s="280"/>
      <c r="M177" s="281"/>
      <c r="N177" s="282"/>
      <c r="O177" s="282"/>
      <c r="P177" s="282"/>
      <c r="Q177" s="282"/>
      <c r="R177" s="282"/>
      <c r="S177" s="282"/>
      <c r="T177" s="28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4" t="s">
        <v>223</v>
      </c>
      <c r="AU177" s="284" t="s">
        <v>85</v>
      </c>
      <c r="AV177" s="15" t="s">
        <v>172</v>
      </c>
      <c r="AW177" s="15" t="s">
        <v>32</v>
      </c>
      <c r="AX177" s="15" t="s">
        <v>83</v>
      </c>
      <c r="AY177" s="284" t="s">
        <v>152</v>
      </c>
    </row>
    <row r="178" s="2" customFormat="1" ht="16.5" customHeight="1">
      <c r="A178" s="39"/>
      <c r="B178" s="40"/>
      <c r="C178" s="228" t="s">
        <v>270</v>
      </c>
      <c r="D178" s="228" t="s">
        <v>155</v>
      </c>
      <c r="E178" s="229" t="s">
        <v>343</v>
      </c>
      <c r="F178" s="230" t="s">
        <v>344</v>
      </c>
      <c r="G178" s="231" t="s">
        <v>286</v>
      </c>
      <c r="H178" s="232">
        <v>16.088000000000001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172</v>
      </c>
      <c r="AT178" s="240" t="s">
        <v>155</v>
      </c>
      <c r="AU178" s="240" t="s">
        <v>85</v>
      </c>
      <c r="AY178" s="18" t="s">
        <v>152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172</v>
      </c>
      <c r="BM178" s="240" t="s">
        <v>489</v>
      </c>
    </row>
    <row r="179" s="13" customFormat="1">
      <c r="A179" s="13"/>
      <c r="B179" s="251"/>
      <c r="C179" s="252"/>
      <c r="D179" s="253" t="s">
        <v>223</v>
      </c>
      <c r="E179" s="254" t="s">
        <v>1</v>
      </c>
      <c r="F179" s="255" t="s">
        <v>487</v>
      </c>
      <c r="G179" s="252"/>
      <c r="H179" s="256">
        <v>1.6499999999999999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223</v>
      </c>
      <c r="AU179" s="262" t="s">
        <v>85</v>
      </c>
      <c r="AV179" s="13" t="s">
        <v>85</v>
      </c>
      <c r="AW179" s="13" t="s">
        <v>32</v>
      </c>
      <c r="AX179" s="13" t="s">
        <v>76</v>
      </c>
      <c r="AY179" s="262" t="s">
        <v>152</v>
      </c>
    </row>
    <row r="180" s="13" customFormat="1">
      <c r="A180" s="13"/>
      <c r="B180" s="251"/>
      <c r="C180" s="252"/>
      <c r="D180" s="253" t="s">
        <v>223</v>
      </c>
      <c r="E180" s="254" t="s">
        <v>1</v>
      </c>
      <c r="F180" s="255" t="s">
        <v>488</v>
      </c>
      <c r="G180" s="252"/>
      <c r="H180" s="256">
        <v>14.438000000000001</v>
      </c>
      <c r="I180" s="257"/>
      <c r="J180" s="252"/>
      <c r="K180" s="252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223</v>
      </c>
      <c r="AU180" s="262" t="s">
        <v>85</v>
      </c>
      <c r="AV180" s="13" t="s">
        <v>85</v>
      </c>
      <c r="AW180" s="13" t="s">
        <v>32</v>
      </c>
      <c r="AX180" s="13" t="s">
        <v>76</v>
      </c>
      <c r="AY180" s="262" t="s">
        <v>152</v>
      </c>
    </row>
    <row r="181" s="2" customFormat="1" ht="16.5" customHeight="1">
      <c r="A181" s="39"/>
      <c r="B181" s="40"/>
      <c r="C181" s="228" t="s">
        <v>8</v>
      </c>
      <c r="D181" s="228" t="s">
        <v>155</v>
      </c>
      <c r="E181" s="229" t="s">
        <v>346</v>
      </c>
      <c r="F181" s="230" t="s">
        <v>347</v>
      </c>
      <c r="G181" s="231" t="s">
        <v>286</v>
      </c>
      <c r="H181" s="232">
        <v>160.875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172</v>
      </c>
      <c r="AT181" s="240" t="s">
        <v>155</v>
      </c>
      <c r="AU181" s="240" t="s">
        <v>85</v>
      </c>
      <c r="AY181" s="18" t="s">
        <v>152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172</v>
      </c>
      <c r="BM181" s="240" t="s">
        <v>490</v>
      </c>
    </row>
    <row r="182" s="14" customFormat="1">
      <c r="A182" s="14"/>
      <c r="B182" s="264"/>
      <c r="C182" s="265"/>
      <c r="D182" s="253" t="s">
        <v>223</v>
      </c>
      <c r="E182" s="266" t="s">
        <v>1</v>
      </c>
      <c r="F182" s="267" t="s">
        <v>337</v>
      </c>
      <c r="G182" s="265"/>
      <c r="H182" s="266" t="s">
        <v>1</v>
      </c>
      <c r="I182" s="268"/>
      <c r="J182" s="265"/>
      <c r="K182" s="265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223</v>
      </c>
      <c r="AU182" s="273" t="s">
        <v>85</v>
      </c>
      <c r="AV182" s="14" t="s">
        <v>83</v>
      </c>
      <c r="AW182" s="14" t="s">
        <v>4</v>
      </c>
      <c r="AX182" s="14" t="s">
        <v>76</v>
      </c>
      <c r="AY182" s="273" t="s">
        <v>152</v>
      </c>
    </row>
    <row r="183" s="13" customFormat="1">
      <c r="A183" s="13"/>
      <c r="B183" s="251"/>
      <c r="C183" s="252"/>
      <c r="D183" s="253" t="s">
        <v>223</v>
      </c>
      <c r="E183" s="254" t="s">
        <v>1</v>
      </c>
      <c r="F183" s="255" t="s">
        <v>491</v>
      </c>
      <c r="G183" s="252"/>
      <c r="H183" s="256">
        <v>16.5</v>
      </c>
      <c r="I183" s="257"/>
      <c r="J183" s="252"/>
      <c r="K183" s="252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223</v>
      </c>
      <c r="AU183" s="262" t="s">
        <v>85</v>
      </c>
      <c r="AV183" s="13" t="s">
        <v>85</v>
      </c>
      <c r="AW183" s="13" t="s">
        <v>32</v>
      </c>
      <c r="AX183" s="13" t="s">
        <v>76</v>
      </c>
      <c r="AY183" s="262" t="s">
        <v>152</v>
      </c>
    </row>
    <row r="184" s="14" customFormat="1">
      <c r="A184" s="14"/>
      <c r="B184" s="264"/>
      <c r="C184" s="265"/>
      <c r="D184" s="253" t="s">
        <v>223</v>
      </c>
      <c r="E184" s="266" t="s">
        <v>1</v>
      </c>
      <c r="F184" s="267" t="s">
        <v>340</v>
      </c>
      <c r="G184" s="265"/>
      <c r="H184" s="266" t="s">
        <v>1</v>
      </c>
      <c r="I184" s="268"/>
      <c r="J184" s="265"/>
      <c r="K184" s="265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223</v>
      </c>
      <c r="AU184" s="273" t="s">
        <v>85</v>
      </c>
      <c r="AV184" s="14" t="s">
        <v>83</v>
      </c>
      <c r="AW184" s="14" t="s">
        <v>4</v>
      </c>
      <c r="AX184" s="14" t="s">
        <v>76</v>
      </c>
      <c r="AY184" s="273" t="s">
        <v>152</v>
      </c>
    </row>
    <row r="185" s="13" customFormat="1">
      <c r="A185" s="13"/>
      <c r="B185" s="251"/>
      <c r="C185" s="252"/>
      <c r="D185" s="253" t="s">
        <v>223</v>
      </c>
      <c r="E185" s="254" t="s">
        <v>1</v>
      </c>
      <c r="F185" s="255" t="s">
        <v>492</v>
      </c>
      <c r="G185" s="252"/>
      <c r="H185" s="256">
        <v>144.375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223</v>
      </c>
      <c r="AU185" s="262" t="s">
        <v>85</v>
      </c>
      <c r="AV185" s="13" t="s">
        <v>85</v>
      </c>
      <c r="AW185" s="13" t="s">
        <v>32</v>
      </c>
      <c r="AX185" s="13" t="s">
        <v>76</v>
      </c>
      <c r="AY185" s="262" t="s">
        <v>152</v>
      </c>
    </row>
    <row r="186" s="15" customFormat="1">
      <c r="A186" s="15"/>
      <c r="B186" s="274"/>
      <c r="C186" s="275"/>
      <c r="D186" s="253" t="s">
        <v>223</v>
      </c>
      <c r="E186" s="276" t="s">
        <v>1</v>
      </c>
      <c r="F186" s="277" t="s">
        <v>244</v>
      </c>
      <c r="G186" s="275"/>
      <c r="H186" s="278">
        <v>160.875</v>
      </c>
      <c r="I186" s="279"/>
      <c r="J186" s="275"/>
      <c r="K186" s="275"/>
      <c r="L186" s="280"/>
      <c r="M186" s="281"/>
      <c r="N186" s="282"/>
      <c r="O186" s="282"/>
      <c r="P186" s="282"/>
      <c r="Q186" s="282"/>
      <c r="R186" s="282"/>
      <c r="S186" s="282"/>
      <c r="T186" s="28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4" t="s">
        <v>223</v>
      </c>
      <c r="AU186" s="284" t="s">
        <v>85</v>
      </c>
      <c r="AV186" s="15" t="s">
        <v>172</v>
      </c>
      <c r="AW186" s="15" t="s">
        <v>32</v>
      </c>
      <c r="AX186" s="15" t="s">
        <v>83</v>
      </c>
      <c r="AY186" s="284" t="s">
        <v>152</v>
      </c>
    </row>
    <row r="187" s="12" customFormat="1" ht="22.8" customHeight="1">
      <c r="A187" s="12"/>
      <c r="B187" s="212"/>
      <c r="C187" s="213"/>
      <c r="D187" s="214" t="s">
        <v>75</v>
      </c>
      <c r="E187" s="226" t="s">
        <v>85</v>
      </c>
      <c r="F187" s="226" t="s">
        <v>217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SUM(P188:P192)</f>
        <v>0</v>
      </c>
      <c r="Q187" s="220"/>
      <c r="R187" s="221">
        <f>SUM(R188:R192)</f>
        <v>11.258042</v>
      </c>
      <c r="S187" s="220"/>
      <c r="T187" s="222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83</v>
      </c>
      <c r="AT187" s="224" t="s">
        <v>75</v>
      </c>
      <c r="AU187" s="224" t="s">
        <v>83</v>
      </c>
      <c r="AY187" s="223" t="s">
        <v>152</v>
      </c>
      <c r="BK187" s="225">
        <f>SUM(BK188:BK192)</f>
        <v>0</v>
      </c>
    </row>
    <row r="188" s="2" customFormat="1" ht="37.8" customHeight="1">
      <c r="A188" s="39"/>
      <c r="B188" s="40"/>
      <c r="C188" s="228" t="s">
        <v>351</v>
      </c>
      <c r="D188" s="228" t="s">
        <v>155</v>
      </c>
      <c r="E188" s="229" t="s">
        <v>218</v>
      </c>
      <c r="F188" s="230" t="s">
        <v>219</v>
      </c>
      <c r="G188" s="231" t="s">
        <v>220</v>
      </c>
      <c r="H188" s="232">
        <v>69.799999999999997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0.16123000000000001</v>
      </c>
      <c r="R188" s="238">
        <f>Q188*H188</f>
        <v>11.253854000000001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172</v>
      </c>
      <c r="AT188" s="240" t="s">
        <v>155</v>
      </c>
      <c r="AU188" s="240" t="s">
        <v>85</v>
      </c>
      <c r="AY188" s="18" t="s">
        <v>152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172</v>
      </c>
      <c r="BM188" s="240" t="s">
        <v>493</v>
      </c>
    </row>
    <row r="189" s="2" customFormat="1">
      <c r="A189" s="39"/>
      <c r="B189" s="40"/>
      <c r="C189" s="41"/>
      <c r="D189" s="242" t="s">
        <v>161</v>
      </c>
      <c r="E189" s="41"/>
      <c r="F189" s="243" t="s">
        <v>222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85</v>
      </c>
    </row>
    <row r="190" s="13" customFormat="1">
      <c r="A190" s="13"/>
      <c r="B190" s="251"/>
      <c r="C190" s="252"/>
      <c r="D190" s="253" t="s">
        <v>223</v>
      </c>
      <c r="E190" s="254" t="s">
        <v>1</v>
      </c>
      <c r="F190" s="255" t="s">
        <v>494</v>
      </c>
      <c r="G190" s="252"/>
      <c r="H190" s="256">
        <v>69.799999999999997</v>
      </c>
      <c r="I190" s="257"/>
      <c r="J190" s="252"/>
      <c r="K190" s="252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223</v>
      </c>
      <c r="AU190" s="262" t="s">
        <v>85</v>
      </c>
      <c r="AV190" s="13" t="s">
        <v>85</v>
      </c>
      <c r="AW190" s="13" t="s">
        <v>32</v>
      </c>
      <c r="AX190" s="13" t="s">
        <v>83</v>
      </c>
      <c r="AY190" s="262" t="s">
        <v>152</v>
      </c>
    </row>
    <row r="191" s="2" customFormat="1" ht="16.5" customHeight="1">
      <c r="A191" s="39"/>
      <c r="B191" s="40"/>
      <c r="C191" s="228" t="s">
        <v>354</v>
      </c>
      <c r="D191" s="228" t="s">
        <v>155</v>
      </c>
      <c r="E191" s="229" t="s">
        <v>225</v>
      </c>
      <c r="F191" s="230" t="s">
        <v>226</v>
      </c>
      <c r="G191" s="231" t="s">
        <v>220</v>
      </c>
      <c r="H191" s="232">
        <v>69.799999999999997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6.0000000000000002E-05</v>
      </c>
      <c r="R191" s="238">
        <f>Q191*H191</f>
        <v>0.0041879999999999999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172</v>
      </c>
      <c r="AT191" s="240" t="s">
        <v>155</v>
      </c>
      <c r="AU191" s="240" t="s">
        <v>85</v>
      </c>
      <c r="AY191" s="18" t="s">
        <v>152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172</v>
      </c>
      <c r="BM191" s="240" t="s">
        <v>495</v>
      </c>
    </row>
    <row r="192" s="2" customFormat="1">
      <c r="A192" s="39"/>
      <c r="B192" s="40"/>
      <c r="C192" s="41"/>
      <c r="D192" s="242" t="s">
        <v>161</v>
      </c>
      <c r="E192" s="41"/>
      <c r="F192" s="243" t="s">
        <v>228</v>
      </c>
      <c r="G192" s="41"/>
      <c r="H192" s="41"/>
      <c r="I192" s="244"/>
      <c r="J192" s="41"/>
      <c r="K192" s="41"/>
      <c r="L192" s="45"/>
      <c r="M192" s="245"/>
      <c r="N192" s="246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85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151</v>
      </c>
      <c r="F193" s="226" t="s">
        <v>229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SUM(P194:P216)</f>
        <v>0</v>
      </c>
      <c r="Q193" s="220"/>
      <c r="R193" s="221">
        <f>SUM(R194:R216)</f>
        <v>25.637820000000001</v>
      </c>
      <c r="S193" s="220"/>
      <c r="T193" s="222">
        <f>SUM(T194:T216)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83</v>
      </c>
      <c r="AY193" s="223" t="s">
        <v>152</v>
      </c>
      <c r="BK193" s="225">
        <f>SUM(BK194:BK216)</f>
        <v>0</v>
      </c>
    </row>
    <row r="194" s="2" customFormat="1" ht="24.15" customHeight="1">
      <c r="A194" s="39"/>
      <c r="B194" s="40"/>
      <c r="C194" s="228" t="s">
        <v>356</v>
      </c>
      <c r="D194" s="228" t="s">
        <v>155</v>
      </c>
      <c r="E194" s="229" t="s">
        <v>230</v>
      </c>
      <c r="F194" s="230" t="s">
        <v>231</v>
      </c>
      <c r="G194" s="231" t="s">
        <v>215</v>
      </c>
      <c r="H194" s="232">
        <v>165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172</v>
      </c>
      <c r="AT194" s="240" t="s">
        <v>155</v>
      </c>
      <c r="AU194" s="240" t="s">
        <v>85</v>
      </c>
      <c r="AY194" s="18" t="s">
        <v>152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172</v>
      </c>
      <c r="BM194" s="240" t="s">
        <v>496</v>
      </c>
    </row>
    <row r="195" s="2" customFormat="1">
      <c r="A195" s="39"/>
      <c r="B195" s="40"/>
      <c r="C195" s="41"/>
      <c r="D195" s="242" t="s">
        <v>161</v>
      </c>
      <c r="E195" s="41"/>
      <c r="F195" s="243" t="s">
        <v>233</v>
      </c>
      <c r="G195" s="41"/>
      <c r="H195" s="41"/>
      <c r="I195" s="244"/>
      <c r="J195" s="41"/>
      <c r="K195" s="41"/>
      <c r="L195" s="45"/>
      <c r="M195" s="245"/>
      <c r="N195" s="24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161</v>
      </c>
      <c r="AU195" s="18" t="s">
        <v>85</v>
      </c>
    </row>
    <row r="196" s="2" customFormat="1">
      <c r="A196" s="39"/>
      <c r="B196" s="40"/>
      <c r="C196" s="41"/>
      <c r="D196" s="253" t="s">
        <v>234</v>
      </c>
      <c r="E196" s="41"/>
      <c r="F196" s="263" t="s">
        <v>235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234</v>
      </c>
      <c r="AU196" s="18" t="s">
        <v>85</v>
      </c>
    </row>
    <row r="197" s="13" customFormat="1">
      <c r="A197" s="13"/>
      <c r="B197" s="251"/>
      <c r="C197" s="252"/>
      <c r="D197" s="253" t="s">
        <v>223</v>
      </c>
      <c r="E197" s="254" t="s">
        <v>1</v>
      </c>
      <c r="F197" s="255" t="s">
        <v>481</v>
      </c>
      <c r="G197" s="252"/>
      <c r="H197" s="256">
        <v>165</v>
      </c>
      <c r="I197" s="257"/>
      <c r="J197" s="252"/>
      <c r="K197" s="252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223</v>
      </c>
      <c r="AU197" s="262" t="s">
        <v>85</v>
      </c>
      <c r="AV197" s="13" t="s">
        <v>85</v>
      </c>
      <c r="AW197" s="13" t="s">
        <v>32</v>
      </c>
      <c r="AX197" s="13" t="s">
        <v>83</v>
      </c>
      <c r="AY197" s="262" t="s">
        <v>152</v>
      </c>
    </row>
    <row r="198" s="2" customFormat="1" ht="24.15" customHeight="1">
      <c r="A198" s="39"/>
      <c r="B198" s="40"/>
      <c r="C198" s="228" t="s">
        <v>358</v>
      </c>
      <c r="D198" s="228" t="s">
        <v>155</v>
      </c>
      <c r="E198" s="229" t="s">
        <v>359</v>
      </c>
      <c r="F198" s="230" t="s">
        <v>360</v>
      </c>
      <c r="G198" s="231" t="s">
        <v>215</v>
      </c>
      <c r="H198" s="232">
        <v>165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172</v>
      </c>
      <c r="AT198" s="240" t="s">
        <v>155</v>
      </c>
      <c r="AU198" s="240" t="s">
        <v>85</v>
      </c>
      <c r="AY198" s="18" t="s">
        <v>152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172</v>
      </c>
      <c r="BM198" s="240" t="s">
        <v>497</v>
      </c>
    </row>
    <row r="199" s="2" customFormat="1">
      <c r="A199" s="39"/>
      <c r="B199" s="40"/>
      <c r="C199" s="41"/>
      <c r="D199" s="242" t="s">
        <v>161</v>
      </c>
      <c r="E199" s="41"/>
      <c r="F199" s="243" t="s">
        <v>362</v>
      </c>
      <c r="G199" s="41"/>
      <c r="H199" s="41"/>
      <c r="I199" s="244"/>
      <c r="J199" s="41"/>
      <c r="K199" s="41"/>
      <c r="L199" s="45"/>
      <c r="M199" s="245"/>
      <c r="N199" s="24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161</v>
      </c>
      <c r="AU199" s="18" t="s">
        <v>85</v>
      </c>
    </row>
    <row r="200" s="2" customFormat="1" ht="16.5" customHeight="1">
      <c r="A200" s="39"/>
      <c r="B200" s="40"/>
      <c r="C200" s="228" t="s">
        <v>363</v>
      </c>
      <c r="D200" s="228" t="s">
        <v>155</v>
      </c>
      <c r="E200" s="229" t="s">
        <v>364</v>
      </c>
      <c r="F200" s="230" t="s">
        <v>365</v>
      </c>
      <c r="G200" s="231" t="s">
        <v>286</v>
      </c>
      <c r="H200" s="232">
        <v>29.699999999999999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172</v>
      </c>
      <c r="AT200" s="240" t="s">
        <v>155</v>
      </c>
      <c r="AU200" s="240" t="s">
        <v>85</v>
      </c>
      <c r="AY200" s="18" t="s">
        <v>152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172</v>
      </c>
      <c r="BM200" s="240" t="s">
        <v>498</v>
      </c>
    </row>
    <row r="201" s="2" customFormat="1">
      <c r="A201" s="39"/>
      <c r="B201" s="40"/>
      <c r="C201" s="41"/>
      <c r="D201" s="253" t="s">
        <v>234</v>
      </c>
      <c r="E201" s="41"/>
      <c r="F201" s="263" t="s">
        <v>367</v>
      </c>
      <c r="G201" s="41"/>
      <c r="H201" s="41"/>
      <c r="I201" s="244"/>
      <c r="J201" s="41"/>
      <c r="K201" s="41"/>
      <c r="L201" s="45"/>
      <c r="M201" s="245"/>
      <c r="N201" s="24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234</v>
      </c>
      <c r="AU201" s="18" t="s">
        <v>85</v>
      </c>
    </row>
    <row r="202" s="13" customFormat="1">
      <c r="A202" s="13"/>
      <c r="B202" s="251"/>
      <c r="C202" s="252"/>
      <c r="D202" s="253" t="s">
        <v>223</v>
      </c>
      <c r="E202" s="254" t="s">
        <v>1</v>
      </c>
      <c r="F202" s="255" t="s">
        <v>470</v>
      </c>
      <c r="G202" s="252"/>
      <c r="H202" s="256">
        <v>29.699999999999999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223</v>
      </c>
      <c r="AU202" s="262" t="s">
        <v>85</v>
      </c>
      <c r="AV202" s="13" t="s">
        <v>85</v>
      </c>
      <c r="AW202" s="13" t="s">
        <v>32</v>
      </c>
      <c r="AX202" s="13" t="s">
        <v>83</v>
      </c>
      <c r="AY202" s="262" t="s">
        <v>152</v>
      </c>
    </row>
    <row r="203" s="2" customFormat="1" ht="24.15" customHeight="1">
      <c r="A203" s="39"/>
      <c r="B203" s="40"/>
      <c r="C203" s="228" t="s">
        <v>368</v>
      </c>
      <c r="D203" s="228" t="s">
        <v>155</v>
      </c>
      <c r="E203" s="229" t="s">
        <v>369</v>
      </c>
      <c r="F203" s="230" t="s">
        <v>370</v>
      </c>
      <c r="G203" s="231" t="s">
        <v>215</v>
      </c>
      <c r="H203" s="232">
        <v>165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172</v>
      </c>
      <c r="AT203" s="240" t="s">
        <v>155</v>
      </c>
      <c r="AU203" s="240" t="s">
        <v>85</v>
      </c>
      <c r="AY203" s="18" t="s">
        <v>152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172</v>
      </c>
      <c r="BM203" s="240" t="s">
        <v>499</v>
      </c>
    </row>
    <row r="204" s="2" customFormat="1">
      <c r="A204" s="39"/>
      <c r="B204" s="40"/>
      <c r="C204" s="41"/>
      <c r="D204" s="242" t="s">
        <v>161</v>
      </c>
      <c r="E204" s="41"/>
      <c r="F204" s="243" t="s">
        <v>372</v>
      </c>
      <c r="G204" s="41"/>
      <c r="H204" s="41"/>
      <c r="I204" s="244"/>
      <c r="J204" s="41"/>
      <c r="K204" s="41"/>
      <c r="L204" s="45"/>
      <c r="M204" s="245"/>
      <c r="N204" s="24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161</v>
      </c>
      <c r="AU204" s="18" t="s">
        <v>85</v>
      </c>
    </row>
    <row r="205" s="13" customFormat="1">
      <c r="A205" s="13"/>
      <c r="B205" s="251"/>
      <c r="C205" s="252"/>
      <c r="D205" s="253" t="s">
        <v>223</v>
      </c>
      <c r="E205" s="254" t="s">
        <v>1</v>
      </c>
      <c r="F205" s="255" t="s">
        <v>481</v>
      </c>
      <c r="G205" s="252"/>
      <c r="H205" s="256">
        <v>165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223</v>
      </c>
      <c r="AU205" s="262" t="s">
        <v>85</v>
      </c>
      <c r="AV205" s="13" t="s">
        <v>85</v>
      </c>
      <c r="AW205" s="13" t="s">
        <v>32</v>
      </c>
      <c r="AX205" s="13" t="s">
        <v>83</v>
      </c>
      <c r="AY205" s="262" t="s">
        <v>152</v>
      </c>
    </row>
    <row r="206" s="2" customFormat="1" ht="33" customHeight="1">
      <c r="A206" s="39"/>
      <c r="B206" s="40"/>
      <c r="C206" s="228" t="s">
        <v>373</v>
      </c>
      <c r="D206" s="228" t="s">
        <v>155</v>
      </c>
      <c r="E206" s="229" t="s">
        <v>374</v>
      </c>
      <c r="F206" s="230" t="s">
        <v>375</v>
      </c>
      <c r="G206" s="231" t="s">
        <v>215</v>
      </c>
      <c r="H206" s="232">
        <v>165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0.040000000000000001</v>
      </c>
      <c r="R206" s="238">
        <f>Q206*H206</f>
        <v>6.6000000000000005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172</v>
      </c>
      <c r="AT206" s="240" t="s">
        <v>155</v>
      </c>
      <c r="AU206" s="240" t="s">
        <v>85</v>
      </c>
      <c r="AY206" s="18" t="s">
        <v>152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172</v>
      </c>
      <c r="BM206" s="240" t="s">
        <v>500</v>
      </c>
    </row>
    <row r="207" s="2" customFormat="1">
      <c r="A207" s="39"/>
      <c r="B207" s="40"/>
      <c r="C207" s="41"/>
      <c r="D207" s="242" t="s">
        <v>161</v>
      </c>
      <c r="E207" s="41"/>
      <c r="F207" s="243" t="s">
        <v>377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161</v>
      </c>
      <c r="AU207" s="18" t="s">
        <v>85</v>
      </c>
    </row>
    <row r="208" s="13" customFormat="1">
      <c r="A208" s="13"/>
      <c r="B208" s="251"/>
      <c r="C208" s="252"/>
      <c r="D208" s="253" t="s">
        <v>223</v>
      </c>
      <c r="E208" s="254" t="s">
        <v>1</v>
      </c>
      <c r="F208" s="255" t="s">
        <v>481</v>
      </c>
      <c r="G208" s="252"/>
      <c r="H208" s="256">
        <v>165</v>
      </c>
      <c r="I208" s="257"/>
      <c r="J208" s="252"/>
      <c r="K208" s="252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223</v>
      </c>
      <c r="AU208" s="262" t="s">
        <v>85</v>
      </c>
      <c r="AV208" s="13" t="s">
        <v>85</v>
      </c>
      <c r="AW208" s="13" t="s">
        <v>32</v>
      </c>
      <c r="AX208" s="13" t="s">
        <v>83</v>
      </c>
      <c r="AY208" s="262" t="s">
        <v>152</v>
      </c>
    </row>
    <row r="209" s="2" customFormat="1" ht="37.8" customHeight="1">
      <c r="A209" s="39"/>
      <c r="B209" s="40"/>
      <c r="C209" s="285" t="s">
        <v>378</v>
      </c>
      <c r="D209" s="285" t="s">
        <v>253</v>
      </c>
      <c r="E209" s="286" t="s">
        <v>379</v>
      </c>
      <c r="F209" s="287" t="s">
        <v>380</v>
      </c>
      <c r="G209" s="288" t="s">
        <v>215</v>
      </c>
      <c r="H209" s="289">
        <v>171.65000000000001</v>
      </c>
      <c r="I209" s="290"/>
      <c r="J209" s="291">
        <f>ROUND(I209*H209,2)</f>
        <v>0</v>
      </c>
      <c r="K209" s="292"/>
      <c r="L209" s="293"/>
      <c r="M209" s="294" t="s">
        <v>1</v>
      </c>
      <c r="N209" s="295" t="s">
        <v>41</v>
      </c>
      <c r="O209" s="92"/>
      <c r="P209" s="238">
        <f>O209*H209</f>
        <v>0</v>
      </c>
      <c r="Q209" s="238">
        <v>0.010800000000000001</v>
      </c>
      <c r="R209" s="238">
        <f>Q209*H209</f>
        <v>1.8538200000000003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194</v>
      </c>
      <c r="AT209" s="240" t="s">
        <v>253</v>
      </c>
      <c r="AU209" s="240" t="s">
        <v>85</v>
      </c>
      <c r="AY209" s="18" t="s">
        <v>152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172</v>
      </c>
      <c r="BM209" s="240" t="s">
        <v>501</v>
      </c>
    </row>
    <row r="210" s="13" customFormat="1">
      <c r="A210" s="13"/>
      <c r="B210" s="251"/>
      <c r="C210" s="252"/>
      <c r="D210" s="253" t="s">
        <v>223</v>
      </c>
      <c r="E210" s="252"/>
      <c r="F210" s="255" t="s">
        <v>502</v>
      </c>
      <c r="G210" s="252"/>
      <c r="H210" s="256">
        <v>171.65000000000001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223</v>
      </c>
      <c r="AU210" s="262" t="s">
        <v>85</v>
      </c>
      <c r="AV210" s="13" t="s">
        <v>85</v>
      </c>
      <c r="AW210" s="13" t="s">
        <v>4</v>
      </c>
      <c r="AX210" s="13" t="s">
        <v>83</v>
      </c>
      <c r="AY210" s="262" t="s">
        <v>152</v>
      </c>
    </row>
    <row r="211" s="2" customFormat="1" ht="24.15" customHeight="1">
      <c r="A211" s="39"/>
      <c r="B211" s="40"/>
      <c r="C211" s="285" t="s">
        <v>7</v>
      </c>
      <c r="D211" s="285" t="s">
        <v>253</v>
      </c>
      <c r="E211" s="286" t="s">
        <v>384</v>
      </c>
      <c r="F211" s="287" t="s">
        <v>385</v>
      </c>
      <c r="G211" s="288" t="s">
        <v>286</v>
      </c>
      <c r="H211" s="289">
        <v>10.74</v>
      </c>
      <c r="I211" s="290"/>
      <c r="J211" s="291">
        <f>ROUND(I211*H211,2)</f>
        <v>0</v>
      </c>
      <c r="K211" s="292"/>
      <c r="L211" s="293"/>
      <c r="M211" s="294" t="s">
        <v>1</v>
      </c>
      <c r="N211" s="295" t="s">
        <v>41</v>
      </c>
      <c r="O211" s="92"/>
      <c r="P211" s="238">
        <f>O211*H211</f>
        <v>0</v>
      </c>
      <c r="Q211" s="238">
        <v>1</v>
      </c>
      <c r="R211" s="238">
        <f>Q211*H211</f>
        <v>10.74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194</v>
      </c>
      <c r="AT211" s="240" t="s">
        <v>253</v>
      </c>
      <c r="AU211" s="240" t="s">
        <v>85</v>
      </c>
      <c r="AY211" s="18" t="s">
        <v>152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172</v>
      </c>
      <c r="BM211" s="240" t="s">
        <v>503</v>
      </c>
    </row>
    <row r="212" s="13" customFormat="1">
      <c r="A212" s="13"/>
      <c r="B212" s="251"/>
      <c r="C212" s="252"/>
      <c r="D212" s="253" t="s">
        <v>223</v>
      </c>
      <c r="E212" s="254" t="s">
        <v>1</v>
      </c>
      <c r="F212" s="255" t="s">
        <v>387</v>
      </c>
      <c r="G212" s="252"/>
      <c r="H212" s="256">
        <v>10.74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223</v>
      </c>
      <c r="AU212" s="262" t="s">
        <v>85</v>
      </c>
      <c r="AV212" s="13" t="s">
        <v>85</v>
      </c>
      <c r="AW212" s="13" t="s">
        <v>32</v>
      </c>
      <c r="AX212" s="13" t="s">
        <v>76</v>
      </c>
      <c r="AY212" s="262" t="s">
        <v>152</v>
      </c>
    </row>
    <row r="213" s="15" customFormat="1">
      <c r="A213" s="15"/>
      <c r="B213" s="274"/>
      <c r="C213" s="275"/>
      <c r="D213" s="253" t="s">
        <v>223</v>
      </c>
      <c r="E213" s="276" t="s">
        <v>1</v>
      </c>
      <c r="F213" s="277" t="s">
        <v>244</v>
      </c>
      <c r="G213" s="275"/>
      <c r="H213" s="278">
        <v>10.74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4" t="s">
        <v>223</v>
      </c>
      <c r="AU213" s="284" t="s">
        <v>85</v>
      </c>
      <c r="AV213" s="15" t="s">
        <v>172</v>
      </c>
      <c r="AW213" s="15" t="s">
        <v>32</v>
      </c>
      <c r="AX213" s="15" t="s">
        <v>83</v>
      </c>
      <c r="AY213" s="284" t="s">
        <v>152</v>
      </c>
    </row>
    <row r="214" s="2" customFormat="1" ht="16.5" customHeight="1">
      <c r="A214" s="39"/>
      <c r="B214" s="40"/>
      <c r="C214" s="285" t="s">
        <v>388</v>
      </c>
      <c r="D214" s="285" t="s">
        <v>253</v>
      </c>
      <c r="E214" s="286" t="s">
        <v>389</v>
      </c>
      <c r="F214" s="287" t="s">
        <v>390</v>
      </c>
      <c r="G214" s="288" t="s">
        <v>286</v>
      </c>
      <c r="H214" s="289">
        <v>6.444</v>
      </c>
      <c r="I214" s="290"/>
      <c r="J214" s="291">
        <f>ROUND(I214*H214,2)</f>
        <v>0</v>
      </c>
      <c r="K214" s="292"/>
      <c r="L214" s="293"/>
      <c r="M214" s="294" t="s">
        <v>1</v>
      </c>
      <c r="N214" s="295" t="s">
        <v>41</v>
      </c>
      <c r="O214" s="92"/>
      <c r="P214" s="238">
        <f>O214*H214</f>
        <v>0</v>
      </c>
      <c r="Q214" s="238">
        <v>1</v>
      </c>
      <c r="R214" s="238">
        <f>Q214*H214</f>
        <v>6.444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194</v>
      </c>
      <c r="AT214" s="240" t="s">
        <v>253</v>
      </c>
      <c r="AU214" s="240" t="s">
        <v>85</v>
      </c>
      <c r="AY214" s="18" t="s">
        <v>152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172</v>
      </c>
      <c r="BM214" s="240" t="s">
        <v>504</v>
      </c>
    </row>
    <row r="215" s="13" customFormat="1">
      <c r="A215" s="13"/>
      <c r="B215" s="251"/>
      <c r="C215" s="252"/>
      <c r="D215" s="253" t="s">
        <v>223</v>
      </c>
      <c r="E215" s="254" t="s">
        <v>1</v>
      </c>
      <c r="F215" s="255" t="s">
        <v>392</v>
      </c>
      <c r="G215" s="252"/>
      <c r="H215" s="256">
        <v>6.444</v>
      </c>
      <c r="I215" s="257"/>
      <c r="J215" s="252"/>
      <c r="K215" s="252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223</v>
      </c>
      <c r="AU215" s="262" t="s">
        <v>85</v>
      </c>
      <c r="AV215" s="13" t="s">
        <v>85</v>
      </c>
      <c r="AW215" s="13" t="s">
        <v>32</v>
      </c>
      <c r="AX215" s="13" t="s">
        <v>76</v>
      </c>
      <c r="AY215" s="262" t="s">
        <v>152</v>
      </c>
    </row>
    <row r="216" s="15" customFormat="1">
      <c r="A216" s="15"/>
      <c r="B216" s="274"/>
      <c r="C216" s="275"/>
      <c r="D216" s="253" t="s">
        <v>223</v>
      </c>
      <c r="E216" s="276" t="s">
        <v>1</v>
      </c>
      <c r="F216" s="277" t="s">
        <v>244</v>
      </c>
      <c r="G216" s="275"/>
      <c r="H216" s="278">
        <v>6.444</v>
      </c>
      <c r="I216" s="279"/>
      <c r="J216" s="275"/>
      <c r="K216" s="275"/>
      <c r="L216" s="280"/>
      <c r="M216" s="281"/>
      <c r="N216" s="282"/>
      <c r="O216" s="282"/>
      <c r="P216" s="282"/>
      <c r="Q216" s="282"/>
      <c r="R216" s="282"/>
      <c r="S216" s="282"/>
      <c r="T216" s="28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4" t="s">
        <v>223</v>
      </c>
      <c r="AU216" s="284" t="s">
        <v>85</v>
      </c>
      <c r="AV216" s="15" t="s">
        <v>172</v>
      </c>
      <c r="AW216" s="15" t="s">
        <v>32</v>
      </c>
      <c r="AX216" s="15" t="s">
        <v>83</v>
      </c>
      <c r="AY216" s="284" t="s">
        <v>152</v>
      </c>
    </row>
    <row r="217" s="12" customFormat="1" ht="22.8" customHeight="1">
      <c r="A217" s="12"/>
      <c r="B217" s="212"/>
      <c r="C217" s="213"/>
      <c r="D217" s="214" t="s">
        <v>75</v>
      </c>
      <c r="E217" s="226" t="s">
        <v>199</v>
      </c>
      <c r="F217" s="226" t="s">
        <v>258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SUM(P218:P237)</f>
        <v>0</v>
      </c>
      <c r="Q217" s="220"/>
      <c r="R217" s="221">
        <f>SUM(R218:R237)</f>
        <v>2.7083735999999998</v>
      </c>
      <c r="S217" s="220"/>
      <c r="T217" s="222">
        <f>SUM(T218:T237)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83</v>
      </c>
      <c r="AT217" s="224" t="s">
        <v>75</v>
      </c>
      <c r="AU217" s="224" t="s">
        <v>83</v>
      </c>
      <c r="AY217" s="223" t="s">
        <v>152</v>
      </c>
      <c r="BK217" s="225">
        <f>SUM(BK218:BK237)</f>
        <v>0</v>
      </c>
    </row>
    <row r="218" s="2" customFormat="1" ht="16.5" customHeight="1">
      <c r="A218" s="39"/>
      <c r="B218" s="40"/>
      <c r="C218" s="228" t="s">
        <v>393</v>
      </c>
      <c r="D218" s="228" t="s">
        <v>155</v>
      </c>
      <c r="E218" s="229" t="s">
        <v>259</v>
      </c>
      <c r="F218" s="230" t="s">
        <v>260</v>
      </c>
      <c r="G218" s="231" t="s">
        <v>279</v>
      </c>
      <c r="H218" s="232">
        <v>218.47999999999999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0.00017000000000000001</v>
      </c>
      <c r="R218" s="238">
        <f>Q218*H218</f>
        <v>0.037141600000000004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172</v>
      </c>
      <c r="AT218" s="240" t="s">
        <v>155</v>
      </c>
      <c r="AU218" s="240" t="s">
        <v>85</v>
      </c>
      <c r="AY218" s="18" t="s">
        <v>152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172</v>
      </c>
      <c r="BM218" s="240" t="s">
        <v>505</v>
      </c>
    </row>
    <row r="219" s="2" customFormat="1">
      <c r="A219" s="39"/>
      <c r="B219" s="40"/>
      <c r="C219" s="41"/>
      <c r="D219" s="253" t="s">
        <v>234</v>
      </c>
      <c r="E219" s="41"/>
      <c r="F219" s="263" t="s">
        <v>262</v>
      </c>
      <c r="G219" s="41"/>
      <c r="H219" s="41"/>
      <c r="I219" s="244"/>
      <c r="J219" s="41"/>
      <c r="K219" s="41"/>
      <c r="L219" s="45"/>
      <c r="M219" s="245"/>
      <c r="N219" s="24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234</v>
      </c>
      <c r="AU219" s="18" t="s">
        <v>85</v>
      </c>
    </row>
    <row r="220" s="14" customFormat="1">
      <c r="A220" s="14"/>
      <c r="B220" s="264"/>
      <c r="C220" s="265"/>
      <c r="D220" s="253" t="s">
        <v>223</v>
      </c>
      <c r="E220" s="266" t="s">
        <v>1</v>
      </c>
      <c r="F220" s="267" t="s">
        <v>101</v>
      </c>
      <c r="G220" s="265"/>
      <c r="H220" s="266" t="s">
        <v>1</v>
      </c>
      <c r="I220" s="268"/>
      <c r="J220" s="265"/>
      <c r="K220" s="265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223</v>
      </c>
      <c r="AU220" s="273" t="s">
        <v>85</v>
      </c>
      <c r="AV220" s="14" t="s">
        <v>83</v>
      </c>
      <c r="AW220" s="14" t="s">
        <v>32</v>
      </c>
      <c r="AX220" s="14" t="s">
        <v>76</v>
      </c>
      <c r="AY220" s="273" t="s">
        <v>152</v>
      </c>
    </row>
    <row r="221" s="13" customFormat="1">
      <c r="A221" s="13"/>
      <c r="B221" s="251"/>
      <c r="C221" s="252"/>
      <c r="D221" s="253" t="s">
        <v>223</v>
      </c>
      <c r="E221" s="254" t="s">
        <v>1</v>
      </c>
      <c r="F221" s="255" t="s">
        <v>506</v>
      </c>
      <c r="G221" s="252"/>
      <c r="H221" s="256">
        <v>218.47999999999999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223</v>
      </c>
      <c r="AU221" s="262" t="s">
        <v>85</v>
      </c>
      <c r="AV221" s="13" t="s">
        <v>85</v>
      </c>
      <c r="AW221" s="13" t="s">
        <v>32</v>
      </c>
      <c r="AX221" s="13" t="s">
        <v>76</v>
      </c>
      <c r="AY221" s="262" t="s">
        <v>152</v>
      </c>
    </row>
    <row r="222" s="15" customFormat="1">
      <c r="A222" s="15"/>
      <c r="B222" s="274"/>
      <c r="C222" s="275"/>
      <c r="D222" s="253" t="s">
        <v>223</v>
      </c>
      <c r="E222" s="276" t="s">
        <v>1</v>
      </c>
      <c r="F222" s="277" t="s">
        <v>244</v>
      </c>
      <c r="G222" s="275"/>
      <c r="H222" s="278">
        <v>218.47999999999999</v>
      </c>
      <c r="I222" s="279"/>
      <c r="J222" s="275"/>
      <c r="K222" s="275"/>
      <c r="L222" s="280"/>
      <c r="M222" s="281"/>
      <c r="N222" s="282"/>
      <c r="O222" s="282"/>
      <c r="P222" s="282"/>
      <c r="Q222" s="282"/>
      <c r="R222" s="282"/>
      <c r="S222" s="282"/>
      <c r="T222" s="28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4" t="s">
        <v>223</v>
      </c>
      <c r="AU222" s="284" t="s">
        <v>85</v>
      </c>
      <c r="AV222" s="15" t="s">
        <v>172</v>
      </c>
      <c r="AW222" s="15" t="s">
        <v>32</v>
      </c>
      <c r="AX222" s="15" t="s">
        <v>83</v>
      </c>
      <c r="AY222" s="284" t="s">
        <v>152</v>
      </c>
    </row>
    <row r="223" s="2" customFormat="1" ht="16.5" customHeight="1">
      <c r="A223" s="39"/>
      <c r="B223" s="40"/>
      <c r="C223" s="228" t="s">
        <v>398</v>
      </c>
      <c r="D223" s="228" t="s">
        <v>155</v>
      </c>
      <c r="E223" s="229" t="s">
        <v>265</v>
      </c>
      <c r="F223" s="230" t="s">
        <v>266</v>
      </c>
      <c r="G223" s="231" t="s">
        <v>215</v>
      </c>
      <c r="H223" s="232">
        <v>218.47999999999999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0.00036000000000000002</v>
      </c>
      <c r="R223" s="238">
        <f>Q223*H223</f>
        <v>0.078652799999999995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172</v>
      </c>
      <c r="AT223" s="240" t="s">
        <v>155</v>
      </c>
      <c r="AU223" s="240" t="s">
        <v>85</v>
      </c>
      <c r="AY223" s="18" t="s">
        <v>152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172</v>
      </c>
      <c r="BM223" s="240" t="s">
        <v>507</v>
      </c>
    </row>
    <row r="224" s="2" customFormat="1">
      <c r="A224" s="39"/>
      <c r="B224" s="40"/>
      <c r="C224" s="41"/>
      <c r="D224" s="242" t="s">
        <v>161</v>
      </c>
      <c r="E224" s="41"/>
      <c r="F224" s="243" t="s">
        <v>268</v>
      </c>
      <c r="G224" s="41"/>
      <c r="H224" s="41"/>
      <c r="I224" s="244"/>
      <c r="J224" s="41"/>
      <c r="K224" s="41"/>
      <c r="L224" s="45"/>
      <c r="M224" s="245"/>
      <c r="N224" s="24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161</v>
      </c>
      <c r="AU224" s="18" t="s">
        <v>85</v>
      </c>
    </row>
    <row r="225" s="2" customFormat="1">
      <c r="A225" s="39"/>
      <c r="B225" s="40"/>
      <c r="C225" s="41"/>
      <c r="D225" s="253" t="s">
        <v>234</v>
      </c>
      <c r="E225" s="41"/>
      <c r="F225" s="263" t="s">
        <v>269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234</v>
      </c>
      <c r="AU225" s="18" t="s">
        <v>85</v>
      </c>
    </row>
    <row r="226" s="14" customFormat="1">
      <c r="A226" s="14"/>
      <c r="B226" s="264"/>
      <c r="C226" s="265"/>
      <c r="D226" s="253" t="s">
        <v>223</v>
      </c>
      <c r="E226" s="266" t="s">
        <v>1</v>
      </c>
      <c r="F226" s="267" t="s">
        <v>101</v>
      </c>
      <c r="G226" s="265"/>
      <c r="H226" s="266" t="s">
        <v>1</v>
      </c>
      <c r="I226" s="268"/>
      <c r="J226" s="265"/>
      <c r="K226" s="265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223</v>
      </c>
      <c r="AU226" s="273" t="s">
        <v>85</v>
      </c>
      <c r="AV226" s="14" t="s">
        <v>83</v>
      </c>
      <c r="AW226" s="14" t="s">
        <v>32</v>
      </c>
      <c r="AX226" s="14" t="s">
        <v>76</v>
      </c>
      <c r="AY226" s="273" t="s">
        <v>152</v>
      </c>
    </row>
    <row r="227" s="13" customFormat="1">
      <c r="A227" s="13"/>
      <c r="B227" s="251"/>
      <c r="C227" s="252"/>
      <c r="D227" s="253" t="s">
        <v>223</v>
      </c>
      <c r="E227" s="254" t="s">
        <v>1</v>
      </c>
      <c r="F227" s="255" t="s">
        <v>506</v>
      </c>
      <c r="G227" s="252"/>
      <c r="H227" s="256">
        <v>218.47999999999999</v>
      </c>
      <c r="I227" s="257"/>
      <c r="J227" s="252"/>
      <c r="K227" s="252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223</v>
      </c>
      <c r="AU227" s="262" t="s">
        <v>85</v>
      </c>
      <c r="AV227" s="13" t="s">
        <v>85</v>
      </c>
      <c r="AW227" s="13" t="s">
        <v>32</v>
      </c>
      <c r="AX227" s="13" t="s">
        <v>76</v>
      </c>
      <c r="AY227" s="262" t="s">
        <v>152</v>
      </c>
    </row>
    <row r="228" s="15" customFormat="1">
      <c r="A228" s="15"/>
      <c r="B228" s="274"/>
      <c r="C228" s="275"/>
      <c r="D228" s="253" t="s">
        <v>223</v>
      </c>
      <c r="E228" s="276" t="s">
        <v>1</v>
      </c>
      <c r="F228" s="277" t="s">
        <v>244</v>
      </c>
      <c r="G228" s="275"/>
      <c r="H228" s="278">
        <v>218.47999999999999</v>
      </c>
      <c r="I228" s="279"/>
      <c r="J228" s="275"/>
      <c r="K228" s="275"/>
      <c r="L228" s="280"/>
      <c r="M228" s="281"/>
      <c r="N228" s="282"/>
      <c r="O228" s="282"/>
      <c r="P228" s="282"/>
      <c r="Q228" s="282"/>
      <c r="R228" s="282"/>
      <c r="S228" s="282"/>
      <c r="T228" s="28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4" t="s">
        <v>223</v>
      </c>
      <c r="AU228" s="284" t="s">
        <v>85</v>
      </c>
      <c r="AV228" s="15" t="s">
        <v>172</v>
      </c>
      <c r="AW228" s="15" t="s">
        <v>32</v>
      </c>
      <c r="AX228" s="15" t="s">
        <v>83</v>
      </c>
      <c r="AY228" s="284" t="s">
        <v>152</v>
      </c>
    </row>
    <row r="229" s="2" customFormat="1" ht="16.5" customHeight="1">
      <c r="A229" s="39"/>
      <c r="B229" s="40"/>
      <c r="C229" s="228" t="s">
        <v>400</v>
      </c>
      <c r="D229" s="228" t="s">
        <v>155</v>
      </c>
      <c r="E229" s="229" t="s">
        <v>271</v>
      </c>
      <c r="F229" s="230" t="s">
        <v>272</v>
      </c>
      <c r="G229" s="231" t="s">
        <v>215</v>
      </c>
      <c r="H229" s="232">
        <v>436.95999999999998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0.0010200000000000001</v>
      </c>
      <c r="R229" s="238">
        <f>Q229*H229</f>
        <v>0.44569920000000002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172</v>
      </c>
      <c r="AT229" s="240" t="s">
        <v>155</v>
      </c>
      <c r="AU229" s="240" t="s">
        <v>85</v>
      </c>
      <c r="AY229" s="18" t="s">
        <v>152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172</v>
      </c>
      <c r="BM229" s="240" t="s">
        <v>508</v>
      </c>
    </row>
    <row r="230" s="2" customFormat="1">
      <c r="A230" s="39"/>
      <c r="B230" s="40"/>
      <c r="C230" s="41"/>
      <c r="D230" s="242" t="s">
        <v>161</v>
      </c>
      <c r="E230" s="41"/>
      <c r="F230" s="243" t="s">
        <v>274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161</v>
      </c>
      <c r="AU230" s="18" t="s">
        <v>85</v>
      </c>
    </row>
    <row r="231" s="2" customFormat="1">
      <c r="A231" s="39"/>
      <c r="B231" s="40"/>
      <c r="C231" s="41"/>
      <c r="D231" s="253" t="s">
        <v>234</v>
      </c>
      <c r="E231" s="41"/>
      <c r="F231" s="263" t="s">
        <v>275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234</v>
      </c>
      <c r="AU231" s="18" t="s">
        <v>85</v>
      </c>
    </row>
    <row r="232" s="14" customFormat="1">
      <c r="A232" s="14"/>
      <c r="B232" s="264"/>
      <c r="C232" s="265"/>
      <c r="D232" s="253" t="s">
        <v>223</v>
      </c>
      <c r="E232" s="266" t="s">
        <v>1</v>
      </c>
      <c r="F232" s="267" t="s">
        <v>101</v>
      </c>
      <c r="G232" s="265"/>
      <c r="H232" s="266" t="s">
        <v>1</v>
      </c>
      <c r="I232" s="268"/>
      <c r="J232" s="265"/>
      <c r="K232" s="265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223</v>
      </c>
      <c r="AU232" s="273" t="s">
        <v>85</v>
      </c>
      <c r="AV232" s="14" t="s">
        <v>83</v>
      </c>
      <c r="AW232" s="14" t="s">
        <v>32</v>
      </c>
      <c r="AX232" s="14" t="s">
        <v>76</v>
      </c>
      <c r="AY232" s="273" t="s">
        <v>152</v>
      </c>
    </row>
    <row r="233" s="13" customFormat="1">
      <c r="A233" s="13"/>
      <c r="B233" s="251"/>
      <c r="C233" s="252"/>
      <c r="D233" s="253" t="s">
        <v>223</v>
      </c>
      <c r="E233" s="254" t="s">
        <v>1</v>
      </c>
      <c r="F233" s="255" t="s">
        <v>509</v>
      </c>
      <c r="G233" s="252"/>
      <c r="H233" s="256">
        <v>436.95999999999998</v>
      </c>
      <c r="I233" s="257"/>
      <c r="J233" s="252"/>
      <c r="K233" s="252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223</v>
      </c>
      <c r="AU233" s="262" t="s">
        <v>85</v>
      </c>
      <c r="AV233" s="13" t="s">
        <v>85</v>
      </c>
      <c r="AW233" s="13" t="s">
        <v>32</v>
      </c>
      <c r="AX233" s="13" t="s">
        <v>76</v>
      </c>
      <c r="AY233" s="262" t="s">
        <v>152</v>
      </c>
    </row>
    <row r="234" s="15" customFormat="1">
      <c r="A234" s="15"/>
      <c r="B234" s="274"/>
      <c r="C234" s="275"/>
      <c r="D234" s="253" t="s">
        <v>223</v>
      </c>
      <c r="E234" s="276" t="s">
        <v>1</v>
      </c>
      <c r="F234" s="277" t="s">
        <v>244</v>
      </c>
      <c r="G234" s="275"/>
      <c r="H234" s="278">
        <v>436.95999999999998</v>
      </c>
      <c r="I234" s="279"/>
      <c r="J234" s="275"/>
      <c r="K234" s="275"/>
      <c r="L234" s="280"/>
      <c r="M234" s="281"/>
      <c r="N234" s="282"/>
      <c r="O234" s="282"/>
      <c r="P234" s="282"/>
      <c r="Q234" s="282"/>
      <c r="R234" s="282"/>
      <c r="S234" s="282"/>
      <c r="T234" s="283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4" t="s">
        <v>223</v>
      </c>
      <c r="AU234" s="284" t="s">
        <v>85</v>
      </c>
      <c r="AV234" s="15" t="s">
        <v>172</v>
      </c>
      <c r="AW234" s="15" t="s">
        <v>32</v>
      </c>
      <c r="AX234" s="15" t="s">
        <v>83</v>
      </c>
      <c r="AY234" s="284" t="s">
        <v>152</v>
      </c>
    </row>
    <row r="235" s="2" customFormat="1" ht="16.5" customHeight="1">
      <c r="A235" s="39"/>
      <c r="B235" s="40"/>
      <c r="C235" s="228" t="s">
        <v>403</v>
      </c>
      <c r="D235" s="228" t="s">
        <v>155</v>
      </c>
      <c r="E235" s="229" t="s">
        <v>277</v>
      </c>
      <c r="F235" s="230" t="s">
        <v>278</v>
      </c>
      <c r="G235" s="231" t="s">
        <v>279</v>
      </c>
      <c r="H235" s="232">
        <v>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1.07344</v>
      </c>
      <c r="R235" s="238">
        <f>Q235*H235</f>
        <v>2.1468799999999999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172</v>
      </c>
      <c r="AT235" s="240" t="s">
        <v>155</v>
      </c>
      <c r="AU235" s="240" t="s">
        <v>85</v>
      </c>
      <c r="AY235" s="18" t="s">
        <v>152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172</v>
      </c>
      <c r="BM235" s="240" t="s">
        <v>510</v>
      </c>
    </row>
    <row r="236" s="2" customFormat="1">
      <c r="A236" s="39"/>
      <c r="B236" s="40"/>
      <c r="C236" s="41"/>
      <c r="D236" s="242" t="s">
        <v>161</v>
      </c>
      <c r="E236" s="41"/>
      <c r="F236" s="243" t="s">
        <v>281</v>
      </c>
      <c r="G236" s="41"/>
      <c r="H236" s="41"/>
      <c r="I236" s="244"/>
      <c r="J236" s="41"/>
      <c r="K236" s="41"/>
      <c r="L236" s="45"/>
      <c r="M236" s="245"/>
      <c r="N236" s="24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161</v>
      </c>
      <c r="AU236" s="18" t="s">
        <v>85</v>
      </c>
    </row>
    <row r="237" s="2" customFormat="1">
      <c r="A237" s="39"/>
      <c r="B237" s="40"/>
      <c r="C237" s="41"/>
      <c r="D237" s="253" t="s">
        <v>234</v>
      </c>
      <c r="E237" s="41"/>
      <c r="F237" s="263" t="s">
        <v>282</v>
      </c>
      <c r="G237" s="41"/>
      <c r="H237" s="41"/>
      <c r="I237" s="244"/>
      <c r="J237" s="41"/>
      <c r="K237" s="41"/>
      <c r="L237" s="45"/>
      <c r="M237" s="247"/>
      <c r="N237" s="248"/>
      <c r="O237" s="249"/>
      <c r="P237" s="249"/>
      <c r="Q237" s="249"/>
      <c r="R237" s="249"/>
      <c r="S237" s="249"/>
      <c r="T237" s="250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234</v>
      </c>
      <c r="AU237" s="18" t="s">
        <v>85</v>
      </c>
    </row>
    <row r="238" s="2" customFormat="1" ht="6.96" customHeight="1">
      <c r="A238" s="39"/>
      <c r="B238" s="67"/>
      <c r="C238" s="68"/>
      <c r="D238" s="68"/>
      <c r="E238" s="68"/>
      <c r="F238" s="68"/>
      <c r="G238" s="68"/>
      <c r="H238" s="68"/>
      <c r="I238" s="68"/>
      <c r="J238" s="68"/>
      <c r="K238" s="68"/>
      <c r="L238" s="45"/>
      <c r="M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</sheetData>
  <sheetProtection sheet="1" autoFilter="0" formatColumns="0" formatRows="0" objects="1" scenarios="1" spinCount="100000" saltValue="GvTuL/+O4WXRIg1VMIAXUUzjz57YMP5ybd11i9IFx1hQDRysDplDFwzCQZZqgmcMfi98MElZOB+OYkB+ZpbmNg==" hashValue="Fb1hjQ/5Wl94igybgtWnFoNQ04KOX8Qq4OrSDncVeFyGl04Nv2oEMnVryI+lh90fHjruKcsdKgsjW2t3vINNYw==" algorithmName="SHA-512" password="CC35"/>
  <autoFilter ref="C124:K2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89" r:id="rId1" display="https://podminky.urs.cz/item/CS_URS_2024_01/212751132"/>
    <hyperlink ref="F192" r:id="rId2" display="https://podminky.urs.cz/item/CS_URS_2024_01/212972111"/>
    <hyperlink ref="F195" r:id="rId3" display="https://podminky.urs.cz/item/CS_URS_2024_01/564211111"/>
    <hyperlink ref="F199" r:id="rId4" display="https://podminky.urs.cz/item/CS_URS_2024_01/564551111"/>
    <hyperlink ref="F204" r:id="rId5" display="https://podminky.urs.cz/item/CS_URS_2024_01/564861011"/>
    <hyperlink ref="F207" r:id="rId6" display="https://podminky.urs.cz/item/CS_URS_2024_01/593532114"/>
    <hyperlink ref="F224" r:id="rId7" display="https://podminky.urs.cz/item/CS_URS_2024_01/919726121"/>
    <hyperlink ref="F230" r:id="rId8" display="https://podminky.urs.cz/item/CS_URS_2024_01/919726124"/>
    <hyperlink ref="F236" r:id="rId9" display="https://podminky.urs.cz/item/CS_URS_2024_01/935923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  <c r="AZ2" s="307" t="s">
        <v>511</v>
      </c>
      <c r="BA2" s="307" t="s">
        <v>512</v>
      </c>
      <c r="BB2" s="307" t="s">
        <v>1</v>
      </c>
      <c r="BC2" s="307" t="s">
        <v>513</v>
      </c>
      <c r="BD2" s="307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  <c r="AZ3" s="307" t="s">
        <v>514</v>
      </c>
      <c r="BA3" s="307" t="s">
        <v>515</v>
      </c>
      <c r="BB3" s="307" t="s">
        <v>1</v>
      </c>
      <c r="BC3" s="307" t="s">
        <v>516</v>
      </c>
      <c r="BD3" s="307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ROUND((SUM(BE125:BE258)),  2)</f>
        <v>0</v>
      </c>
      <c r="G35" s="39"/>
      <c r="H35" s="39"/>
      <c r="I35" s="165">
        <v>0.20999999999999999</v>
      </c>
      <c r="J35" s="164">
        <f>ROUND(((SUM(BE125:BE258))*I35),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ROUND((SUM(BF125:BF258)),  2)</f>
        <v>0</v>
      </c>
      <c r="G36" s="39"/>
      <c r="H36" s="39"/>
      <c r="I36" s="165">
        <v>0.12</v>
      </c>
      <c r="J36" s="164">
        <f>ROUND(((SUM(BF125:BF258))*I36),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ROUND((SUM(BG125:BG258)),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ROUND((SUM(BH125:BH258)),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ROUND((SUM(BI125:BI258)),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D1.9.K -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518</v>
      </c>
      <c r="E101" s="197"/>
      <c r="F101" s="197"/>
      <c r="G101" s="197"/>
      <c r="H101" s="197"/>
      <c r="I101" s="197"/>
      <c r="J101" s="198">
        <f>J208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519</v>
      </c>
      <c r="E102" s="197"/>
      <c r="F102" s="197"/>
      <c r="G102" s="197"/>
      <c r="H102" s="197"/>
      <c r="I102" s="197"/>
      <c r="J102" s="198">
        <f>J211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520</v>
      </c>
      <c r="E103" s="197"/>
      <c r="F103" s="197"/>
      <c r="G103" s="197"/>
      <c r="H103" s="197"/>
      <c r="I103" s="197"/>
      <c r="J103" s="198">
        <f>J215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D1.9.K - Kanalizace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920.06628091999994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P127+P208+P211+P215</f>
        <v>0</v>
      </c>
      <c r="Q126" s="220"/>
      <c r="R126" s="221">
        <f>R127+R208+R211+R215</f>
        <v>920.06628091999994</v>
      </c>
      <c r="S126" s="220"/>
      <c r="T126" s="222">
        <f>T127+T208+T211+T215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BK127+BK208+BK211+BK215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SUM(P128:P207)</f>
        <v>0</v>
      </c>
      <c r="Q127" s="220"/>
      <c r="R127" s="221">
        <f>SUM(R128:R207)</f>
        <v>871.01999999999998</v>
      </c>
      <c r="S127" s="220"/>
      <c r="T127" s="222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SUM(BK128:BK207)</f>
        <v>0</v>
      </c>
    </row>
    <row r="128" s="2" customFormat="1" ht="24.15" customHeight="1">
      <c r="A128" s="39"/>
      <c r="B128" s="40"/>
      <c r="C128" s="228" t="s">
        <v>83</v>
      </c>
      <c r="D128" s="228" t="s">
        <v>155</v>
      </c>
      <c r="E128" s="229" t="s">
        <v>521</v>
      </c>
      <c r="F128" s="230" t="s">
        <v>522</v>
      </c>
      <c r="G128" s="231" t="s">
        <v>286</v>
      </c>
      <c r="H128" s="232">
        <v>17.329000000000001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523</v>
      </c>
    </row>
    <row r="129" s="2" customFormat="1">
      <c r="A129" s="39"/>
      <c r="B129" s="40"/>
      <c r="C129" s="41"/>
      <c r="D129" s="242" t="s">
        <v>161</v>
      </c>
      <c r="E129" s="41"/>
      <c r="F129" s="243" t="s">
        <v>524</v>
      </c>
      <c r="G129" s="41"/>
      <c r="H129" s="41"/>
      <c r="I129" s="244"/>
      <c r="J129" s="41"/>
      <c r="K129" s="41"/>
      <c r="L129" s="45"/>
      <c r="M129" s="245"/>
      <c r="N129" s="24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85</v>
      </c>
    </row>
    <row r="130" s="14" customFormat="1">
      <c r="A130" s="14"/>
      <c r="B130" s="264"/>
      <c r="C130" s="265"/>
      <c r="D130" s="253" t="s">
        <v>223</v>
      </c>
      <c r="E130" s="266" t="s">
        <v>1</v>
      </c>
      <c r="F130" s="267" t="s">
        <v>525</v>
      </c>
      <c r="G130" s="265"/>
      <c r="H130" s="266" t="s">
        <v>1</v>
      </c>
      <c r="I130" s="268"/>
      <c r="J130" s="265"/>
      <c r="K130" s="265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223</v>
      </c>
      <c r="AU130" s="273" t="s">
        <v>85</v>
      </c>
      <c r="AV130" s="14" t="s">
        <v>83</v>
      </c>
      <c r="AW130" s="14" t="s">
        <v>32</v>
      </c>
      <c r="AX130" s="14" t="s">
        <v>76</v>
      </c>
      <c r="AY130" s="273" t="s">
        <v>152</v>
      </c>
    </row>
    <row r="131" s="13" customFormat="1">
      <c r="A131" s="13"/>
      <c r="B131" s="251"/>
      <c r="C131" s="252"/>
      <c r="D131" s="253" t="s">
        <v>223</v>
      </c>
      <c r="E131" s="254" t="s">
        <v>526</v>
      </c>
      <c r="F131" s="255" t="s">
        <v>527</v>
      </c>
      <c r="G131" s="252"/>
      <c r="H131" s="256">
        <v>17.329000000000001</v>
      </c>
      <c r="I131" s="257"/>
      <c r="J131" s="252"/>
      <c r="K131" s="252"/>
      <c r="L131" s="258"/>
      <c r="M131" s="259"/>
      <c r="N131" s="260"/>
      <c r="O131" s="260"/>
      <c r="P131" s="260"/>
      <c r="Q131" s="260"/>
      <c r="R131" s="260"/>
      <c r="S131" s="260"/>
      <c r="T131" s="26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2" t="s">
        <v>223</v>
      </c>
      <c r="AU131" s="262" t="s">
        <v>85</v>
      </c>
      <c r="AV131" s="13" t="s">
        <v>85</v>
      </c>
      <c r="AW131" s="13" t="s">
        <v>32</v>
      </c>
      <c r="AX131" s="13" t="s">
        <v>83</v>
      </c>
      <c r="AY131" s="262" t="s">
        <v>152</v>
      </c>
    </row>
    <row r="132" s="2" customFormat="1" ht="24.15" customHeight="1">
      <c r="A132" s="39"/>
      <c r="B132" s="40"/>
      <c r="C132" s="228" t="s">
        <v>85</v>
      </c>
      <c r="D132" s="228" t="s">
        <v>155</v>
      </c>
      <c r="E132" s="229" t="s">
        <v>528</v>
      </c>
      <c r="F132" s="230" t="s">
        <v>529</v>
      </c>
      <c r="G132" s="231" t="s">
        <v>286</v>
      </c>
      <c r="H132" s="232">
        <v>33.649999999999999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172</v>
      </c>
      <c r="AT132" s="240" t="s">
        <v>155</v>
      </c>
      <c r="AU132" s="240" t="s">
        <v>85</v>
      </c>
      <c r="AY132" s="18" t="s">
        <v>152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172</v>
      </c>
      <c r="BM132" s="240" t="s">
        <v>530</v>
      </c>
    </row>
    <row r="133" s="2" customFormat="1">
      <c r="A133" s="39"/>
      <c r="B133" s="40"/>
      <c r="C133" s="41"/>
      <c r="D133" s="242" t="s">
        <v>161</v>
      </c>
      <c r="E133" s="41"/>
      <c r="F133" s="243" t="s">
        <v>531</v>
      </c>
      <c r="G133" s="41"/>
      <c r="H133" s="41"/>
      <c r="I133" s="244"/>
      <c r="J133" s="41"/>
      <c r="K133" s="41"/>
      <c r="L133" s="45"/>
      <c r="M133" s="245"/>
      <c r="N133" s="24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161</v>
      </c>
      <c r="AU133" s="18" t="s">
        <v>85</v>
      </c>
    </row>
    <row r="134" s="14" customFormat="1">
      <c r="A134" s="14"/>
      <c r="B134" s="264"/>
      <c r="C134" s="265"/>
      <c r="D134" s="253" t="s">
        <v>223</v>
      </c>
      <c r="E134" s="266" t="s">
        <v>1</v>
      </c>
      <c r="F134" s="267" t="s">
        <v>532</v>
      </c>
      <c r="G134" s="265"/>
      <c r="H134" s="266" t="s">
        <v>1</v>
      </c>
      <c r="I134" s="268"/>
      <c r="J134" s="265"/>
      <c r="K134" s="265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223</v>
      </c>
      <c r="AU134" s="273" t="s">
        <v>85</v>
      </c>
      <c r="AV134" s="14" t="s">
        <v>83</v>
      </c>
      <c r="AW134" s="14" t="s">
        <v>32</v>
      </c>
      <c r="AX134" s="14" t="s">
        <v>76</v>
      </c>
      <c r="AY134" s="273" t="s">
        <v>152</v>
      </c>
    </row>
    <row r="135" s="13" customFormat="1">
      <c r="A135" s="13"/>
      <c r="B135" s="251"/>
      <c r="C135" s="252"/>
      <c r="D135" s="253" t="s">
        <v>223</v>
      </c>
      <c r="E135" s="254" t="s">
        <v>533</v>
      </c>
      <c r="F135" s="255" t="s">
        <v>534</v>
      </c>
      <c r="G135" s="252"/>
      <c r="H135" s="256">
        <v>33.649999999999999</v>
      </c>
      <c r="I135" s="257"/>
      <c r="J135" s="252"/>
      <c r="K135" s="252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223</v>
      </c>
      <c r="AU135" s="262" t="s">
        <v>85</v>
      </c>
      <c r="AV135" s="13" t="s">
        <v>85</v>
      </c>
      <c r="AW135" s="13" t="s">
        <v>32</v>
      </c>
      <c r="AX135" s="13" t="s">
        <v>83</v>
      </c>
      <c r="AY135" s="262" t="s">
        <v>152</v>
      </c>
    </row>
    <row r="136" s="2" customFormat="1" ht="24.15" customHeight="1">
      <c r="A136" s="39"/>
      <c r="B136" s="40"/>
      <c r="C136" s="228" t="s">
        <v>167</v>
      </c>
      <c r="D136" s="228" t="s">
        <v>155</v>
      </c>
      <c r="E136" s="229" t="s">
        <v>535</v>
      </c>
      <c r="F136" s="230" t="s">
        <v>536</v>
      </c>
      <c r="G136" s="231" t="s">
        <v>286</v>
      </c>
      <c r="H136" s="232">
        <v>181.06200000000001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172</v>
      </c>
      <c r="AT136" s="240" t="s">
        <v>155</v>
      </c>
      <c r="AU136" s="240" t="s">
        <v>85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172</v>
      </c>
      <c r="BM136" s="240" t="s">
        <v>537</v>
      </c>
    </row>
    <row r="137" s="2" customFormat="1">
      <c r="A137" s="39"/>
      <c r="B137" s="40"/>
      <c r="C137" s="41"/>
      <c r="D137" s="242" t="s">
        <v>161</v>
      </c>
      <c r="E137" s="41"/>
      <c r="F137" s="243" t="s">
        <v>538</v>
      </c>
      <c r="G137" s="41"/>
      <c r="H137" s="41"/>
      <c r="I137" s="244"/>
      <c r="J137" s="41"/>
      <c r="K137" s="41"/>
      <c r="L137" s="45"/>
      <c r="M137" s="245"/>
      <c r="N137" s="24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161</v>
      </c>
      <c r="AU137" s="18" t="s">
        <v>85</v>
      </c>
    </row>
    <row r="138" s="14" customFormat="1">
      <c r="A138" s="14"/>
      <c r="B138" s="264"/>
      <c r="C138" s="265"/>
      <c r="D138" s="253" t="s">
        <v>223</v>
      </c>
      <c r="E138" s="266" t="s">
        <v>1</v>
      </c>
      <c r="F138" s="267" t="s">
        <v>515</v>
      </c>
      <c r="G138" s="265"/>
      <c r="H138" s="266" t="s">
        <v>1</v>
      </c>
      <c r="I138" s="268"/>
      <c r="J138" s="265"/>
      <c r="K138" s="265"/>
      <c r="L138" s="269"/>
      <c r="M138" s="270"/>
      <c r="N138" s="271"/>
      <c r="O138" s="271"/>
      <c r="P138" s="271"/>
      <c r="Q138" s="271"/>
      <c r="R138" s="271"/>
      <c r="S138" s="271"/>
      <c r="T138" s="27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3" t="s">
        <v>223</v>
      </c>
      <c r="AU138" s="273" t="s">
        <v>85</v>
      </c>
      <c r="AV138" s="14" t="s">
        <v>83</v>
      </c>
      <c r="AW138" s="14" t="s">
        <v>32</v>
      </c>
      <c r="AX138" s="14" t="s">
        <v>76</v>
      </c>
      <c r="AY138" s="273" t="s">
        <v>152</v>
      </c>
    </row>
    <row r="139" s="13" customFormat="1">
      <c r="A139" s="13"/>
      <c r="B139" s="251"/>
      <c r="C139" s="252"/>
      <c r="D139" s="253" t="s">
        <v>223</v>
      </c>
      <c r="E139" s="254" t="s">
        <v>514</v>
      </c>
      <c r="F139" s="255" t="s">
        <v>539</v>
      </c>
      <c r="G139" s="252"/>
      <c r="H139" s="256">
        <v>65.656999999999996</v>
      </c>
      <c r="I139" s="257"/>
      <c r="J139" s="252"/>
      <c r="K139" s="252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223</v>
      </c>
      <c r="AU139" s="262" t="s">
        <v>85</v>
      </c>
      <c r="AV139" s="13" t="s">
        <v>85</v>
      </c>
      <c r="AW139" s="13" t="s">
        <v>32</v>
      </c>
      <c r="AX139" s="13" t="s">
        <v>76</v>
      </c>
      <c r="AY139" s="262" t="s">
        <v>152</v>
      </c>
    </row>
    <row r="140" s="14" customFormat="1">
      <c r="A140" s="14"/>
      <c r="B140" s="264"/>
      <c r="C140" s="265"/>
      <c r="D140" s="253" t="s">
        <v>223</v>
      </c>
      <c r="E140" s="266" t="s">
        <v>1</v>
      </c>
      <c r="F140" s="267" t="s">
        <v>540</v>
      </c>
      <c r="G140" s="265"/>
      <c r="H140" s="266" t="s">
        <v>1</v>
      </c>
      <c r="I140" s="268"/>
      <c r="J140" s="265"/>
      <c r="K140" s="265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223</v>
      </c>
      <c r="AU140" s="273" t="s">
        <v>85</v>
      </c>
      <c r="AV140" s="14" t="s">
        <v>83</v>
      </c>
      <c r="AW140" s="14" t="s">
        <v>32</v>
      </c>
      <c r="AX140" s="14" t="s">
        <v>76</v>
      </c>
      <c r="AY140" s="273" t="s">
        <v>152</v>
      </c>
    </row>
    <row r="141" s="13" customFormat="1">
      <c r="A141" s="13"/>
      <c r="B141" s="251"/>
      <c r="C141" s="252"/>
      <c r="D141" s="253" t="s">
        <v>223</v>
      </c>
      <c r="E141" s="254" t="s">
        <v>1</v>
      </c>
      <c r="F141" s="255" t="s">
        <v>541</v>
      </c>
      <c r="G141" s="252"/>
      <c r="H141" s="256">
        <v>62.049999999999997</v>
      </c>
      <c r="I141" s="257"/>
      <c r="J141" s="252"/>
      <c r="K141" s="252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223</v>
      </c>
      <c r="AU141" s="262" t="s">
        <v>85</v>
      </c>
      <c r="AV141" s="13" t="s">
        <v>85</v>
      </c>
      <c r="AW141" s="13" t="s">
        <v>32</v>
      </c>
      <c r="AX141" s="13" t="s">
        <v>76</v>
      </c>
      <c r="AY141" s="262" t="s">
        <v>152</v>
      </c>
    </row>
    <row r="142" s="14" customFormat="1">
      <c r="A142" s="14"/>
      <c r="B142" s="264"/>
      <c r="C142" s="265"/>
      <c r="D142" s="253" t="s">
        <v>223</v>
      </c>
      <c r="E142" s="266" t="s">
        <v>1</v>
      </c>
      <c r="F142" s="267" t="s">
        <v>512</v>
      </c>
      <c r="G142" s="265"/>
      <c r="H142" s="266" t="s">
        <v>1</v>
      </c>
      <c r="I142" s="268"/>
      <c r="J142" s="265"/>
      <c r="K142" s="265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223</v>
      </c>
      <c r="AU142" s="273" t="s">
        <v>85</v>
      </c>
      <c r="AV142" s="14" t="s">
        <v>83</v>
      </c>
      <c r="AW142" s="14" t="s">
        <v>32</v>
      </c>
      <c r="AX142" s="14" t="s">
        <v>76</v>
      </c>
      <c r="AY142" s="273" t="s">
        <v>152</v>
      </c>
    </row>
    <row r="143" s="13" customFormat="1">
      <c r="A143" s="13"/>
      <c r="B143" s="251"/>
      <c r="C143" s="252"/>
      <c r="D143" s="253" t="s">
        <v>223</v>
      </c>
      <c r="E143" s="254" t="s">
        <v>511</v>
      </c>
      <c r="F143" s="255" t="s">
        <v>542</v>
      </c>
      <c r="G143" s="252"/>
      <c r="H143" s="256">
        <v>53.354999999999997</v>
      </c>
      <c r="I143" s="257"/>
      <c r="J143" s="252"/>
      <c r="K143" s="252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223</v>
      </c>
      <c r="AU143" s="262" t="s">
        <v>85</v>
      </c>
      <c r="AV143" s="13" t="s">
        <v>85</v>
      </c>
      <c r="AW143" s="13" t="s">
        <v>32</v>
      </c>
      <c r="AX143" s="13" t="s">
        <v>76</v>
      </c>
      <c r="AY143" s="262" t="s">
        <v>152</v>
      </c>
    </row>
    <row r="144" s="15" customFormat="1">
      <c r="A144" s="15"/>
      <c r="B144" s="274"/>
      <c r="C144" s="275"/>
      <c r="D144" s="253" t="s">
        <v>223</v>
      </c>
      <c r="E144" s="276" t="s">
        <v>1</v>
      </c>
      <c r="F144" s="277" t="s">
        <v>244</v>
      </c>
      <c r="G144" s="275"/>
      <c r="H144" s="278">
        <v>181.06199999999998</v>
      </c>
      <c r="I144" s="279"/>
      <c r="J144" s="275"/>
      <c r="K144" s="275"/>
      <c r="L144" s="280"/>
      <c r="M144" s="281"/>
      <c r="N144" s="282"/>
      <c r="O144" s="282"/>
      <c r="P144" s="282"/>
      <c r="Q144" s="282"/>
      <c r="R144" s="282"/>
      <c r="S144" s="282"/>
      <c r="T144" s="28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4" t="s">
        <v>223</v>
      </c>
      <c r="AU144" s="284" t="s">
        <v>85</v>
      </c>
      <c r="AV144" s="15" t="s">
        <v>172</v>
      </c>
      <c r="AW144" s="15" t="s">
        <v>32</v>
      </c>
      <c r="AX144" s="15" t="s">
        <v>83</v>
      </c>
      <c r="AY144" s="284" t="s">
        <v>152</v>
      </c>
    </row>
    <row r="145" s="2" customFormat="1" ht="24.15" customHeight="1">
      <c r="A145" s="39"/>
      <c r="B145" s="40"/>
      <c r="C145" s="228" t="s">
        <v>172</v>
      </c>
      <c r="D145" s="228" t="s">
        <v>155</v>
      </c>
      <c r="E145" s="229" t="s">
        <v>543</v>
      </c>
      <c r="F145" s="230" t="s">
        <v>544</v>
      </c>
      <c r="G145" s="231" t="s">
        <v>286</v>
      </c>
      <c r="H145" s="232">
        <v>127.749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172</v>
      </c>
      <c r="AT145" s="240" t="s">
        <v>155</v>
      </c>
      <c r="AU145" s="240" t="s">
        <v>85</v>
      </c>
      <c r="AY145" s="18" t="s">
        <v>152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172</v>
      </c>
      <c r="BM145" s="240" t="s">
        <v>545</v>
      </c>
    </row>
    <row r="146" s="2" customFormat="1">
      <c r="A146" s="39"/>
      <c r="B146" s="40"/>
      <c r="C146" s="41"/>
      <c r="D146" s="242" t="s">
        <v>161</v>
      </c>
      <c r="E146" s="41"/>
      <c r="F146" s="243" t="s">
        <v>546</v>
      </c>
      <c r="G146" s="41"/>
      <c r="H146" s="41"/>
      <c r="I146" s="244"/>
      <c r="J146" s="41"/>
      <c r="K146" s="41"/>
      <c r="L146" s="45"/>
      <c r="M146" s="245"/>
      <c r="N146" s="246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161</v>
      </c>
      <c r="AU146" s="18" t="s">
        <v>85</v>
      </c>
    </row>
    <row r="147" s="14" customFormat="1">
      <c r="A147" s="14"/>
      <c r="B147" s="264"/>
      <c r="C147" s="265"/>
      <c r="D147" s="253" t="s">
        <v>223</v>
      </c>
      <c r="E147" s="266" t="s">
        <v>1</v>
      </c>
      <c r="F147" s="267" t="s">
        <v>547</v>
      </c>
      <c r="G147" s="265"/>
      <c r="H147" s="266" t="s">
        <v>1</v>
      </c>
      <c r="I147" s="268"/>
      <c r="J147" s="265"/>
      <c r="K147" s="265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223</v>
      </c>
      <c r="AU147" s="273" t="s">
        <v>85</v>
      </c>
      <c r="AV147" s="14" t="s">
        <v>83</v>
      </c>
      <c r="AW147" s="14" t="s">
        <v>32</v>
      </c>
      <c r="AX147" s="14" t="s">
        <v>76</v>
      </c>
      <c r="AY147" s="273" t="s">
        <v>152</v>
      </c>
    </row>
    <row r="148" s="13" customFormat="1">
      <c r="A148" s="13"/>
      <c r="B148" s="251"/>
      <c r="C148" s="252"/>
      <c r="D148" s="253" t="s">
        <v>223</v>
      </c>
      <c r="E148" s="254" t="s">
        <v>548</v>
      </c>
      <c r="F148" s="255" t="s">
        <v>549</v>
      </c>
      <c r="G148" s="252"/>
      <c r="H148" s="256">
        <v>127.749</v>
      </c>
      <c r="I148" s="257"/>
      <c r="J148" s="252"/>
      <c r="K148" s="252"/>
      <c r="L148" s="258"/>
      <c r="M148" s="259"/>
      <c r="N148" s="260"/>
      <c r="O148" s="260"/>
      <c r="P148" s="260"/>
      <c r="Q148" s="260"/>
      <c r="R148" s="260"/>
      <c r="S148" s="260"/>
      <c r="T148" s="26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2" t="s">
        <v>223</v>
      </c>
      <c r="AU148" s="262" t="s">
        <v>85</v>
      </c>
      <c r="AV148" s="13" t="s">
        <v>85</v>
      </c>
      <c r="AW148" s="13" t="s">
        <v>32</v>
      </c>
      <c r="AX148" s="13" t="s">
        <v>83</v>
      </c>
      <c r="AY148" s="262" t="s">
        <v>152</v>
      </c>
    </row>
    <row r="149" s="2" customFormat="1" ht="16.5" customHeight="1">
      <c r="A149" s="39"/>
      <c r="B149" s="40"/>
      <c r="C149" s="228" t="s">
        <v>151</v>
      </c>
      <c r="D149" s="228" t="s">
        <v>155</v>
      </c>
      <c r="E149" s="229" t="s">
        <v>550</v>
      </c>
      <c r="F149" s="230" t="s">
        <v>551</v>
      </c>
      <c r="G149" s="231" t="s">
        <v>286</v>
      </c>
      <c r="H149" s="232">
        <v>55.356000000000002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172</v>
      </c>
      <c r="AT149" s="240" t="s">
        <v>155</v>
      </c>
      <c r="AU149" s="240" t="s">
        <v>85</v>
      </c>
      <c r="AY149" s="18" t="s">
        <v>152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172</v>
      </c>
      <c r="BM149" s="240" t="s">
        <v>552</v>
      </c>
    </row>
    <row r="150" s="2" customFormat="1">
      <c r="A150" s="39"/>
      <c r="B150" s="40"/>
      <c r="C150" s="41"/>
      <c r="D150" s="242" t="s">
        <v>161</v>
      </c>
      <c r="E150" s="41"/>
      <c r="F150" s="243" t="s">
        <v>553</v>
      </c>
      <c r="G150" s="41"/>
      <c r="H150" s="41"/>
      <c r="I150" s="244"/>
      <c r="J150" s="41"/>
      <c r="K150" s="41"/>
      <c r="L150" s="45"/>
      <c r="M150" s="245"/>
      <c r="N150" s="24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161</v>
      </c>
      <c r="AU150" s="18" t="s">
        <v>85</v>
      </c>
    </row>
    <row r="151" s="13" customFormat="1">
      <c r="A151" s="13"/>
      <c r="B151" s="251"/>
      <c r="C151" s="252"/>
      <c r="D151" s="253" t="s">
        <v>223</v>
      </c>
      <c r="E151" s="254" t="s">
        <v>1</v>
      </c>
      <c r="F151" s="255" t="s">
        <v>554</v>
      </c>
      <c r="G151" s="252"/>
      <c r="H151" s="256">
        <v>18.079999999999998</v>
      </c>
      <c r="I151" s="257"/>
      <c r="J151" s="252"/>
      <c r="K151" s="252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223</v>
      </c>
      <c r="AU151" s="262" t="s">
        <v>85</v>
      </c>
      <c r="AV151" s="13" t="s">
        <v>85</v>
      </c>
      <c r="AW151" s="13" t="s">
        <v>32</v>
      </c>
      <c r="AX151" s="13" t="s">
        <v>76</v>
      </c>
      <c r="AY151" s="262" t="s">
        <v>152</v>
      </c>
    </row>
    <row r="152" s="13" customFormat="1">
      <c r="A152" s="13"/>
      <c r="B152" s="251"/>
      <c r="C152" s="252"/>
      <c r="D152" s="253" t="s">
        <v>223</v>
      </c>
      <c r="E152" s="254" t="s">
        <v>1</v>
      </c>
      <c r="F152" s="255" t="s">
        <v>555</v>
      </c>
      <c r="G152" s="252"/>
      <c r="H152" s="256">
        <v>16.277000000000001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223</v>
      </c>
      <c r="AU152" s="262" t="s">
        <v>85</v>
      </c>
      <c r="AV152" s="13" t="s">
        <v>85</v>
      </c>
      <c r="AW152" s="13" t="s">
        <v>32</v>
      </c>
      <c r="AX152" s="13" t="s">
        <v>76</v>
      </c>
      <c r="AY152" s="262" t="s">
        <v>152</v>
      </c>
    </row>
    <row r="153" s="13" customFormat="1">
      <c r="A153" s="13"/>
      <c r="B153" s="251"/>
      <c r="C153" s="252"/>
      <c r="D153" s="253" t="s">
        <v>223</v>
      </c>
      <c r="E153" s="254" t="s">
        <v>1</v>
      </c>
      <c r="F153" s="255" t="s">
        <v>556</v>
      </c>
      <c r="G153" s="252"/>
      <c r="H153" s="256">
        <v>1.8939999999999999</v>
      </c>
      <c r="I153" s="257"/>
      <c r="J153" s="252"/>
      <c r="K153" s="252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223</v>
      </c>
      <c r="AU153" s="262" t="s">
        <v>85</v>
      </c>
      <c r="AV153" s="13" t="s">
        <v>85</v>
      </c>
      <c r="AW153" s="13" t="s">
        <v>32</v>
      </c>
      <c r="AX153" s="13" t="s">
        <v>76</v>
      </c>
      <c r="AY153" s="262" t="s">
        <v>152</v>
      </c>
    </row>
    <row r="154" s="13" customFormat="1">
      <c r="A154" s="13"/>
      <c r="B154" s="251"/>
      <c r="C154" s="252"/>
      <c r="D154" s="253" t="s">
        <v>223</v>
      </c>
      <c r="E154" s="254" t="s">
        <v>1</v>
      </c>
      <c r="F154" s="255" t="s">
        <v>557</v>
      </c>
      <c r="G154" s="252"/>
      <c r="H154" s="256">
        <v>2.0699999999999998</v>
      </c>
      <c r="I154" s="257"/>
      <c r="J154" s="252"/>
      <c r="K154" s="252"/>
      <c r="L154" s="258"/>
      <c r="M154" s="259"/>
      <c r="N154" s="260"/>
      <c r="O154" s="260"/>
      <c r="P154" s="260"/>
      <c r="Q154" s="260"/>
      <c r="R154" s="260"/>
      <c r="S154" s="260"/>
      <c r="T154" s="26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2" t="s">
        <v>223</v>
      </c>
      <c r="AU154" s="262" t="s">
        <v>85</v>
      </c>
      <c r="AV154" s="13" t="s">
        <v>85</v>
      </c>
      <c r="AW154" s="13" t="s">
        <v>32</v>
      </c>
      <c r="AX154" s="13" t="s">
        <v>76</v>
      </c>
      <c r="AY154" s="262" t="s">
        <v>152</v>
      </c>
    </row>
    <row r="155" s="13" customFormat="1">
      <c r="A155" s="13"/>
      <c r="B155" s="251"/>
      <c r="C155" s="252"/>
      <c r="D155" s="253" t="s">
        <v>223</v>
      </c>
      <c r="E155" s="254" t="s">
        <v>1</v>
      </c>
      <c r="F155" s="255" t="s">
        <v>558</v>
      </c>
      <c r="G155" s="252"/>
      <c r="H155" s="256">
        <v>2.4359999999999999</v>
      </c>
      <c r="I155" s="257"/>
      <c r="J155" s="252"/>
      <c r="K155" s="252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223</v>
      </c>
      <c r="AU155" s="262" t="s">
        <v>85</v>
      </c>
      <c r="AV155" s="13" t="s">
        <v>85</v>
      </c>
      <c r="AW155" s="13" t="s">
        <v>32</v>
      </c>
      <c r="AX155" s="13" t="s">
        <v>76</v>
      </c>
      <c r="AY155" s="262" t="s">
        <v>152</v>
      </c>
    </row>
    <row r="156" s="13" customFormat="1">
      <c r="A156" s="13"/>
      <c r="B156" s="251"/>
      <c r="C156" s="252"/>
      <c r="D156" s="253" t="s">
        <v>223</v>
      </c>
      <c r="E156" s="254" t="s">
        <v>1</v>
      </c>
      <c r="F156" s="255" t="s">
        <v>559</v>
      </c>
      <c r="G156" s="252"/>
      <c r="H156" s="256">
        <v>5.2370000000000001</v>
      </c>
      <c r="I156" s="257"/>
      <c r="J156" s="252"/>
      <c r="K156" s="252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223</v>
      </c>
      <c r="AU156" s="262" t="s">
        <v>85</v>
      </c>
      <c r="AV156" s="13" t="s">
        <v>85</v>
      </c>
      <c r="AW156" s="13" t="s">
        <v>32</v>
      </c>
      <c r="AX156" s="13" t="s">
        <v>76</v>
      </c>
      <c r="AY156" s="262" t="s">
        <v>152</v>
      </c>
    </row>
    <row r="157" s="13" customFormat="1">
      <c r="A157" s="13"/>
      <c r="B157" s="251"/>
      <c r="C157" s="252"/>
      <c r="D157" s="253" t="s">
        <v>223</v>
      </c>
      <c r="E157" s="254" t="s">
        <v>1</v>
      </c>
      <c r="F157" s="255" t="s">
        <v>560</v>
      </c>
      <c r="G157" s="252"/>
      <c r="H157" s="256">
        <v>0</v>
      </c>
      <c r="I157" s="257"/>
      <c r="J157" s="252"/>
      <c r="K157" s="252"/>
      <c r="L157" s="258"/>
      <c r="M157" s="259"/>
      <c r="N157" s="260"/>
      <c r="O157" s="260"/>
      <c r="P157" s="260"/>
      <c r="Q157" s="260"/>
      <c r="R157" s="260"/>
      <c r="S157" s="260"/>
      <c r="T157" s="26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2" t="s">
        <v>223</v>
      </c>
      <c r="AU157" s="262" t="s">
        <v>85</v>
      </c>
      <c r="AV157" s="13" t="s">
        <v>85</v>
      </c>
      <c r="AW157" s="13" t="s">
        <v>32</v>
      </c>
      <c r="AX157" s="13" t="s">
        <v>76</v>
      </c>
      <c r="AY157" s="262" t="s">
        <v>152</v>
      </c>
    </row>
    <row r="158" s="13" customFormat="1">
      <c r="A158" s="13"/>
      <c r="B158" s="251"/>
      <c r="C158" s="252"/>
      <c r="D158" s="253" t="s">
        <v>223</v>
      </c>
      <c r="E158" s="254" t="s">
        <v>1</v>
      </c>
      <c r="F158" s="255" t="s">
        <v>561</v>
      </c>
      <c r="G158" s="252"/>
      <c r="H158" s="256">
        <v>5.8520000000000003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223</v>
      </c>
      <c r="AU158" s="262" t="s">
        <v>85</v>
      </c>
      <c r="AV158" s="13" t="s">
        <v>85</v>
      </c>
      <c r="AW158" s="13" t="s">
        <v>32</v>
      </c>
      <c r="AX158" s="13" t="s">
        <v>76</v>
      </c>
      <c r="AY158" s="262" t="s">
        <v>152</v>
      </c>
    </row>
    <row r="159" s="13" customFormat="1">
      <c r="A159" s="13"/>
      <c r="B159" s="251"/>
      <c r="C159" s="252"/>
      <c r="D159" s="253" t="s">
        <v>223</v>
      </c>
      <c r="E159" s="254" t="s">
        <v>1</v>
      </c>
      <c r="F159" s="255" t="s">
        <v>560</v>
      </c>
      <c r="G159" s="252"/>
      <c r="H159" s="256">
        <v>0</v>
      </c>
      <c r="I159" s="257"/>
      <c r="J159" s="252"/>
      <c r="K159" s="252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223</v>
      </c>
      <c r="AU159" s="262" t="s">
        <v>85</v>
      </c>
      <c r="AV159" s="13" t="s">
        <v>85</v>
      </c>
      <c r="AW159" s="13" t="s">
        <v>32</v>
      </c>
      <c r="AX159" s="13" t="s">
        <v>76</v>
      </c>
      <c r="AY159" s="262" t="s">
        <v>152</v>
      </c>
    </row>
    <row r="160" s="13" customFormat="1">
      <c r="A160" s="13"/>
      <c r="B160" s="251"/>
      <c r="C160" s="252"/>
      <c r="D160" s="253" t="s">
        <v>223</v>
      </c>
      <c r="E160" s="254" t="s">
        <v>1</v>
      </c>
      <c r="F160" s="255" t="s">
        <v>562</v>
      </c>
      <c r="G160" s="252"/>
      <c r="H160" s="256">
        <v>3.5099999999999998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223</v>
      </c>
      <c r="AU160" s="262" t="s">
        <v>85</v>
      </c>
      <c r="AV160" s="13" t="s">
        <v>85</v>
      </c>
      <c r="AW160" s="13" t="s">
        <v>32</v>
      </c>
      <c r="AX160" s="13" t="s">
        <v>76</v>
      </c>
      <c r="AY160" s="262" t="s">
        <v>152</v>
      </c>
    </row>
    <row r="161" s="15" customFormat="1">
      <c r="A161" s="15"/>
      <c r="B161" s="274"/>
      <c r="C161" s="275"/>
      <c r="D161" s="253" t="s">
        <v>223</v>
      </c>
      <c r="E161" s="276" t="s">
        <v>1</v>
      </c>
      <c r="F161" s="277" t="s">
        <v>244</v>
      </c>
      <c r="G161" s="275"/>
      <c r="H161" s="278">
        <v>55.356000000000002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4" t="s">
        <v>223</v>
      </c>
      <c r="AU161" s="284" t="s">
        <v>85</v>
      </c>
      <c r="AV161" s="15" t="s">
        <v>172</v>
      </c>
      <c r="AW161" s="15" t="s">
        <v>32</v>
      </c>
      <c r="AX161" s="15" t="s">
        <v>83</v>
      </c>
      <c r="AY161" s="284" t="s">
        <v>152</v>
      </c>
    </row>
    <row r="162" s="2" customFormat="1" ht="37.8" customHeight="1">
      <c r="A162" s="39"/>
      <c r="B162" s="40"/>
      <c r="C162" s="228" t="s">
        <v>184</v>
      </c>
      <c r="D162" s="228" t="s">
        <v>155</v>
      </c>
      <c r="E162" s="229" t="s">
        <v>563</v>
      </c>
      <c r="F162" s="230" t="s">
        <v>564</v>
      </c>
      <c r="G162" s="231" t="s">
        <v>286</v>
      </c>
      <c r="H162" s="232">
        <v>415.14600000000002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172</v>
      </c>
      <c r="AT162" s="240" t="s">
        <v>155</v>
      </c>
      <c r="AU162" s="240" t="s">
        <v>85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565</v>
      </c>
    </row>
    <row r="163" s="2" customFormat="1">
      <c r="A163" s="39"/>
      <c r="B163" s="40"/>
      <c r="C163" s="41"/>
      <c r="D163" s="242" t="s">
        <v>161</v>
      </c>
      <c r="E163" s="41"/>
      <c r="F163" s="243" t="s">
        <v>566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161</v>
      </c>
      <c r="AU163" s="18" t="s">
        <v>85</v>
      </c>
    </row>
    <row r="164" s="13" customFormat="1">
      <c r="A164" s="13"/>
      <c r="B164" s="251"/>
      <c r="C164" s="252"/>
      <c r="D164" s="253" t="s">
        <v>223</v>
      </c>
      <c r="E164" s="254" t="s">
        <v>1</v>
      </c>
      <c r="F164" s="255" t="s">
        <v>527</v>
      </c>
      <c r="G164" s="252"/>
      <c r="H164" s="256">
        <v>17.329000000000001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223</v>
      </c>
      <c r="AU164" s="262" t="s">
        <v>85</v>
      </c>
      <c r="AV164" s="13" t="s">
        <v>85</v>
      </c>
      <c r="AW164" s="13" t="s">
        <v>32</v>
      </c>
      <c r="AX164" s="13" t="s">
        <v>76</v>
      </c>
      <c r="AY164" s="262" t="s">
        <v>152</v>
      </c>
    </row>
    <row r="165" s="13" customFormat="1">
      <c r="A165" s="13"/>
      <c r="B165" s="251"/>
      <c r="C165" s="252"/>
      <c r="D165" s="253" t="s">
        <v>223</v>
      </c>
      <c r="E165" s="254" t="s">
        <v>1</v>
      </c>
      <c r="F165" s="255" t="s">
        <v>554</v>
      </c>
      <c r="G165" s="252"/>
      <c r="H165" s="256">
        <v>18.079999999999998</v>
      </c>
      <c r="I165" s="257"/>
      <c r="J165" s="252"/>
      <c r="K165" s="252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223</v>
      </c>
      <c r="AU165" s="262" t="s">
        <v>85</v>
      </c>
      <c r="AV165" s="13" t="s">
        <v>85</v>
      </c>
      <c r="AW165" s="13" t="s">
        <v>32</v>
      </c>
      <c r="AX165" s="13" t="s">
        <v>76</v>
      </c>
      <c r="AY165" s="262" t="s">
        <v>152</v>
      </c>
    </row>
    <row r="166" s="13" customFormat="1">
      <c r="A166" s="13"/>
      <c r="B166" s="251"/>
      <c r="C166" s="252"/>
      <c r="D166" s="253" t="s">
        <v>223</v>
      </c>
      <c r="E166" s="254" t="s">
        <v>1</v>
      </c>
      <c r="F166" s="255" t="s">
        <v>555</v>
      </c>
      <c r="G166" s="252"/>
      <c r="H166" s="256">
        <v>16.277000000000001</v>
      </c>
      <c r="I166" s="257"/>
      <c r="J166" s="252"/>
      <c r="K166" s="252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223</v>
      </c>
      <c r="AU166" s="262" t="s">
        <v>85</v>
      </c>
      <c r="AV166" s="13" t="s">
        <v>85</v>
      </c>
      <c r="AW166" s="13" t="s">
        <v>32</v>
      </c>
      <c r="AX166" s="13" t="s">
        <v>76</v>
      </c>
      <c r="AY166" s="262" t="s">
        <v>152</v>
      </c>
    </row>
    <row r="167" s="13" customFormat="1">
      <c r="A167" s="13"/>
      <c r="B167" s="251"/>
      <c r="C167" s="252"/>
      <c r="D167" s="253" t="s">
        <v>223</v>
      </c>
      <c r="E167" s="254" t="s">
        <v>1</v>
      </c>
      <c r="F167" s="255" t="s">
        <v>556</v>
      </c>
      <c r="G167" s="252"/>
      <c r="H167" s="256">
        <v>1.8939999999999999</v>
      </c>
      <c r="I167" s="257"/>
      <c r="J167" s="252"/>
      <c r="K167" s="252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223</v>
      </c>
      <c r="AU167" s="262" t="s">
        <v>85</v>
      </c>
      <c r="AV167" s="13" t="s">
        <v>85</v>
      </c>
      <c r="AW167" s="13" t="s">
        <v>32</v>
      </c>
      <c r="AX167" s="13" t="s">
        <v>76</v>
      </c>
      <c r="AY167" s="262" t="s">
        <v>152</v>
      </c>
    </row>
    <row r="168" s="13" customFormat="1">
      <c r="A168" s="13"/>
      <c r="B168" s="251"/>
      <c r="C168" s="252"/>
      <c r="D168" s="253" t="s">
        <v>223</v>
      </c>
      <c r="E168" s="254" t="s">
        <v>1</v>
      </c>
      <c r="F168" s="255" t="s">
        <v>557</v>
      </c>
      <c r="G168" s="252"/>
      <c r="H168" s="256">
        <v>2.0699999999999998</v>
      </c>
      <c r="I168" s="257"/>
      <c r="J168" s="252"/>
      <c r="K168" s="252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223</v>
      </c>
      <c r="AU168" s="262" t="s">
        <v>85</v>
      </c>
      <c r="AV168" s="13" t="s">
        <v>85</v>
      </c>
      <c r="AW168" s="13" t="s">
        <v>32</v>
      </c>
      <c r="AX168" s="13" t="s">
        <v>76</v>
      </c>
      <c r="AY168" s="262" t="s">
        <v>152</v>
      </c>
    </row>
    <row r="169" s="13" customFormat="1">
      <c r="A169" s="13"/>
      <c r="B169" s="251"/>
      <c r="C169" s="252"/>
      <c r="D169" s="253" t="s">
        <v>223</v>
      </c>
      <c r="E169" s="254" t="s">
        <v>1</v>
      </c>
      <c r="F169" s="255" t="s">
        <v>558</v>
      </c>
      <c r="G169" s="252"/>
      <c r="H169" s="256">
        <v>2.4359999999999999</v>
      </c>
      <c r="I169" s="257"/>
      <c r="J169" s="252"/>
      <c r="K169" s="252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223</v>
      </c>
      <c r="AU169" s="262" t="s">
        <v>85</v>
      </c>
      <c r="AV169" s="13" t="s">
        <v>85</v>
      </c>
      <c r="AW169" s="13" t="s">
        <v>32</v>
      </c>
      <c r="AX169" s="13" t="s">
        <v>76</v>
      </c>
      <c r="AY169" s="262" t="s">
        <v>152</v>
      </c>
    </row>
    <row r="170" s="13" customFormat="1">
      <c r="A170" s="13"/>
      <c r="B170" s="251"/>
      <c r="C170" s="252"/>
      <c r="D170" s="253" t="s">
        <v>223</v>
      </c>
      <c r="E170" s="254" t="s">
        <v>1</v>
      </c>
      <c r="F170" s="255" t="s">
        <v>559</v>
      </c>
      <c r="G170" s="252"/>
      <c r="H170" s="256">
        <v>5.2370000000000001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223</v>
      </c>
      <c r="AU170" s="262" t="s">
        <v>85</v>
      </c>
      <c r="AV170" s="13" t="s">
        <v>85</v>
      </c>
      <c r="AW170" s="13" t="s">
        <v>32</v>
      </c>
      <c r="AX170" s="13" t="s">
        <v>76</v>
      </c>
      <c r="AY170" s="262" t="s">
        <v>152</v>
      </c>
    </row>
    <row r="171" s="13" customFormat="1">
      <c r="A171" s="13"/>
      <c r="B171" s="251"/>
      <c r="C171" s="252"/>
      <c r="D171" s="253" t="s">
        <v>223</v>
      </c>
      <c r="E171" s="254" t="s">
        <v>1</v>
      </c>
      <c r="F171" s="255" t="s">
        <v>561</v>
      </c>
      <c r="G171" s="252"/>
      <c r="H171" s="256">
        <v>5.8520000000000003</v>
      </c>
      <c r="I171" s="257"/>
      <c r="J171" s="252"/>
      <c r="K171" s="252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223</v>
      </c>
      <c r="AU171" s="262" t="s">
        <v>85</v>
      </c>
      <c r="AV171" s="13" t="s">
        <v>85</v>
      </c>
      <c r="AW171" s="13" t="s">
        <v>32</v>
      </c>
      <c r="AX171" s="13" t="s">
        <v>76</v>
      </c>
      <c r="AY171" s="262" t="s">
        <v>152</v>
      </c>
    </row>
    <row r="172" s="13" customFormat="1">
      <c r="A172" s="13"/>
      <c r="B172" s="251"/>
      <c r="C172" s="252"/>
      <c r="D172" s="253" t="s">
        <v>223</v>
      </c>
      <c r="E172" s="254" t="s">
        <v>1</v>
      </c>
      <c r="F172" s="255" t="s">
        <v>562</v>
      </c>
      <c r="G172" s="252"/>
      <c r="H172" s="256">
        <v>3.5099999999999998</v>
      </c>
      <c r="I172" s="257"/>
      <c r="J172" s="252"/>
      <c r="K172" s="252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223</v>
      </c>
      <c r="AU172" s="262" t="s">
        <v>85</v>
      </c>
      <c r="AV172" s="13" t="s">
        <v>85</v>
      </c>
      <c r="AW172" s="13" t="s">
        <v>32</v>
      </c>
      <c r="AX172" s="13" t="s">
        <v>76</v>
      </c>
      <c r="AY172" s="262" t="s">
        <v>152</v>
      </c>
    </row>
    <row r="173" s="13" customFormat="1">
      <c r="A173" s="13"/>
      <c r="B173" s="251"/>
      <c r="C173" s="252"/>
      <c r="D173" s="253" t="s">
        <v>223</v>
      </c>
      <c r="E173" s="254" t="s">
        <v>1</v>
      </c>
      <c r="F173" s="255" t="s">
        <v>549</v>
      </c>
      <c r="G173" s="252"/>
      <c r="H173" s="256">
        <v>127.749</v>
      </c>
      <c r="I173" s="257"/>
      <c r="J173" s="252"/>
      <c r="K173" s="252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223</v>
      </c>
      <c r="AU173" s="262" t="s">
        <v>85</v>
      </c>
      <c r="AV173" s="13" t="s">
        <v>85</v>
      </c>
      <c r="AW173" s="13" t="s">
        <v>32</v>
      </c>
      <c r="AX173" s="13" t="s">
        <v>76</v>
      </c>
      <c r="AY173" s="262" t="s">
        <v>152</v>
      </c>
    </row>
    <row r="174" s="13" customFormat="1">
      <c r="A174" s="13"/>
      <c r="B174" s="251"/>
      <c r="C174" s="252"/>
      <c r="D174" s="253" t="s">
        <v>223</v>
      </c>
      <c r="E174" s="254" t="s">
        <v>1</v>
      </c>
      <c r="F174" s="255" t="s">
        <v>539</v>
      </c>
      <c r="G174" s="252"/>
      <c r="H174" s="256">
        <v>65.656999999999996</v>
      </c>
      <c r="I174" s="257"/>
      <c r="J174" s="252"/>
      <c r="K174" s="252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223</v>
      </c>
      <c r="AU174" s="262" t="s">
        <v>85</v>
      </c>
      <c r="AV174" s="13" t="s">
        <v>85</v>
      </c>
      <c r="AW174" s="13" t="s">
        <v>32</v>
      </c>
      <c r="AX174" s="13" t="s">
        <v>76</v>
      </c>
      <c r="AY174" s="262" t="s">
        <v>152</v>
      </c>
    </row>
    <row r="175" s="13" customFormat="1">
      <c r="A175" s="13"/>
      <c r="B175" s="251"/>
      <c r="C175" s="252"/>
      <c r="D175" s="253" t="s">
        <v>223</v>
      </c>
      <c r="E175" s="254" t="s">
        <v>1</v>
      </c>
      <c r="F175" s="255" t="s">
        <v>541</v>
      </c>
      <c r="G175" s="252"/>
      <c r="H175" s="256">
        <v>62.049999999999997</v>
      </c>
      <c r="I175" s="257"/>
      <c r="J175" s="252"/>
      <c r="K175" s="252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223</v>
      </c>
      <c r="AU175" s="262" t="s">
        <v>85</v>
      </c>
      <c r="AV175" s="13" t="s">
        <v>85</v>
      </c>
      <c r="AW175" s="13" t="s">
        <v>32</v>
      </c>
      <c r="AX175" s="13" t="s">
        <v>76</v>
      </c>
      <c r="AY175" s="262" t="s">
        <v>152</v>
      </c>
    </row>
    <row r="176" s="13" customFormat="1">
      <c r="A176" s="13"/>
      <c r="B176" s="251"/>
      <c r="C176" s="252"/>
      <c r="D176" s="253" t="s">
        <v>223</v>
      </c>
      <c r="E176" s="254" t="s">
        <v>1</v>
      </c>
      <c r="F176" s="255" t="s">
        <v>542</v>
      </c>
      <c r="G176" s="252"/>
      <c r="H176" s="256">
        <v>53.354999999999997</v>
      </c>
      <c r="I176" s="257"/>
      <c r="J176" s="252"/>
      <c r="K176" s="252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223</v>
      </c>
      <c r="AU176" s="262" t="s">
        <v>85</v>
      </c>
      <c r="AV176" s="13" t="s">
        <v>85</v>
      </c>
      <c r="AW176" s="13" t="s">
        <v>32</v>
      </c>
      <c r="AX176" s="13" t="s">
        <v>76</v>
      </c>
      <c r="AY176" s="262" t="s">
        <v>152</v>
      </c>
    </row>
    <row r="177" s="13" customFormat="1">
      <c r="A177" s="13"/>
      <c r="B177" s="251"/>
      <c r="C177" s="252"/>
      <c r="D177" s="253" t="s">
        <v>223</v>
      </c>
      <c r="E177" s="254" t="s">
        <v>1</v>
      </c>
      <c r="F177" s="255" t="s">
        <v>534</v>
      </c>
      <c r="G177" s="252"/>
      <c r="H177" s="256">
        <v>33.649999999999999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223</v>
      </c>
      <c r="AU177" s="262" t="s">
        <v>85</v>
      </c>
      <c r="AV177" s="13" t="s">
        <v>85</v>
      </c>
      <c r="AW177" s="13" t="s">
        <v>32</v>
      </c>
      <c r="AX177" s="13" t="s">
        <v>76</v>
      </c>
      <c r="AY177" s="262" t="s">
        <v>152</v>
      </c>
    </row>
    <row r="178" s="2" customFormat="1" ht="37.8" customHeight="1">
      <c r="A178" s="39"/>
      <c r="B178" s="40"/>
      <c r="C178" s="228" t="s">
        <v>189</v>
      </c>
      <c r="D178" s="228" t="s">
        <v>155</v>
      </c>
      <c r="E178" s="229" t="s">
        <v>567</v>
      </c>
      <c r="F178" s="230" t="s">
        <v>568</v>
      </c>
      <c r="G178" s="231" t="s">
        <v>286</v>
      </c>
      <c r="H178" s="232">
        <v>4151.46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172</v>
      </c>
      <c r="AT178" s="240" t="s">
        <v>155</v>
      </c>
      <c r="AU178" s="240" t="s">
        <v>85</v>
      </c>
      <c r="AY178" s="18" t="s">
        <v>152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172</v>
      </c>
      <c r="BM178" s="240" t="s">
        <v>569</v>
      </c>
    </row>
    <row r="179" s="2" customFormat="1">
      <c r="A179" s="39"/>
      <c r="B179" s="40"/>
      <c r="C179" s="41"/>
      <c r="D179" s="242" t="s">
        <v>161</v>
      </c>
      <c r="E179" s="41"/>
      <c r="F179" s="243" t="s">
        <v>570</v>
      </c>
      <c r="G179" s="41"/>
      <c r="H179" s="41"/>
      <c r="I179" s="244"/>
      <c r="J179" s="41"/>
      <c r="K179" s="41"/>
      <c r="L179" s="45"/>
      <c r="M179" s="245"/>
      <c r="N179" s="24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161</v>
      </c>
      <c r="AU179" s="18" t="s">
        <v>85</v>
      </c>
    </row>
    <row r="180" s="2" customFormat="1">
      <c r="A180" s="39"/>
      <c r="B180" s="40"/>
      <c r="C180" s="41"/>
      <c r="D180" s="253" t="s">
        <v>234</v>
      </c>
      <c r="E180" s="41"/>
      <c r="F180" s="263" t="s">
        <v>571</v>
      </c>
      <c r="G180" s="41"/>
      <c r="H180" s="41"/>
      <c r="I180" s="244"/>
      <c r="J180" s="41"/>
      <c r="K180" s="41"/>
      <c r="L180" s="45"/>
      <c r="M180" s="245"/>
      <c r="N180" s="24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234</v>
      </c>
      <c r="AU180" s="18" t="s">
        <v>85</v>
      </c>
    </row>
    <row r="181" s="13" customFormat="1">
      <c r="A181" s="13"/>
      <c r="B181" s="251"/>
      <c r="C181" s="252"/>
      <c r="D181" s="253" t="s">
        <v>223</v>
      </c>
      <c r="E181" s="254" t="s">
        <v>1</v>
      </c>
      <c r="F181" s="255" t="s">
        <v>572</v>
      </c>
      <c r="G181" s="252"/>
      <c r="H181" s="256">
        <v>4151.46</v>
      </c>
      <c r="I181" s="257"/>
      <c r="J181" s="252"/>
      <c r="K181" s="252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223</v>
      </c>
      <c r="AU181" s="262" t="s">
        <v>85</v>
      </c>
      <c r="AV181" s="13" t="s">
        <v>85</v>
      </c>
      <c r="AW181" s="13" t="s">
        <v>32</v>
      </c>
      <c r="AX181" s="13" t="s">
        <v>83</v>
      </c>
      <c r="AY181" s="262" t="s">
        <v>152</v>
      </c>
    </row>
    <row r="182" s="2" customFormat="1" ht="24.15" customHeight="1">
      <c r="A182" s="39"/>
      <c r="B182" s="40"/>
      <c r="C182" s="228" t="s">
        <v>194</v>
      </c>
      <c r="D182" s="228" t="s">
        <v>155</v>
      </c>
      <c r="E182" s="229" t="s">
        <v>573</v>
      </c>
      <c r="F182" s="230" t="s">
        <v>574</v>
      </c>
      <c r="G182" s="231" t="s">
        <v>575</v>
      </c>
      <c r="H182" s="232">
        <v>747.26300000000003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172</v>
      </c>
      <c r="AT182" s="240" t="s">
        <v>155</v>
      </c>
      <c r="AU182" s="240" t="s">
        <v>85</v>
      </c>
      <c r="AY182" s="18" t="s">
        <v>152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172</v>
      </c>
      <c r="BM182" s="240" t="s">
        <v>576</v>
      </c>
    </row>
    <row r="183" s="2" customFormat="1">
      <c r="A183" s="39"/>
      <c r="B183" s="40"/>
      <c r="C183" s="41"/>
      <c r="D183" s="242" t="s">
        <v>161</v>
      </c>
      <c r="E183" s="41"/>
      <c r="F183" s="243" t="s">
        <v>577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161</v>
      </c>
      <c r="AU183" s="18" t="s">
        <v>85</v>
      </c>
    </row>
    <row r="184" s="2" customFormat="1">
      <c r="A184" s="39"/>
      <c r="B184" s="40"/>
      <c r="C184" s="41"/>
      <c r="D184" s="253" t="s">
        <v>234</v>
      </c>
      <c r="E184" s="41"/>
      <c r="F184" s="263" t="s">
        <v>578</v>
      </c>
      <c r="G184" s="41"/>
      <c r="H184" s="41"/>
      <c r="I184" s="244"/>
      <c r="J184" s="41"/>
      <c r="K184" s="41"/>
      <c r="L184" s="45"/>
      <c r="M184" s="245"/>
      <c r="N184" s="24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234</v>
      </c>
      <c r="AU184" s="18" t="s">
        <v>85</v>
      </c>
    </row>
    <row r="185" s="13" customFormat="1">
      <c r="A185" s="13"/>
      <c r="B185" s="251"/>
      <c r="C185" s="252"/>
      <c r="D185" s="253" t="s">
        <v>223</v>
      </c>
      <c r="E185" s="254" t="s">
        <v>1</v>
      </c>
      <c r="F185" s="255" t="s">
        <v>579</v>
      </c>
      <c r="G185" s="252"/>
      <c r="H185" s="256">
        <v>747.26300000000003</v>
      </c>
      <c r="I185" s="257"/>
      <c r="J185" s="252"/>
      <c r="K185" s="252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223</v>
      </c>
      <c r="AU185" s="262" t="s">
        <v>85</v>
      </c>
      <c r="AV185" s="13" t="s">
        <v>85</v>
      </c>
      <c r="AW185" s="13" t="s">
        <v>32</v>
      </c>
      <c r="AX185" s="13" t="s">
        <v>83</v>
      </c>
      <c r="AY185" s="262" t="s">
        <v>152</v>
      </c>
    </row>
    <row r="186" s="2" customFormat="1" ht="24.15" customHeight="1">
      <c r="A186" s="39"/>
      <c r="B186" s="40"/>
      <c r="C186" s="228" t="s">
        <v>199</v>
      </c>
      <c r="D186" s="228" t="s">
        <v>155</v>
      </c>
      <c r="E186" s="229" t="s">
        <v>580</v>
      </c>
      <c r="F186" s="230" t="s">
        <v>581</v>
      </c>
      <c r="G186" s="231" t="s">
        <v>286</v>
      </c>
      <c r="H186" s="232">
        <v>415.14600000000002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172</v>
      </c>
      <c r="AT186" s="240" t="s">
        <v>155</v>
      </c>
      <c r="AU186" s="240" t="s">
        <v>85</v>
      </c>
      <c r="AY186" s="18" t="s">
        <v>152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172</v>
      </c>
      <c r="BM186" s="240" t="s">
        <v>582</v>
      </c>
    </row>
    <row r="187" s="2" customFormat="1">
      <c r="A187" s="39"/>
      <c r="B187" s="40"/>
      <c r="C187" s="41"/>
      <c r="D187" s="242" t="s">
        <v>161</v>
      </c>
      <c r="E187" s="41"/>
      <c r="F187" s="243" t="s">
        <v>583</v>
      </c>
      <c r="G187" s="41"/>
      <c r="H187" s="41"/>
      <c r="I187" s="244"/>
      <c r="J187" s="41"/>
      <c r="K187" s="41"/>
      <c r="L187" s="45"/>
      <c r="M187" s="245"/>
      <c r="N187" s="24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85</v>
      </c>
    </row>
    <row r="188" s="13" customFormat="1">
      <c r="A188" s="13"/>
      <c r="B188" s="251"/>
      <c r="C188" s="252"/>
      <c r="D188" s="253" t="s">
        <v>223</v>
      </c>
      <c r="E188" s="254" t="s">
        <v>1</v>
      </c>
      <c r="F188" s="255" t="s">
        <v>584</v>
      </c>
      <c r="G188" s="252"/>
      <c r="H188" s="256">
        <v>415.14600000000002</v>
      </c>
      <c r="I188" s="257"/>
      <c r="J188" s="252"/>
      <c r="K188" s="252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223</v>
      </c>
      <c r="AU188" s="262" t="s">
        <v>85</v>
      </c>
      <c r="AV188" s="13" t="s">
        <v>85</v>
      </c>
      <c r="AW188" s="13" t="s">
        <v>32</v>
      </c>
      <c r="AX188" s="13" t="s">
        <v>83</v>
      </c>
      <c r="AY188" s="262" t="s">
        <v>152</v>
      </c>
    </row>
    <row r="189" s="2" customFormat="1" ht="24.15" customHeight="1">
      <c r="A189" s="39"/>
      <c r="B189" s="40"/>
      <c r="C189" s="228" t="s">
        <v>264</v>
      </c>
      <c r="D189" s="228" t="s">
        <v>155</v>
      </c>
      <c r="E189" s="229" t="s">
        <v>585</v>
      </c>
      <c r="F189" s="230" t="s">
        <v>586</v>
      </c>
      <c r="G189" s="231" t="s">
        <v>286</v>
      </c>
      <c r="H189" s="232">
        <v>403.25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172</v>
      </c>
      <c r="AT189" s="240" t="s">
        <v>155</v>
      </c>
      <c r="AU189" s="240" t="s">
        <v>85</v>
      </c>
      <c r="AY189" s="18" t="s">
        <v>152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172</v>
      </c>
      <c r="BM189" s="240" t="s">
        <v>587</v>
      </c>
    </row>
    <row r="190" s="2" customFormat="1">
      <c r="A190" s="39"/>
      <c r="B190" s="40"/>
      <c r="C190" s="41"/>
      <c r="D190" s="242" t="s">
        <v>161</v>
      </c>
      <c r="E190" s="41"/>
      <c r="F190" s="243" t="s">
        <v>588</v>
      </c>
      <c r="G190" s="41"/>
      <c r="H190" s="41"/>
      <c r="I190" s="244"/>
      <c r="J190" s="41"/>
      <c r="K190" s="41"/>
      <c r="L190" s="45"/>
      <c r="M190" s="245"/>
      <c r="N190" s="24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161</v>
      </c>
      <c r="AU190" s="18" t="s">
        <v>85</v>
      </c>
    </row>
    <row r="191" s="14" customFormat="1">
      <c r="A191" s="14"/>
      <c r="B191" s="264"/>
      <c r="C191" s="265"/>
      <c r="D191" s="253" t="s">
        <v>223</v>
      </c>
      <c r="E191" s="266" t="s">
        <v>1</v>
      </c>
      <c r="F191" s="267" t="s">
        <v>589</v>
      </c>
      <c r="G191" s="265"/>
      <c r="H191" s="266" t="s">
        <v>1</v>
      </c>
      <c r="I191" s="268"/>
      <c r="J191" s="265"/>
      <c r="K191" s="265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223</v>
      </c>
      <c r="AU191" s="273" t="s">
        <v>85</v>
      </c>
      <c r="AV191" s="14" t="s">
        <v>83</v>
      </c>
      <c r="AW191" s="14" t="s">
        <v>32</v>
      </c>
      <c r="AX191" s="14" t="s">
        <v>76</v>
      </c>
      <c r="AY191" s="273" t="s">
        <v>152</v>
      </c>
    </row>
    <row r="192" s="13" customFormat="1">
      <c r="A192" s="13"/>
      <c r="B192" s="251"/>
      <c r="C192" s="252"/>
      <c r="D192" s="253" t="s">
        <v>223</v>
      </c>
      <c r="E192" s="254" t="s">
        <v>1</v>
      </c>
      <c r="F192" s="255" t="s">
        <v>590</v>
      </c>
      <c r="G192" s="252"/>
      <c r="H192" s="256">
        <v>49.555</v>
      </c>
      <c r="I192" s="257"/>
      <c r="J192" s="252"/>
      <c r="K192" s="252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223</v>
      </c>
      <c r="AU192" s="262" t="s">
        <v>85</v>
      </c>
      <c r="AV192" s="13" t="s">
        <v>85</v>
      </c>
      <c r="AW192" s="13" t="s">
        <v>32</v>
      </c>
      <c r="AX192" s="13" t="s">
        <v>76</v>
      </c>
      <c r="AY192" s="262" t="s">
        <v>152</v>
      </c>
    </row>
    <row r="193" s="14" customFormat="1">
      <c r="A193" s="14"/>
      <c r="B193" s="264"/>
      <c r="C193" s="265"/>
      <c r="D193" s="253" t="s">
        <v>223</v>
      </c>
      <c r="E193" s="266" t="s">
        <v>1</v>
      </c>
      <c r="F193" s="267" t="s">
        <v>525</v>
      </c>
      <c r="G193" s="265"/>
      <c r="H193" s="266" t="s">
        <v>1</v>
      </c>
      <c r="I193" s="268"/>
      <c r="J193" s="265"/>
      <c r="K193" s="265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223</v>
      </c>
      <c r="AU193" s="273" t="s">
        <v>85</v>
      </c>
      <c r="AV193" s="14" t="s">
        <v>83</v>
      </c>
      <c r="AW193" s="14" t="s">
        <v>32</v>
      </c>
      <c r="AX193" s="14" t="s">
        <v>76</v>
      </c>
      <c r="AY193" s="273" t="s">
        <v>152</v>
      </c>
    </row>
    <row r="194" s="13" customFormat="1">
      <c r="A194" s="13"/>
      <c r="B194" s="251"/>
      <c r="C194" s="252"/>
      <c r="D194" s="253" t="s">
        <v>223</v>
      </c>
      <c r="E194" s="254" t="s">
        <v>1</v>
      </c>
      <c r="F194" s="255" t="s">
        <v>591</v>
      </c>
      <c r="G194" s="252"/>
      <c r="H194" s="256">
        <v>16.321000000000002</v>
      </c>
      <c r="I194" s="257"/>
      <c r="J194" s="252"/>
      <c r="K194" s="252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223</v>
      </c>
      <c r="AU194" s="262" t="s">
        <v>85</v>
      </c>
      <c r="AV194" s="13" t="s">
        <v>85</v>
      </c>
      <c r="AW194" s="13" t="s">
        <v>32</v>
      </c>
      <c r="AX194" s="13" t="s">
        <v>76</v>
      </c>
      <c r="AY194" s="262" t="s">
        <v>152</v>
      </c>
    </row>
    <row r="195" s="14" customFormat="1">
      <c r="A195" s="14"/>
      <c r="B195" s="264"/>
      <c r="C195" s="265"/>
      <c r="D195" s="253" t="s">
        <v>223</v>
      </c>
      <c r="E195" s="266" t="s">
        <v>1</v>
      </c>
      <c r="F195" s="267" t="s">
        <v>532</v>
      </c>
      <c r="G195" s="265"/>
      <c r="H195" s="266" t="s">
        <v>1</v>
      </c>
      <c r="I195" s="268"/>
      <c r="J195" s="265"/>
      <c r="K195" s="265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223</v>
      </c>
      <c r="AU195" s="273" t="s">
        <v>85</v>
      </c>
      <c r="AV195" s="14" t="s">
        <v>83</v>
      </c>
      <c r="AW195" s="14" t="s">
        <v>32</v>
      </c>
      <c r="AX195" s="14" t="s">
        <v>76</v>
      </c>
      <c r="AY195" s="273" t="s">
        <v>152</v>
      </c>
    </row>
    <row r="196" s="13" customFormat="1">
      <c r="A196" s="13"/>
      <c r="B196" s="251"/>
      <c r="C196" s="252"/>
      <c r="D196" s="253" t="s">
        <v>223</v>
      </c>
      <c r="E196" s="254" t="s">
        <v>1</v>
      </c>
      <c r="F196" s="255" t="s">
        <v>592</v>
      </c>
      <c r="G196" s="252"/>
      <c r="H196" s="256">
        <v>32.994</v>
      </c>
      <c r="I196" s="257"/>
      <c r="J196" s="252"/>
      <c r="K196" s="252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223</v>
      </c>
      <c r="AU196" s="262" t="s">
        <v>85</v>
      </c>
      <c r="AV196" s="13" t="s">
        <v>85</v>
      </c>
      <c r="AW196" s="13" t="s">
        <v>32</v>
      </c>
      <c r="AX196" s="13" t="s">
        <v>76</v>
      </c>
      <c r="AY196" s="262" t="s">
        <v>152</v>
      </c>
    </row>
    <row r="197" s="14" customFormat="1">
      <c r="A197" s="14"/>
      <c r="B197" s="264"/>
      <c r="C197" s="265"/>
      <c r="D197" s="253" t="s">
        <v>223</v>
      </c>
      <c r="E197" s="266" t="s">
        <v>1</v>
      </c>
      <c r="F197" s="267" t="s">
        <v>515</v>
      </c>
      <c r="G197" s="265"/>
      <c r="H197" s="266" t="s">
        <v>1</v>
      </c>
      <c r="I197" s="268"/>
      <c r="J197" s="265"/>
      <c r="K197" s="265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223</v>
      </c>
      <c r="AU197" s="273" t="s">
        <v>85</v>
      </c>
      <c r="AV197" s="14" t="s">
        <v>83</v>
      </c>
      <c r="AW197" s="14" t="s">
        <v>32</v>
      </c>
      <c r="AX197" s="14" t="s">
        <v>76</v>
      </c>
      <c r="AY197" s="273" t="s">
        <v>152</v>
      </c>
    </row>
    <row r="198" s="13" customFormat="1">
      <c r="A198" s="13"/>
      <c r="B198" s="251"/>
      <c r="C198" s="252"/>
      <c r="D198" s="253" t="s">
        <v>223</v>
      </c>
      <c r="E198" s="254" t="s">
        <v>1</v>
      </c>
      <c r="F198" s="255" t="s">
        <v>593</v>
      </c>
      <c r="G198" s="252"/>
      <c r="H198" s="256">
        <v>64.010999999999996</v>
      </c>
      <c r="I198" s="257"/>
      <c r="J198" s="252"/>
      <c r="K198" s="252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223</v>
      </c>
      <c r="AU198" s="262" t="s">
        <v>85</v>
      </c>
      <c r="AV198" s="13" t="s">
        <v>85</v>
      </c>
      <c r="AW198" s="13" t="s">
        <v>32</v>
      </c>
      <c r="AX198" s="13" t="s">
        <v>76</v>
      </c>
      <c r="AY198" s="262" t="s">
        <v>152</v>
      </c>
    </row>
    <row r="199" s="14" customFormat="1">
      <c r="A199" s="14"/>
      <c r="B199" s="264"/>
      <c r="C199" s="265"/>
      <c r="D199" s="253" t="s">
        <v>223</v>
      </c>
      <c r="E199" s="266" t="s">
        <v>1</v>
      </c>
      <c r="F199" s="267" t="s">
        <v>540</v>
      </c>
      <c r="G199" s="265"/>
      <c r="H199" s="266" t="s">
        <v>1</v>
      </c>
      <c r="I199" s="268"/>
      <c r="J199" s="265"/>
      <c r="K199" s="265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223</v>
      </c>
      <c r="AU199" s="273" t="s">
        <v>85</v>
      </c>
      <c r="AV199" s="14" t="s">
        <v>83</v>
      </c>
      <c r="AW199" s="14" t="s">
        <v>32</v>
      </c>
      <c r="AX199" s="14" t="s">
        <v>76</v>
      </c>
      <c r="AY199" s="273" t="s">
        <v>152</v>
      </c>
    </row>
    <row r="200" s="13" customFormat="1">
      <c r="A200" s="13"/>
      <c r="B200" s="251"/>
      <c r="C200" s="252"/>
      <c r="D200" s="253" t="s">
        <v>223</v>
      </c>
      <c r="E200" s="254" t="s">
        <v>1</v>
      </c>
      <c r="F200" s="255" t="s">
        <v>594</v>
      </c>
      <c r="G200" s="252"/>
      <c r="H200" s="256">
        <v>60.957999999999998</v>
      </c>
      <c r="I200" s="257"/>
      <c r="J200" s="252"/>
      <c r="K200" s="252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223</v>
      </c>
      <c r="AU200" s="262" t="s">
        <v>85</v>
      </c>
      <c r="AV200" s="13" t="s">
        <v>85</v>
      </c>
      <c r="AW200" s="13" t="s">
        <v>32</v>
      </c>
      <c r="AX200" s="13" t="s">
        <v>76</v>
      </c>
      <c r="AY200" s="262" t="s">
        <v>152</v>
      </c>
    </row>
    <row r="201" s="14" customFormat="1">
      <c r="A201" s="14"/>
      <c r="B201" s="264"/>
      <c r="C201" s="265"/>
      <c r="D201" s="253" t="s">
        <v>223</v>
      </c>
      <c r="E201" s="266" t="s">
        <v>1</v>
      </c>
      <c r="F201" s="267" t="s">
        <v>512</v>
      </c>
      <c r="G201" s="265"/>
      <c r="H201" s="266" t="s">
        <v>1</v>
      </c>
      <c r="I201" s="268"/>
      <c r="J201" s="265"/>
      <c r="K201" s="265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223</v>
      </c>
      <c r="AU201" s="273" t="s">
        <v>85</v>
      </c>
      <c r="AV201" s="14" t="s">
        <v>83</v>
      </c>
      <c r="AW201" s="14" t="s">
        <v>32</v>
      </c>
      <c r="AX201" s="14" t="s">
        <v>76</v>
      </c>
      <c r="AY201" s="273" t="s">
        <v>152</v>
      </c>
    </row>
    <row r="202" s="13" customFormat="1">
      <c r="A202" s="13"/>
      <c r="B202" s="251"/>
      <c r="C202" s="252"/>
      <c r="D202" s="253" t="s">
        <v>223</v>
      </c>
      <c r="E202" s="254" t="s">
        <v>1</v>
      </c>
      <c r="F202" s="255" t="s">
        <v>595</v>
      </c>
      <c r="G202" s="252"/>
      <c r="H202" s="256">
        <v>52.862000000000002</v>
      </c>
      <c r="I202" s="257"/>
      <c r="J202" s="252"/>
      <c r="K202" s="252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223</v>
      </c>
      <c r="AU202" s="262" t="s">
        <v>85</v>
      </c>
      <c r="AV202" s="13" t="s">
        <v>85</v>
      </c>
      <c r="AW202" s="13" t="s">
        <v>32</v>
      </c>
      <c r="AX202" s="13" t="s">
        <v>76</v>
      </c>
      <c r="AY202" s="262" t="s">
        <v>152</v>
      </c>
    </row>
    <row r="203" s="14" customFormat="1">
      <c r="A203" s="14"/>
      <c r="B203" s="264"/>
      <c r="C203" s="265"/>
      <c r="D203" s="253" t="s">
        <v>223</v>
      </c>
      <c r="E203" s="266" t="s">
        <v>1</v>
      </c>
      <c r="F203" s="267" t="s">
        <v>547</v>
      </c>
      <c r="G203" s="265"/>
      <c r="H203" s="266" t="s">
        <v>1</v>
      </c>
      <c r="I203" s="268"/>
      <c r="J203" s="265"/>
      <c r="K203" s="265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223</v>
      </c>
      <c r="AU203" s="273" t="s">
        <v>85</v>
      </c>
      <c r="AV203" s="14" t="s">
        <v>83</v>
      </c>
      <c r="AW203" s="14" t="s">
        <v>32</v>
      </c>
      <c r="AX203" s="14" t="s">
        <v>76</v>
      </c>
      <c r="AY203" s="273" t="s">
        <v>152</v>
      </c>
    </row>
    <row r="204" s="13" customFormat="1">
      <c r="A204" s="13"/>
      <c r="B204" s="251"/>
      <c r="C204" s="252"/>
      <c r="D204" s="253" t="s">
        <v>223</v>
      </c>
      <c r="E204" s="254" t="s">
        <v>1</v>
      </c>
      <c r="F204" s="255" t="s">
        <v>596</v>
      </c>
      <c r="G204" s="252"/>
      <c r="H204" s="256">
        <v>126.54900000000001</v>
      </c>
      <c r="I204" s="257"/>
      <c r="J204" s="252"/>
      <c r="K204" s="252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223</v>
      </c>
      <c r="AU204" s="262" t="s">
        <v>85</v>
      </c>
      <c r="AV204" s="13" t="s">
        <v>85</v>
      </c>
      <c r="AW204" s="13" t="s">
        <v>32</v>
      </c>
      <c r="AX204" s="13" t="s">
        <v>76</v>
      </c>
      <c r="AY204" s="262" t="s">
        <v>152</v>
      </c>
    </row>
    <row r="205" s="15" customFormat="1">
      <c r="A205" s="15"/>
      <c r="B205" s="274"/>
      <c r="C205" s="275"/>
      <c r="D205" s="253" t="s">
        <v>223</v>
      </c>
      <c r="E205" s="276" t="s">
        <v>1</v>
      </c>
      <c r="F205" s="277" t="s">
        <v>244</v>
      </c>
      <c r="G205" s="275"/>
      <c r="H205" s="278">
        <v>403.25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4" t="s">
        <v>223</v>
      </c>
      <c r="AU205" s="284" t="s">
        <v>85</v>
      </c>
      <c r="AV205" s="15" t="s">
        <v>172</v>
      </c>
      <c r="AW205" s="15" t="s">
        <v>32</v>
      </c>
      <c r="AX205" s="15" t="s">
        <v>83</v>
      </c>
      <c r="AY205" s="284" t="s">
        <v>152</v>
      </c>
    </row>
    <row r="206" s="2" customFormat="1" ht="16.5" customHeight="1">
      <c r="A206" s="39"/>
      <c r="B206" s="40"/>
      <c r="C206" s="285" t="s">
        <v>270</v>
      </c>
      <c r="D206" s="285" t="s">
        <v>253</v>
      </c>
      <c r="E206" s="286" t="s">
        <v>597</v>
      </c>
      <c r="F206" s="287" t="s">
        <v>598</v>
      </c>
      <c r="G206" s="288" t="s">
        <v>575</v>
      </c>
      <c r="H206" s="289">
        <v>871.01999999999998</v>
      </c>
      <c r="I206" s="290"/>
      <c r="J206" s="291">
        <f>ROUND(I206*H206,2)</f>
        <v>0</v>
      </c>
      <c r="K206" s="292"/>
      <c r="L206" s="293"/>
      <c r="M206" s="294" t="s">
        <v>1</v>
      </c>
      <c r="N206" s="295" t="s">
        <v>41</v>
      </c>
      <c r="O206" s="92"/>
      <c r="P206" s="238">
        <f>O206*H206</f>
        <v>0</v>
      </c>
      <c r="Q206" s="238">
        <v>1</v>
      </c>
      <c r="R206" s="238">
        <f>Q206*H206</f>
        <v>871.01999999999998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194</v>
      </c>
      <c r="AT206" s="240" t="s">
        <v>253</v>
      </c>
      <c r="AU206" s="240" t="s">
        <v>85</v>
      </c>
      <c r="AY206" s="18" t="s">
        <v>152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172</v>
      </c>
      <c r="BM206" s="240" t="s">
        <v>599</v>
      </c>
    </row>
    <row r="207" s="13" customFormat="1">
      <c r="A207" s="13"/>
      <c r="B207" s="251"/>
      <c r="C207" s="252"/>
      <c r="D207" s="253" t="s">
        <v>223</v>
      </c>
      <c r="E207" s="254" t="s">
        <v>1</v>
      </c>
      <c r="F207" s="255" t="s">
        <v>600</v>
      </c>
      <c r="G207" s="252"/>
      <c r="H207" s="256">
        <v>871.01999999999998</v>
      </c>
      <c r="I207" s="257"/>
      <c r="J207" s="252"/>
      <c r="K207" s="252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223</v>
      </c>
      <c r="AU207" s="262" t="s">
        <v>85</v>
      </c>
      <c r="AV207" s="13" t="s">
        <v>85</v>
      </c>
      <c r="AW207" s="13" t="s">
        <v>32</v>
      </c>
      <c r="AX207" s="13" t="s">
        <v>83</v>
      </c>
      <c r="AY207" s="262" t="s">
        <v>152</v>
      </c>
    </row>
    <row r="208" s="12" customFormat="1" ht="22.8" customHeight="1">
      <c r="A208" s="12"/>
      <c r="B208" s="212"/>
      <c r="C208" s="213"/>
      <c r="D208" s="214" t="s">
        <v>75</v>
      </c>
      <c r="E208" s="226" t="s">
        <v>167</v>
      </c>
      <c r="F208" s="226" t="s">
        <v>601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SUM(P209:P210)</f>
        <v>0</v>
      </c>
      <c r="Q208" s="220"/>
      <c r="R208" s="221">
        <f>SUM(R209:R210)</f>
        <v>0</v>
      </c>
      <c r="S208" s="220"/>
      <c r="T208" s="222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83</v>
      </c>
      <c r="AT208" s="224" t="s">
        <v>75</v>
      </c>
      <c r="AU208" s="224" t="s">
        <v>83</v>
      </c>
      <c r="AY208" s="223" t="s">
        <v>152</v>
      </c>
      <c r="BK208" s="225">
        <f>SUM(BK209:BK210)</f>
        <v>0</v>
      </c>
    </row>
    <row r="209" s="2" customFormat="1" ht="16.5" customHeight="1">
      <c r="A209" s="39"/>
      <c r="B209" s="40"/>
      <c r="C209" s="228" t="s">
        <v>8</v>
      </c>
      <c r="D209" s="228" t="s">
        <v>155</v>
      </c>
      <c r="E209" s="229" t="s">
        <v>602</v>
      </c>
      <c r="F209" s="230" t="s">
        <v>603</v>
      </c>
      <c r="G209" s="231" t="s">
        <v>279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172</v>
      </c>
      <c r="AT209" s="240" t="s">
        <v>155</v>
      </c>
      <c r="AU209" s="240" t="s">
        <v>85</v>
      </c>
      <c r="AY209" s="18" t="s">
        <v>152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172</v>
      </c>
      <c r="BM209" s="240" t="s">
        <v>604</v>
      </c>
    </row>
    <row r="210" s="2" customFormat="1">
      <c r="A210" s="39"/>
      <c r="B210" s="40"/>
      <c r="C210" s="41"/>
      <c r="D210" s="242" t="s">
        <v>161</v>
      </c>
      <c r="E210" s="41"/>
      <c r="F210" s="243" t="s">
        <v>605</v>
      </c>
      <c r="G210" s="41"/>
      <c r="H210" s="41"/>
      <c r="I210" s="244"/>
      <c r="J210" s="41"/>
      <c r="K210" s="41"/>
      <c r="L210" s="45"/>
      <c r="M210" s="245"/>
      <c r="N210" s="24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161</v>
      </c>
      <c r="AU210" s="18" t="s">
        <v>85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172</v>
      </c>
      <c r="F211" s="226" t="s">
        <v>606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SUM(P212:P214)</f>
        <v>0</v>
      </c>
      <c r="Q211" s="220"/>
      <c r="R211" s="221">
        <f>SUM(R212:R214)</f>
        <v>0</v>
      </c>
      <c r="S211" s="220"/>
      <c r="T211" s="222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83</v>
      </c>
      <c r="AT211" s="224" t="s">
        <v>75</v>
      </c>
      <c r="AU211" s="224" t="s">
        <v>83</v>
      </c>
      <c r="AY211" s="223" t="s">
        <v>152</v>
      </c>
      <c r="BK211" s="225">
        <f>SUM(BK212:BK214)</f>
        <v>0</v>
      </c>
    </row>
    <row r="212" s="2" customFormat="1" ht="21.75" customHeight="1">
      <c r="A212" s="39"/>
      <c r="B212" s="40"/>
      <c r="C212" s="228" t="s">
        <v>351</v>
      </c>
      <c r="D212" s="228" t="s">
        <v>155</v>
      </c>
      <c r="E212" s="229" t="s">
        <v>607</v>
      </c>
      <c r="F212" s="230" t="s">
        <v>608</v>
      </c>
      <c r="G212" s="231" t="s">
        <v>286</v>
      </c>
      <c r="H212" s="232">
        <v>35.856000000000002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172</v>
      </c>
      <c r="AT212" s="240" t="s">
        <v>155</v>
      </c>
      <c r="AU212" s="240" t="s">
        <v>85</v>
      </c>
      <c r="AY212" s="18" t="s">
        <v>152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172</v>
      </c>
      <c r="BM212" s="240" t="s">
        <v>609</v>
      </c>
    </row>
    <row r="213" s="2" customFormat="1">
      <c r="A213" s="39"/>
      <c r="B213" s="40"/>
      <c r="C213" s="41"/>
      <c r="D213" s="242" t="s">
        <v>161</v>
      </c>
      <c r="E213" s="41"/>
      <c r="F213" s="243" t="s">
        <v>610</v>
      </c>
      <c r="G213" s="41"/>
      <c r="H213" s="41"/>
      <c r="I213" s="244"/>
      <c r="J213" s="41"/>
      <c r="K213" s="41"/>
      <c r="L213" s="45"/>
      <c r="M213" s="245"/>
      <c r="N213" s="24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161</v>
      </c>
      <c r="AU213" s="18" t="s">
        <v>85</v>
      </c>
    </row>
    <row r="214" s="13" customFormat="1">
      <c r="A214" s="13"/>
      <c r="B214" s="251"/>
      <c r="C214" s="252"/>
      <c r="D214" s="253" t="s">
        <v>223</v>
      </c>
      <c r="E214" s="254" t="s">
        <v>1</v>
      </c>
      <c r="F214" s="255" t="s">
        <v>611</v>
      </c>
      <c r="G214" s="252"/>
      <c r="H214" s="256">
        <v>35.856000000000002</v>
      </c>
      <c r="I214" s="257"/>
      <c r="J214" s="252"/>
      <c r="K214" s="252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223</v>
      </c>
      <c r="AU214" s="262" t="s">
        <v>85</v>
      </c>
      <c r="AV214" s="13" t="s">
        <v>85</v>
      </c>
      <c r="AW214" s="13" t="s">
        <v>32</v>
      </c>
      <c r="AX214" s="13" t="s">
        <v>83</v>
      </c>
      <c r="AY214" s="262" t="s">
        <v>152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194</v>
      </c>
      <c r="F215" s="226" t="s">
        <v>612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SUM(P216:P258)</f>
        <v>0</v>
      </c>
      <c r="Q215" s="220"/>
      <c r="R215" s="221">
        <f>SUM(R216:R258)</f>
        <v>49.046280920000001</v>
      </c>
      <c r="S215" s="220"/>
      <c r="T215" s="222">
        <f>SUM(T216:T258)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152</v>
      </c>
      <c r="BK215" s="225">
        <f>SUM(BK216:BK258)</f>
        <v>0</v>
      </c>
    </row>
    <row r="216" s="2" customFormat="1" ht="16.5" customHeight="1">
      <c r="A216" s="39"/>
      <c r="B216" s="40"/>
      <c r="C216" s="228" t="s">
        <v>354</v>
      </c>
      <c r="D216" s="228" t="s">
        <v>155</v>
      </c>
      <c r="E216" s="229" t="s">
        <v>613</v>
      </c>
      <c r="F216" s="230" t="s">
        <v>614</v>
      </c>
      <c r="G216" s="231" t="s">
        <v>220</v>
      </c>
      <c r="H216" s="232">
        <v>199.19999999999999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1.0000000000000001E-05</v>
      </c>
      <c r="R216" s="238">
        <f>Q216*H216</f>
        <v>0.0019919999999999998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172</v>
      </c>
      <c r="AT216" s="240" t="s">
        <v>155</v>
      </c>
      <c r="AU216" s="240" t="s">
        <v>85</v>
      </c>
      <c r="AY216" s="18" t="s">
        <v>152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172</v>
      </c>
      <c r="BM216" s="240" t="s">
        <v>615</v>
      </c>
    </row>
    <row r="217" s="2" customFormat="1">
      <c r="A217" s="39"/>
      <c r="B217" s="40"/>
      <c r="C217" s="41"/>
      <c r="D217" s="242" t="s">
        <v>161</v>
      </c>
      <c r="E217" s="41"/>
      <c r="F217" s="243" t="s">
        <v>616</v>
      </c>
      <c r="G217" s="41"/>
      <c r="H217" s="41"/>
      <c r="I217" s="244"/>
      <c r="J217" s="41"/>
      <c r="K217" s="41"/>
      <c r="L217" s="45"/>
      <c r="M217" s="245"/>
      <c r="N217" s="24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161</v>
      </c>
      <c r="AU217" s="18" t="s">
        <v>85</v>
      </c>
    </row>
    <row r="218" s="13" customFormat="1">
      <c r="A218" s="13"/>
      <c r="B218" s="251"/>
      <c r="C218" s="252"/>
      <c r="D218" s="253" t="s">
        <v>223</v>
      </c>
      <c r="E218" s="254" t="s">
        <v>1</v>
      </c>
      <c r="F218" s="255" t="s">
        <v>83</v>
      </c>
      <c r="G218" s="252"/>
      <c r="H218" s="256">
        <v>1</v>
      </c>
      <c r="I218" s="257"/>
      <c r="J218" s="252"/>
      <c r="K218" s="252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223</v>
      </c>
      <c r="AU218" s="262" t="s">
        <v>85</v>
      </c>
      <c r="AV218" s="13" t="s">
        <v>85</v>
      </c>
      <c r="AW218" s="13" t="s">
        <v>32</v>
      </c>
      <c r="AX218" s="13" t="s">
        <v>76</v>
      </c>
      <c r="AY218" s="262" t="s">
        <v>152</v>
      </c>
    </row>
    <row r="219" s="13" customFormat="1">
      <c r="A219" s="13"/>
      <c r="B219" s="251"/>
      <c r="C219" s="252"/>
      <c r="D219" s="253" t="s">
        <v>223</v>
      </c>
      <c r="E219" s="254" t="s">
        <v>1</v>
      </c>
      <c r="F219" s="255" t="s">
        <v>617</v>
      </c>
      <c r="G219" s="252"/>
      <c r="H219" s="256">
        <v>199.19999999999999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223</v>
      </c>
      <c r="AU219" s="262" t="s">
        <v>85</v>
      </c>
      <c r="AV219" s="13" t="s">
        <v>85</v>
      </c>
      <c r="AW219" s="13" t="s">
        <v>32</v>
      </c>
      <c r="AX219" s="13" t="s">
        <v>83</v>
      </c>
      <c r="AY219" s="262" t="s">
        <v>152</v>
      </c>
    </row>
    <row r="220" s="2" customFormat="1" ht="16.5" customHeight="1">
      <c r="A220" s="39"/>
      <c r="B220" s="40"/>
      <c r="C220" s="285" t="s">
        <v>356</v>
      </c>
      <c r="D220" s="285" t="s">
        <v>253</v>
      </c>
      <c r="E220" s="286" t="s">
        <v>618</v>
      </c>
      <c r="F220" s="287" t="s">
        <v>619</v>
      </c>
      <c r="G220" s="288" t="s">
        <v>220</v>
      </c>
      <c r="H220" s="289">
        <v>202.18799999999999</v>
      </c>
      <c r="I220" s="290"/>
      <c r="J220" s="291">
        <f>ROUND(I220*H220,2)</f>
        <v>0</v>
      </c>
      <c r="K220" s="292"/>
      <c r="L220" s="293"/>
      <c r="M220" s="294" t="s">
        <v>1</v>
      </c>
      <c r="N220" s="295" t="s">
        <v>41</v>
      </c>
      <c r="O220" s="92"/>
      <c r="P220" s="238">
        <f>O220*H220</f>
        <v>0</v>
      </c>
      <c r="Q220" s="238">
        <v>0.0050899999999999999</v>
      </c>
      <c r="R220" s="238">
        <f>Q220*H220</f>
        <v>1.02913692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194</v>
      </c>
      <c r="AT220" s="240" t="s">
        <v>253</v>
      </c>
      <c r="AU220" s="240" t="s">
        <v>85</v>
      </c>
      <c r="AY220" s="18" t="s">
        <v>152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172</v>
      </c>
      <c r="BM220" s="240" t="s">
        <v>620</v>
      </c>
    </row>
    <row r="221" s="13" customFormat="1">
      <c r="A221" s="13"/>
      <c r="B221" s="251"/>
      <c r="C221" s="252"/>
      <c r="D221" s="253" t="s">
        <v>223</v>
      </c>
      <c r="E221" s="252"/>
      <c r="F221" s="255" t="s">
        <v>621</v>
      </c>
      <c r="G221" s="252"/>
      <c r="H221" s="256">
        <v>202.18799999999999</v>
      </c>
      <c r="I221" s="257"/>
      <c r="J221" s="252"/>
      <c r="K221" s="252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223</v>
      </c>
      <c r="AU221" s="262" t="s">
        <v>85</v>
      </c>
      <c r="AV221" s="13" t="s">
        <v>85</v>
      </c>
      <c r="AW221" s="13" t="s">
        <v>4</v>
      </c>
      <c r="AX221" s="13" t="s">
        <v>83</v>
      </c>
      <c r="AY221" s="262" t="s">
        <v>152</v>
      </c>
    </row>
    <row r="222" s="2" customFormat="1" ht="16.5" customHeight="1">
      <c r="A222" s="39"/>
      <c r="B222" s="40"/>
      <c r="C222" s="228" t="s">
        <v>358</v>
      </c>
      <c r="D222" s="228" t="s">
        <v>155</v>
      </c>
      <c r="E222" s="229" t="s">
        <v>622</v>
      </c>
      <c r="F222" s="230" t="s">
        <v>623</v>
      </c>
      <c r="G222" s="231" t="s">
        <v>279</v>
      </c>
      <c r="H222" s="232">
        <v>6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0.0015399999999999999</v>
      </c>
      <c r="R222" s="238">
        <f>Q222*H222</f>
        <v>0.0092399999999999999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172</v>
      </c>
      <c r="AT222" s="240" t="s">
        <v>155</v>
      </c>
      <c r="AU222" s="240" t="s">
        <v>85</v>
      </c>
      <c r="AY222" s="18" t="s">
        <v>152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172</v>
      </c>
      <c r="BM222" s="240" t="s">
        <v>624</v>
      </c>
    </row>
    <row r="223" s="2" customFormat="1" ht="16.5" customHeight="1">
      <c r="A223" s="39"/>
      <c r="B223" s="40"/>
      <c r="C223" s="285" t="s">
        <v>363</v>
      </c>
      <c r="D223" s="285" t="s">
        <v>253</v>
      </c>
      <c r="E223" s="286" t="s">
        <v>625</v>
      </c>
      <c r="F223" s="287" t="s">
        <v>626</v>
      </c>
      <c r="G223" s="288" t="s">
        <v>279</v>
      </c>
      <c r="H223" s="289">
        <v>6</v>
      </c>
      <c r="I223" s="290"/>
      <c r="J223" s="291">
        <f>ROUND(I223*H223,2)</f>
        <v>0</v>
      </c>
      <c r="K223" s="292"/>
      <c r="L223" s="293"/>
      <c r="M223" s="294" t="s">
        <v>1</v>
      </c>
      <c r="N223" s="295" t="s">
        <v>41</v>
      </c>
      <c r="O223" s="92"/>
      <c r="P223" s="238">
        <f>O223*H223</f>
        <v>0</v>
      </c>
      <c r="Q223" s="238">
        <v>0.0033</v>
      </c>
      <c r="R223" s="238">
        <f>Q223*H223</f>
        <v>0.019799999999999998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194</v>
      </c>
      <c r="AT223" s="240" t="s">
        <v>253</v>
      </c>
      <c r="AU223" s="240" t="s">
        <v>85</v>
      </c>
      <c r="AY223" s="18" t="s">
        <v>152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172</v>
      </c>
      <c r="BM223" s="240" t="s">
        <v>627</v>
      </c>
    </row>
    <row r="224" s="2" customFormat="1" ht="16.5" customHeight="1">
      <c r="A224" s="39"/>
      <c r="B224" s="40"/>
      <c r="C224" s="228" t="s">
        <v>368</v>
      </c>
      <c r="D224" s="228" t="s">
        <v>155</v>
      </c>
      <c r="E224" s="229" t="s">
        <v>628</v>
      </c>
      <c r="F224" s="230" t="s">
        <v>629</v>
      </c>
      <c r="G224" s="231" t="s">
        <v>220</v>
      </c>
      <c r="H224" s="232">
        <v>199.19999999999999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172</v>
      </c>
      <c r="AT224" s="240" t="s">
        <v>155</v>
      </c>
      <c r="AU224" s="240" t="s">
        <v>85</v>
      </c>
      <c r="AY224" s="18" t="s">
        <v>152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172</v>
      </c>
      <c r="BM224" s="240" t="s">
        <v>630</v>
      </c>
    </row>
    <row r="225" s="2" customFormat="1">
      <c r="A225" s="39"/>
      <c r="B225" s="40"/>
      <c r="C225" s="41"/>
      <c r="D225" s="242" t="s">
        <v>161</v>
      </c>
      <c r="E225" s="41"/>
      <c r="F225" s="243" t="s">
        <v>631</v>
      </c>
      <c r="G225" s="41"/>
      <c r="H225" s="41"/>
      <c r="I225" s="244"/>
      <c r="J225" s="41"/>
      <c r="K225" s="41"/>
      <c r="L225" s="45"/>
      <c r="M225" s="245"/>
      <c r="N225" s="24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161</v>
      </c>
      <c r="AU225" s="18" t="s">
        <v>85</v>
      </c>
    </row>
    <row r="226" s="13" customFormat="1">
      <c r="A226" s="13"/>
      <c r="B226" s="251"/>
      <c r="C226" s="252"/>
      <c r="D226" s="253" t="s">
        <v>223</v>
      </c>
      <c r="E226" s="254" t="s">
        <v>1</v>
      </c>
      <c r="F226" s="255" t="s">
        <v>617</v>
      </c>
      <c r="G226" s="252"/>
      <c r="H226" s="256">
        <v>199.19999999999999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223</v>
      </c>
      <c r="AU226" s="262" t="s">
        <v>85</v>
      </c>
      <c r="AV226" s="13" t="s">
        <v>85</v>
      </c>
      <c r="AW226" s="13" t="s">
        <v>32</v>
      </c>
      <c r="AX226" s="13" t="s">
        <v>83</v>
      </c>
      <c r="AY226" s="262" t="s">
        <v>152</v>
      </c>
    </row>
    <row r="227" s="2" customFormat="1" ht="16.5" customHeight="1">
      <c r="A227" s="39"/>
      <c r="B227" s="40"/>
      <c r="C227" s="228" t="s">
        <v>373</v>
      </c>
      <c r="D227" s="228" t="s">
        <v>155</v>
      </c>
      <c r="E227" s="229" t="s">
        <v>632</v>
      </c>
      <c r="F227" s="230" t="s">
        <v>633</v>
      </c>
      <c r="G227" s="231" t="s">
        <v>279</v>
      </c>
      <c r="H227" s="232">
        <v>6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0.45937</v>
      </c>
      <c r="R227" s="238">
        <f>Q227*H227</f>
        <v>2.7562199999999999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172</v>
      </c>
      <c r="AT227" s="240" t="s">
        <v>155</v>
      </c>
      <c r="AU227" s="240" t="s">
        <v>85</v>
      </c>
      <c r="AY227" s="18" t="s">
        <v>152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172</v>
      </c>
      <c r="BM227" s="240" t="s">
        <v>634</v>
      </c>
    </row>
    <row r="228" s="2" customFormat="1">
      <c r="A228" s="39"/>
      <c r="B228" s="40"/>
      <c r="C228" s="41"/>
      <c r="D228" s="242" t="s">
        <v>161</v>
      </c>
      <c r="E228" s="41"/>
      <c r="F228" s="243" t="s">
        <v>635</v>
      </c>
      <c r="G228" s="41"/>
      <c r="H228" s="41"/>
      <c r="I228" s="244"/>
      <c r="J228" s="41"/>
      <c r="K228" s="41"/>
      <c r="L228" s="45"/>
      <c r="M228" s="245"/>
      <c r="N228" s="24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161</v>
      </c>
      <c r="AU228" s="18" t="s">
        <v>85</v>
      </c>
    </row>
    <row r="229" s="2" customFormat="1" ht="16.5" customHeight="1">
      <c r="A229" s="39"/>
      <c r="B229" s="40"/>
      <c r="C229" s="228" t="s">
        <v>378</v>
      </c>
      <c r="D229" s="228" t="s">
        <v>155</v>
      </c>
      <c r="E229" s="229" t="s">
        <v>636</v>
      </c>
      <c r="F229" s="230" t="s">
        <v>637</v>
      </c>
      <c r="G229" s="231" t="s">
        <v>279</v>
      </c>
      <c r="H229" s="232">
        <v>10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0.41948000000000002</v>
      </c>
      <c r="R229" s="238">
        <f>Q229*H229</f>
        <v>4.1947999999999999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172</v>
      </c>
      <c r="AT229" s="240" t="s">
        <v>155</v>
      </c>
      <c r="AU229" s="240" t="s">
        <v>85</v>
      </c>
      <c r="AY229" s="18" t="s">
        <v>152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172</v>
      </c>
      <c r="BM229" s="240" t="s">
        <v>638</v>
      </c>
    </row>
    <row r="230" s="2" customFormat="1">
      <c r="A230" s="39"/>
      <c r="B230" s="40"/>
      <c r="C230" s="41"/>
      <c r="D230" s="242" t="s">
        <v>161</v>
      </c>
      <c r="E230" s="41"/>
      <c r="F230" s="243" t="s">
        <v>639</v>
      </c>
      <c r="G230" s="41"/>
      <c r="H230" s="41"/>
      <c r="I230" s="244"/>
      <c r="J230" s="41"/>
      <c r="K230" s="41"/>
      <c r="L230" s="45"/>
      <c r="M230" s="245"/>
      <c r="N230" s="24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161</v>
      </c>
      <c r="AU230" s="18" t="s">
        <v>85</v>
      </c>
    </row>
    <row r="231" s="2" customFormat="1" ht="16.5" customHeight="1">
      <c r="A231" s="39"/>
      <c r="B231" s="40"/>
      <c r="C231" s="285" t="s">
        <v>7</v>
      </c>
      <c r="D231" s="285" t="s">
        <v>253</v>
      </c>
      <c r="E231" s="286" t="s">
        <v>640</v>
      </c>
      <c r="F231" s="287" t="s">
        <v>641</v>
      </c>
      <c r="G231" s="288" t="s">
        <v>279</v>
      </c>
      <c r="H231" s="289">
        <v>10</v>
      </c>
      <c r="I231" s="290"/>
      <c r="J231" s="291">
        <f>ROUND(I231*H231,2)</f>
        <v>0</v>
      </c>
      <c r="K231" s="292"/>
      <c r="L231" s="293"/>
      <c r="M231" s="294" t="s">
        <v>1</v>
      </c>
      <c r="N231" s="295" t="s">
        <v>41</v>
      </c>
      <c r="O231" s="92"/>
      <c r="P231" s="238">
        <f>O231*H231</f>
        <v>0</v>
      </c>
      <c r="Q231" s="238">
        <v>1.23</v>
      </c>
      <c r="R231" s="238">
        <f>Q231*H231</f>
        <v>12.300000000000001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194</v>
      </c>
      <c r="AT231" s="240" t="s">
        <v>253</v>
      </c>
      <c r="AU231" s="240" t="s">
        <v>85</v>
      </c>
      <c r="AY231" s="18" t="s">
        <v>152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172</v>
      </c>
      <c r="BM231" s="240" t="s">
        <v>642</v>
      </c>
    </row>
    <row r="232" s="2" customFormat="1" ht="16.5" customHeight="1">
      <c r="A232" s="39"/>
      <c r="B232" s="40"/>
      <c r="C232" s="228" t="s">
        <v>388</v>
      </c>
      <c r="D232" s="228" t="s">
        <v>155</v>
      </c>
      <c r="E232" s="229" t="s">
        <v>643</v>
      </c>
      <c r="F232" s="230" t="s">
        <v>644</v>
      </c>
      <c r="G232" s="231" t="s">
        <v>279</v>
      </c>
      <c r="H232" s="232">
        <v>36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0.0098899999999999995</v>
      </c>
      <c r="R232" s="238">
        <f>Q232*H232</f>
        <v>0.35603999999999997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172</v>
      </c>
      <c r="AT232" s="240" t="s">
        <v>155</v>
      </c>
      <c r="AU232" s="240" t="s">
        <v>85</v>
      </c>
      <c r="AY232" s="18" t="s">
        <v>152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172</v>
      </c>
      <c r="BM232" s="240" t="s">
        <v>645</v>
      </c>
    </row>
    <row r="233" s="2" customFormat="1">
      <c r="A233" s="39"/>
      <c r="B233" s="40"/>
      <c r="C233" s="41"/>
      <c r="D233" s="242" t="s">
        <v>161</v>
      </c>
      <c r="E233" s="41"/>
      <c r="F233" s="243" t="s">
        <v>646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161</v>
      </c>
      <c r="AU233" s="18" t="s">
        <v>85</v>
      </c>
    </row>
    <row r="234" s="2" customFormat="1">
      <c r="A234" s="39"/>
      <c r="B234" s="40"/>
      <c r="C234" s="41"/>
      <c r="D234" s="253" t="s">
        <v>234</v>
      </c>
      <c r="E234" s="41"/>
      <c r="F234" s="263" t="s">
        <v>647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234</v>
      </c>
      <c r="AU234" s="18" t="s">
        <v>85</v>
      </c>
    </row>
    <row r="235" s="2" customFormat="1" ht="16.5" customHeight="1">
      <c r="A235" s="39"/>
      <c r="B235" s="40"/>
      <c r="C235" s="285" t="s">
        <v>393</v>
      </c>
      <c r="D235" s="285" t="s">
        <v>253</v>
      </c>
      <c r="E235" s="286" t="s">
        <v>648</v>
      </c>
      <c r="F235" s="287" t="s">
        <v>649</v>
      </c>
      <c r="G235" s="288" t="s">
        <v>279</v>
      </c>
      <c r="H235" s="289">
        <v>36</v>
      </c>
      <c r="I235" s="290"/>
      <c r="J235" s="291">
        <f>ROUND(I235*H235,2)</f>
        <v>0</v>
      </c>
      <c r="K235" s="292"/>
      <c r="L235" s="293"/>
      <c r="M235" s="294" t="s">
        <v>1</v>
      </c>
      <c r="N235" s="295" t="s">
        <v>41</v>
      </c>
      <c r="O235" s="92"/>
      <c r="P235" s="238">
        <f>O235*H235</f>
        <v>0</v>
      </c>
      <c r="Q235" s="238">
        <v>0.52600000000000002</v>
      </c>
      <c r="R235" s="238">
        <f>Q235*H235</f>
        <v>18.936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194</v>
      </c>
      <c r="AT235" s="240" t="s">
        <v>253</v>
      </c>
      <c r="AU235" s="240" t="s">
        <v>85</v>
      </c>
      <c r="AY235" s="18" t="s">
        <v>152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172</v>
      </c>
      <c r="BM235" s="240" t="s">
        <v>650</v>
      </c>
    </row>
    <row r="236" s="2" customFormat="1" ht="16.5" customHeight="1">
      <c r="A236" s="39"/>
      <c r="B236" s="40"/>
      <c r="C236" s="228" t="s">
        <v>398</v>
      </c>
      <c r="D236" s="228" t="s">
        <v>155</v>
      </c>
      <c r="E236" s="229" t="s">
        <v>651</v>
      </c>
      <c r="F236" s="230" t="s">
        <v>652</v>
      </c>
      <c r="G236" s="231" t="s">
        <v>279</v>
      </c>
      <c r="H236" s="232">
        <v>10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0.0098899999999999995</v>
      </c>
      <c r="R236" s="238">
        <f>Q236*H236</f>
        <v>0.098899999999999988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172</v>
      </c>
      <c r="AT236" s="240" t="s">
        <v>155</v>
      </c>
      <c r="AU236" s="240" t="s">
        <v>85</v>
      </c>
      <c r="AY236" s="18" t="s">
        <v>152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172</v>
      </c>
      <c r="BM236" s="240" t="s">
        <v>653</v>
      </c>
    </row>
    <row r="237" s="2" customFormat="1">
      <c r="A237" s="39"/>
      <c r="B237" s="40"/>
      <c r="C237" s="41"/>
      <c r="D237" s="242" t="s">
        <v>161</v>
      </c>
      <c r="E237" s="41"/>
      <c r="F237" s="243" t="s">
        <v>654</v>
      </c>
      <c r="G237" s="41"/>
      <c r="H237" s="41"/>
      <c r="I237" s="244"/>
      <c r="J237" s="41"/>
      <c r="K237" s="41"/>
      <c r="L237" s="45"/>
      <c r="M237" s="245"/>
      <c r="N237" s="24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161</v>
      </c>
      <c r="AU237" s="18" t="s">
        <v>85</v>
      </c>
    </row>
    <row r="238" s="2" customFormat="1" ht="16.5" customHeight="1">
      <c r="A238" s="39"/>
      <c r="B238" s="40"/>
      <c r="C238" s="285" t="s">
        <v>400</v>
      </c>
      <c r="D238" s="285" t="s">
        <v>253</v>
      </c>
      <c r="E238" s="286" t="s">
        <v>655</v>
      </c>
      <c r="F238" s="287" t="s">
        <v>656</v>
      </c>
      <c r="G238" s="288" t="s">
        <v>279</v>
      </c>
      <c r="H238" s="289">
        <v>10</v>
      </c>
      <c r="I238" s="290"/>
      <c r="J238" s="291">
        <f>ROUND(I238*H238,2)</f>
        <v>0</v>
      </c>
      <c r="K238" s="292"/>
      <c r="L238" s="293"/>
      <c r="M238" s="294" t="s">
        <v>1</v>
      </c>
      <c r="N238" s="295" t="s">
        <v>41</v>
      </c>
      <c r="O238" s="92"/>
      <c r="P238" s="238">
        <f>O238*H238</f>
        <v>0</v>
      </c>
      <c r="Q238" s="238">
        <v>0.44900000000000001</v>
      </c>
      <c r="R238" s="238">
        <f>Q238*H238</f>
        <v>4.4900000000000002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194</v>
      </c>
      <c r="AT238" s="240" t="s">
        <v>253</v>
      </c>
      <c r="AU238" s="240" t="s">
        <v>85</v>
      </c>
      <c r="AY238" s="18" t="s">
        <v>152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172</v>
      </c>
      <c r="BM238" s="240" t="s">
        <v>657</v>
      </c>
    </row>
    <row r="239" s="2" customFormat="1" ht="24.15" customHeight="1">
      <c r="A239" s="39"/>
      <c r="B239" s="40"/>
      <c r="C239" s="228" t="s">
        <v>403</v>
      </c>
      <c r="D239" s="228" t="s">
        <v>155</v>
      </c>
      <c r="E239" s="229" t="s">
        <v>658</v>
      </c>
      <c r="F239" s="230" t="s">
        <v>659</v>
      </c>
      <c r="G239" s="231" t="s">
        <v>279</v>
      </c>
      <c r="H239" s="232">
        <v>2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0.58692</v>
      </c>
      <c r="R239" s="238">
        <f>Q239*H239</f>
        <v>1.17384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172</v>
      </c>
      <c r="AT239" s="240" t="s">
        <v>155</v>
      </c>
      <c r="AU239" s="240" t="s">
        <v>85</v>
      </c>
      <c r="AY239" s="18" t="s">
        <v>152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172</v>
      </c>
      <c r="BM239" s="240" t="s">
        <v>660</v>
      </c>
    </row>
    <row r="240" s="2" customFormat="1">
      <c r="A240" s="39"/>
      <c r="B240" s="40"/>
      <c r="C240" s="41"/>
      <c r="D240" s="242" t="s">
        <v>161</v>
      </c>
      <c r="E240" s="41"/>
      <c r="F240" s="243" t="s">
        <v>661</v>
      </c>
      <c r="G240" s="41"/>
      <c r="H240" s="41"/>
      <c r="I240" s="244"/>
      <c r="J240" s="41"/>
      <c r="K240" s="41"/>
      <c r="L240" s="45"/>
      <c r="M240" s="245"/>
      <c r="N240" s="24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161</v>
      </c>
      <c r="AU240" s="18" t="s">
        <v>85</v>
      </c>
    </row>
    <row r="241" s="2" customFormat="1" ht="21.75" customHeight="1">
      <c r="A241" s="39"/>
      <c r="B241" s="40"/>
      <c r="C241" s="228" t="s">
        <v>303</v>
      </c>
      <c r="D241" s="228" t="s">
        <v>155</v>
      </c>
      <c r="E241" s="229" t="s">
        <v>662</v>
      </c>
      <c r="F241" s="230" t="s">
        <v>663</v>
      </c>
      <c r="G241" s="231" t="s">
        <v>279</v>
      </c>
      <c r="H241" s="232">
        <v>10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0.089999999999999997</v>
      </c>
      <c r="R241" s="238">
        <f>Q241*H241</f>
        <v>0.89999999999999991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172</v>
      </c>
      <c r="AT241" s="240" t="s">
        <v>155</v>
      </c>
      <c r="AU241" s="240" t="s">
        <v>85</v>
      </c>
      <c r="AY241" s="18" t="s">
        <v>152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172</v>
      </c>
      <c r="BM241" s="240" t="s">
        <v>664</v>
      </c>
    </row>
    <row r="242" s="2" customFormat="1">
      <c r="A242" s="39"/>
      <c r="B242" s="40"/>
      <c r="C242" s="41"/>
      <c r="D242" s="242" t="s">
        <v>161</v>
      </c>
      <c r="E242" s="41"/>
      <c r="F242" s="243" t="s">
        <v>665</v>
      </c>
      <c r="G242" s="41"/>
      <c r="H242" s="41"/>
      <c r="I242" s="244"/>
      <c r="J242" s="41"/>
      <c r="K242" s="41"/>
      <c r="L242" s="45"/>
      <c r="M242" s="245"/>
      <c r="N242" s="24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161</v>
      </c>
      <c r="AU242" s="18" t="s">
        <v>85</v>
      </c>
    </row>
    <row r="243" s="2" customFormat="1" ht="16.5" customHeight="1">
      <c r="A243" s="39"/>
      <c r="B243" s="40"/>
      <c r="C243" s="285" t="s">
        <v>309</v>
      </c>
      <c r="D243" s="285" t="s">
        <v>253</v>
      </c>
      <c r="E243" s="286" t="s">
        <v>666</v>
      </c>
      <c r="F243" s="287" t="s">
        <v>667</v>
      </c>
      <c r="G243" s="288" t="s">
        <v>279</v>
      </c>
      <c r="H243" s="289">
        <v>10</v>
      </c>
      <c r="I243" s="290"/>
      <c r="J243" s="291">
        <f>ROUND(I243*H243,2)</f>
        <v>0</v>
      </c>
      <c r="K243" s="292"/>
      <c r="L243" s="293"/>
      <c r="M243" s="294" t="s">
        <v>1</v>
      </c>
      <c r="N243" s="295" t="s">
        <v>41</v>
      </c>
      <c r="O243" s="92"/>
      <c r="P243" s="238">
        <f>O243*H243</f>
        <v>0</v>
      </c>
      <c r="Q243" s="238">
        <v>0.19600000000000001</v>
      </c>
      <c r="R243" s="238">
        <f>Q243*H243</f>
        <v>1.96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194</v>
      </c>
      <c r="AT243" s="240" t="s">
        <v>253</v>
      </c>
      <c r="AU243" s="240" t="s">
        <v>85</v>
      </c>
      <c r="AY243" s="18" t="s">
        <v>152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172</v>
      </c>
      <c r="BM243" s="240" t="s">
        <v>668</v>
      </c>
    </row>
    <row r="244" s="2" customFormat="1" ht="16.5" customHeight="1">
      <c r="A244" s="39"/>
      <c r="B244" s="40"/>
      <c r="C244" s="228" t="s">
        <v>320</v>
      </c>
      <c r="D244" s="228" t="s">
        <v>155</v>
      </c>
      <c r="E244" s="229" t="s">
        <v>669</v>
      </c>
      <c r="F244" s="230" t="s">
        <v>670</v>
      </c>
      <c r="G244" s="231" t="s">
        <v>279</v>
      </c>
      <c r="H244" s="232">
        <v>2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0.21734000000000001</v>
      </c>
      <c r="R244" s="238">
        <f>Q244*H244</f>
        <v>0.43468000000000001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172</v>
      </c>
      <c r="AT244" s="240" t="s">
        <v>155</v>
      </c>
      <c r="AU244" s="240" t="s">
        <v>85</v>
      </c>
      <c r="AY244" s="18" t="s">
        <v>152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172</v>
      </c>
      <c r="BM244" s="240" t="s">
        <v>671</v>
      </c>
    </row>
    <row r="245" s="2" customFormat="1">
      <c r="A245" s="39"/>
      <c r="B245" s="40"/>
      <c r="C245" s="41"/>
      <c r="D245" s="242" t="s">
        <v>161</v>
      </c>
      <c r="E245" s="41"/>
      <c r="F245" s="243" t="s">
        <v>672</v>
      </c>
      <c r="G245" s="41"/>
      <c r="H245" s="41"/>
      <c r="I245" s="244"/>
      <c r="J245" s="41"/>
      <c r="K245" s="41"/>
      <c r="L245" s="45"/>
      <c r="M245" s="245"/>
      <c r="N245" s="24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161</v>
      </c>
      <c r="AU245" s="18" t="s">
        <v>85</v>
      </c>
    </row>
    <row r="246" s="2" customFormat="1" ht="16.5" customHeight="1">
      <c r="A246" s="39"/>
      <c r="B246" s="40"/>
      <c r="C246" s="285" t="s">
        <v>673</v>
      </c>
      <c r="D246" s="285" t="s">
        <v>253</v>
      </c>
      <c r="E246" s="286" t="s">
        <v>674</v>
      </c>
      <c r="F246" s="287" t="s">
        <v>675</v>
      </c>
      <c r="G246" s="288" t="s">
        <v>279</v>
      </c>
      <c r="H246" s="289">
        <v>2</v>
      </c>
      <c r="I246" s="290"/>
      <c r="J246" s="291">
        <f>ROUND(I246*H246,2)</f>
        <v>0</v>
      </c>
      <c r="K246" s="292"/>
      <c r="L246" s="293"/>
      <c r="M246" s="294" t="s">
        <v>1</v>
      </c>
      <c r="N246" s="295" t="s">
        <v>41</v>
      </c>
      <c r="O246" s="92"/>
      <c r="P246" s="238">
        <f>O246*H246</f>
        <v>0</v>
      </c>
      <c r="Q246" s="238">
        <v>0.059999999999999998</v>
      </c>
      <c r="R246" s="238">
        <f>Q246*H246</f>
        <v>0.12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194</v>
      </c>
      <c r="AT246" s="240" t="s">
        <v>253</v>
      </c>
      <c r="AU246" s="240" t="s">
        <v>85</v>
      </c>
      <c r="AY246" s="18" t="s">
        <v>152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172</v>
      </c>
      <c r="BM246" s="240" t="s">
        <v>676</v>
      </c>
    </row>
    <row r="247" s="2" customFormat="1" ht="21.75" customHeight="1">
      <c r="A247" s="39"/>
      <c r="B247" s="40"/>
      <c r="C247" s="228" t="s">
        <v>677</v>
      </c>
      <c r="D247" s="228" t="s">
        <v>155</v>
      </c>
      <c r="E247" s="229" t="s">
        <v>678</v>
      </c>
      <c r="F247" s="230" t="s">
        <v>679</v>
      </c>
      <c r="G247" s="231" t="s">
        <v>279</v>
      </c>
      <c r="H247" s="232">
        <v>54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0.0013600000000000001</v>
      </c>
      <c r="R247" s="238">
        <f>Q247*H247</f>
        <v>0.073440000000000005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172</v>
      </c>
      <c r="AT247" s="240" t="s">
        <v>155</v>
      </c>
      <c r="AU247" s="240" t="s">
        <v>85</v>
      </c>
      <c r="AY247" s="18" t="s">
        <v>152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172</v>
      </c>
      <c r="BM247" s="240" t="s">
        <v>680</v>
      </c>
    </row>
    <row r="248" s="2" customFormat="1">
      <c r="A248" s="39"/>
      <c r="B248" s="40"/>
      <c r="C248" s="41"/>
      <c r="D248" s="242" t="s">
        <v>161</v>
      </c>
      <c r="E248" s="41"/>
      <c r="F248" s="243" t="s">
        <v>681</v>
      </c>
      <c r="G248" s="41"/>
      <c r="H248" s="41"/>
      <c r="I248" s="244"/>
      <c r="J248" s="41"/>
      <c r="K248" s="41"/>
      <c r="L248" s="45"/>
      <c r="M248" s="245"/>
      <c r="N248" s="24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161</v>
      </c>
      <c r="AU248" s="18" t="s">
        <v>85</v>
      </c>
    </row>
    <row r="249" s="2" customFormat="1" ht="16.5" customHeight="1">
      <c r="A249" s="39"/>
      <c r="B249" s="40"/>
      <c r="C249" s="228" t="s">
        <v>682</v>
      </c>
      <c r="D249" s="228" t="s">
        <v>155</v>
      </c>
      <c r="E249" s="229" t="s">
        <v>683</v>
      </c>
      <c r="F249" s="230" t="s">
        <v>684</v>
      </c>
      <c r="G249" s="231" t="s">
        <v>220</v>
      </c>
      <c r="H249" s="232">
        <v>199.19999999999999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0.00020000000000000001</v>
      </c>
      <c r="R249" s="238">
        <f>Q249*H249</f>
        <v>0.03984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172</v>
      </c>
      <c r="AT249" s="240" t="s">
        <v>155</v>
      </c>
      <c r="AU249" s="240" t="s">
        <v>85</v>
      </c>
      <c r="AY249" s="18" t="s">
        <v>152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172</v>
      </c>
      <c r="BM249" s="240" t="s">
        <v>685</v>
      </c>
    </row>
    <row r="250" s="2" customFormat="1">
      <c r="A250" s="39"/>
      <c r="B250" s="40"/>
      <c r="C250" s="41"/>
      <c r="D250" s="242" t="s">
        <v>161</v>
      </c>
      <c r="E250" s="41"/>
      <c r="F250" s="243" t="s">
        <v>686</v>
      </c>
      <c r="G250" s="41"/>
      <c r="H250" s="41"/>
      <c r="I250" s="244"/>
      <c r="J250" s="41"/>
      <c r="K250" s="41"/>
      <c r="L250" s="45"/>
      <c r="M250" s="245"/>
      <c r="N250" s="24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161</v>
      </c>
      <c r="AU250" s="18" t="s">
        <v>85</v>
      </c>
    </row>
    <row r="251" s="13" customFormat="1">
      <c r="A251" s="13"/>
      <c r="B251" s="251"/>
      <c r="C251" s="252"/>
      <c r="D251" s="253" t="s">
        <v>223</v>
      </c>
      <c r="E251" s="254" t="s">
        <v>1</v>
      </c>
      <c r="F251" s="255" t="s">
        <v>687</v>
      </c>
      <c r="G251" s="252"/>
      <c r="H251" s="256">
        <v>199.19999999999999</v>
      </c>
      <c r="I251" s="257"/>
      <c r="J251" s="252"/>
      <c r="K251" s="252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223</v>
      </c>
      <c r="AU251" s="262" t="s">
        <v>85</v>
      </c>
      <c r="AV251" s="13" t="s">
        <v>85</v>
      </c>
      <c r="AW251" s="13" t="s">
        <v>32</v>
      </c>
      <c r="AX251" s="13" t="s">
        <v>83</v>
      </c>
      <c r="AY251" s="262" t="s">
        <v>152</v>
      </c>
    </row>
    <row r="252" s="2" customFormat="1" ht="16.5" customHeight="1">
      <c r="A252" s="39"/>
      <c r="B252" s="40"/>
      <c r="C252" s="228" t="s">
        <v>688</v>
      </c>
      <c r="D252" s="228" t="s">
        <v>155</v>
      </c>
      <c r="E252" s="229" t="s">
        <v>689</v>
      </c>
      <c r="F252" s="230" t="s">
        <v>690</v>
      </c>
      <c r="G252" s="231" t="s">
        <v>220</v>
      </c>
      <c r="H252" s="232">
        <v>199.19999999999999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6.0000000000000002E-05</v>
      </c>
      <c r="R252" s="238">
        <f>Q252*H252</f>
        <v>0.011951999999999999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172</v>
      </c>
      <c r="AT252" s="240" t="s">
        <v>155</v>
      </c>
      <c r="AU252" s="240" t="s">
        <v>85</v>
      </c>
      <c r="AY252" s="18" t="s">
        <v>152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172</v>
      </c>
      <c r="BM252" s="240" t="s">
        <v>691</v>
      </c>
    </row>
    <row r="253" s="2" customFormat="1">
      <c r="A253" s="39"/>
      <c r="B253" s="40"/>
      <c r="C253" s="41"/>
      <c r="D253" s="242" t="s">
        <v>161</v>
      </c>
      <c r="E253" s="41"/>
      <c r="F253" s="243" t="s">
        <v>692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161</v>
      </c>
      <c r="AU253" s="18" t="s">
        <v>85</v>
      </c>
    </row>
    <row r="254" s="13" customFormat="1">
      <c r="A254" s="13"/>
      <c r="B254" s="251"/>
      <c r="C254" s="252"/>
      <c r="D254" s="253" t="s">
        <v>223</v>
      </c>
      <c r="E254" s="254" t="s">
        <v>1</v>
      </c>
      <c r="F254" s="255" t="s">
        <v>617</v>
      </c>
      <c r="G254" s="252"/>
      <c r="H254" s="256">
        <v>199.19999999999999</v>
      </c>
      <c r="I254" s="257"/>
      <c r="J254" s="252"/>
      <c r="K254" s="252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223</v>
      </c>
      <c r="AU254" s="262" t="s">
        <v>85</v>
      </c>
      <c r="AV254" s="13" t="s">
        <v>85</v>
      </c>
      <c r="AW254" s="13" t="s">
        <v>32</v>
      </c>
      <c r="AX254" s="13" t="s">
        <v>83</v>
      </c>
      <c r="AY254" s="262" t="s">
        <v>152</v>
      </c>
    </row>
    <row r="255" s="2" customFormat="1" ht="21.75" customHeight="1">
      <c r="A255" s="39"/>
      <c r="B255" s="40"/>
      <c r="C255" s="228" t="s">
        <v>693</v>
      </c>
      <c r="D255" s="228" t="s">
        <v>155</v>
      </c>
      <c r="E255" s="229" t="s">
        <v>694</v>
      </c>
      <c r="F255" s="230" t="s">
        <v>695</v>
      </c>
      <c r="G255" s="231" t="s">
        <v>306</v>
      </c>
      <c r="H255" s="232">
        <v>60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0.0023400000000000001</v>
      </c>
      <c r="R255" s="238">
        <f>Q255*H255</f>
        <v>0.1404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172</v>
      </c>
      <c r="AT255" s="240" t="s">
        <v>155</v>
      </c>
      <c r="AU255" s="240" t="s">
        <v>85</v>
      </c>
      <c r="AY255" s="18" t="s">
        <v>152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172</v>
      </c>
      <c r="BM255" s="240" t="s">
        <v>696</v>
      </c>
    </row>
    <row r="256" s="2" customFormat="1">
      <c r="A256" s="39"/>
      <c r="B256" s="40"/>
      <c r="C256" s="41"/>
      <c r="D256" s="242" t="s">
        <v>161</v>
      </c>
      <c r="E256" s="41"/>
      <c r="F256" s="243" t="s">
        <v>697</v>
      </c>
      <c r="G256" s="41"/>
      <c r="H256" s="41"/>
      <c r="I256" s="244"/>
      <c r="J256" s="41"/>
      <c r="K256" s="41"/>
      <c r="L256" s="45"/>
      <c r="M256" s="245"/>
      <c r="N256" s="24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161</v>
      </c>
      <c r="AU256" s="18" t="s">
        <v>85</v>
      </c>
    </row>
    <row r="257" s="2" customFormat="1">
      <c r="A257" s="39"/>
      <c r="B257" s="40"/>
      <c r="C257" s="41"/>
      <c r="D257" s="253" t="s">
        <v>234</v>
      </c>
      <c r="E257" s="41"/>
      <c r="F257" s="263" t="s">
        <v>698</v>
      </c>
      <c r="G257" s="41"/>
      <c r="H257" s="41"/>
      <c r="I257" s="244"/>
      <c r="J257" s="41"/>
      <c r="K257" s="41"/>
      <c r="L257" s="45"/>
      <c r="M257" s="245"/>
      <c r="N257" s="246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234</v>
      </c>
      <c r="AU257" s="18" t="s">
        <v>85</v>
      </c>
    </row>
    <row r="258" s="13" customFormat="1">
      <c r="A258" s="13"/>
      <c r="B258" s="251"/>
      <c r="C258" s="252"/>
      <c r="D258" s="253" t="s">
        <v>223</v>
      </c>
      <c r="E258" s="254" t="s">
        <v>1</v>
      </c>
      <c r="F258" s="255" t="s">
        <v>699</v>
      </c>
      <c r="G258" s="252"/>
      <c r="H258" s="256">
        <v>60</v>
      </c>
      <c r="I258" s="257"/>
      <c r="J258" s="252"/>
      <c r="K258" s="252"/>
      <c r="L258" s="258"/>
      <c r="M258" s="308"/>
      <c r="N258" s="309"/>
      <c r="O258" s="309"/>
      <c r="P258" s="309"/>
      <c r="Q258" s="309"/>
      <c r="R258" s="309"/>
      <c r="S258" s="309"/>
      <c r="T258" s="31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223</v>
      </c>
      <c r="AU258" s="262" t="s">
        <v>85</v>
      </c>
      <c r="AV258" s="13" t="s">
        <v>85</v>
      </c>
      <c r="AW258" s="13" t="s">
        <v>32</v>
      </c>
      <c r="AX258" s="13" t="s">
        <v>83</v>
      </c>
      <c r="AY258" s="262" t="s">
        <v>152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KQQK/tT8N2L5wh0Kmq/+oYCqyyd1qNtT6H11rpD7eR4jEkiLjrF8maX6HuLKiqUzw03cnvRE2oGGQ5gEgCB8Aw==" hashValue="Vlz7HRdu/u4eXSIzyrUXkD5atrLMS5uzgnqhuEAvXM2oh1QAi5vH2H8/mB3xKyqyWLjy4B+PwF1tMaqFsizC6w==" algorithmName="SHA-512" password="CC35"/>
  <autoFilter ref="C124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29" r:id="rId1" display="https://podminky.urs.cz/item/CS_URS_2024_01/132151251"/>
    <hyperlink ref="F133" r:id="rId2" display="https://podminky.urs.cz/item/CS_URS_2024_01/132151252"/>
    <hyperlink ref="F137" r:id="rId3" display="https://podminky.urs.cz/item/CS_URS_2024_01/132151253"/>
    <hyperlink ref="F146" r:id="rId4" display="https://podminky.urs.cz/item/CS_URS_2024_01/132151254"/>
    <hyperlink ref="F150" r:id="rId5" display="https://podminky.urs.cz/item/CS_URS_2024_01/133151101"/>
    <hyperlink ref="F163" r:id="rId6" display="https://podminky.urs.cz/item/CS_URS_2024_01/162751117"/>
    <hyperlink ref="F179" r:id="rId7" display="https://podminky.urs.cz/item/CS_URS_2024_01/162751119"/>
    <hyperlink ref="F183" r:id="rId8" display="https://podminky.urs.cz/item/CS_URS_2024_01/171201221"/>
    <hyperlink ref="F187" r:id="rId9" display="https://podminky.urs.cz/item/CS_URS_2024_01/171251201"/>
    <hyperlink ref="F190" r:id="rId10" display="https://podminky.urs.cz/item/CS_URS_2024_01/174111103"/>
    <hyperlink ref="F210" r:id="rId11" display="https://podminky.urs.cz/item/CS_URS_2024_01/386110101"/>
    <hyperlink ref="F213" r:id="rId12" display="https://podminky.urs.cz/item/CS_URS_2024_01/451572111"/>
    <hyperlink ref="F217" r:id="rId13" display="https://podminky.urs.cz/item/CS_URS_2024_01/871350320"/>
    <hyperlink ref="F225" r:id="rId14" display="https://podminky.urs.cz/item/CS_URS_2024_01/892351111"/>
    <hyperlink ref="F228" r:id="rId15" display="https://podminky.urs.cz/item/CS_URS_2024_01/892372111"/>
    <hyperlink ref="F230" r:id="rId16" display="https://podminky.urs.cz/item/CS_URS_2024_01/894410100"/>
    <hyperlink ref="F233" r:id="rId17" display="https://podminky.urs.cz/item/CS_URS_2024_01/894410212"/>
    <hyperlink ref="F237" r:id="rId18" display="https://podminky.urs.cz/item/CS_URS_2024_01/894410302"/>
    <hyperlink ref="F240" r:id="rId19" display="https://podminky.urs.cz/item/CS_URS_2024_01/895941103"/>
    <hyperlink ref="F242" r:id="rId20" display="https://podminky.urs.cz/item/CS_URS_2024_01/899104112"/>
    <hyperlink ref="F245" r:id="rId21" display="https://podminky.urs.cz/item/CS_URS_2024_01/899204112"/>
    <hyperlink ref="F248" r:id="rId22" display="https://podminky.urs.cz/item/CS_URS_2024_01/899501221"/>
    <hyperlink ref="F250" r:id="rId23" display="https://podminky.urs.cz/item/CS_URS_2024_01/899721112"/>
    <hyperlink ref="F253" r:id="rId24" display="https://podminky.urs.cz/item/CS_URS_2024_01/899722111"/>
    <hyperlink ref="F256" r:id="rId25" display="https://podminky.urs.cz/item/CS_URS_2024_01/89991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127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ROUND((SUM(BE125:BE343)),  2)</f>
        <v>0</v>
      </c>
      <c r="G35" s="39"/>
      <c r="H35" s="39"/>
      <c r="I35" s="165">
        <v>0.20999999999999999</v>
      </c>
      <c r="J35" s="164">
        <f>ROUND(((SUM(BE125:BE343))*I35),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ROUND((SUM(BF125:BF343)),  2)</f>
        <v>0</v>
      </c>
      <c r="G36" s="39"/>
      <c r="H36" s="39"/>
      <c r="I36" s="165">
        <v>0.12</v>
      </c>
      <c r="J36" s="164">
        <f>ROUND(((SUM(BF125:BF343))*I36),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ROUND((SUM(BG125:BG343)),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ROUND((SUM(BH125:BH343)),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ROUND((SUM(BI125:BI343)),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D1.9.O - Obslužné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Česká zemědělská universita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205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95"/>
      <c r="C100" s="134"/>
      <c r="D100" s="196" t="s">
        <v>206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95"/>
      <c r="C101" s="134"/>
      <c r="D101" s="196" t="s">
        <v>208</v>
      </c>
      <c r="E101" s="197"/>
      <c r="F101" s="197"/>
      <c r="G101" s="197"/>
      <c r="H101" s="197"/>
      <c r="I101" s="197"/>
      <c r="J101" s="198">
        <f>J282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95"/>
      <c r="C102" s="134"/>
      <c r="D102" s="196" t="s">
        <v>209</v>
      </c>
      <c r="E102" s="197"/>
      <c r="F102" s="197"/>
      <c r="G102" s="197"/>
      <c r="H102" s="197"/>
      <c r="I102" s="197"/>
      <c r="J102" s="198">
        <f>J317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95"/>
      <c r="C103" s="134"/>
      <c r="D103" s="196" t="s">
        <v>701</v>
      </c>
      <c r="E103" s="197"/>
      <c r="F103" s="197"/>
      <c r="G103" s="197"/>
      <c r="H103" s="197"/>
      <c r="I103" s="197"/>
      <c r="J103" s="198">
        <f>J331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hidden="1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/>
    <row r="107" hidden="1"/>
    <row r="108" hidden="1"/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ČZU Parkoviště P13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122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123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124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D1.9.O - Obslužné komunikace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17. 9. 2024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E17</f>
        <v>Česká zemědělská universita</v>
      </c>
      <c r="G121" s="41"/>
      <c r="H121" s="41"/>
      <c r="I121" s="33" t="s">
        <v>30</v>
      </c>
      <c r="J121" s="37" t="str">
        <f>E23</f>
        <v>Kolektiv AVS Projekt,s.r.o., ElMMUR,ČZU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AVS Projekt,s.r.o., ElMMUR,ČZU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138</v>
      </c>
      <c r="D124" s="203" t="s">
        <v>61</v>
      </c>
      <c r="E124" s="203" t="s">
        <v>57</v>
      </c>
      <c r="F124" s="203" t="s">
        <v>58</v>
      </c>
      <c r="G124" s="203" t="s">
        <v>139</v>
      </c>
      <c r="H124" s="203" t="s">
        <v>140</v>
      </c>
      <c r="I124" s="203" t="s">
        <v>141</v>
      </c>
      <c r="J124" s="204" t="s">
        <v>130</v>
      </c>
      <c r="K124" s="205" t="s">
        <v>142</v>
      </c>
      <c r="L124" s="206"/>
      <c r="M124" s="101" t="s">
        <v>1</v>
      </c>
      <c r="N124" s="102" t="s">
        <v>40</v>
      </c>
      <c r="O124" s="102" t="s">
        <v>143</v>
      </c>
      <c r="P124" s="102" t="s">
        <v>144</v>
      </c>
      <c r="Q124" s="102" t="s">
        <v>145</v>
      </c>
      <c r="R124" s="102" t="s">
        <v>146</v>
      </c>
      <c r="S124" s="102" t="s">
        <v>147</v>
      </c>
      <c r="T124" s="103" t="s">
        <v>148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149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362.78081180000004</v>
      </c>
      <c r="S125" s="105"/>
      <c r="T125" s="210">
        <f>T126</f>
        <v>1489.71976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132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210</v>
      </c>
      <c r="F126" s="215" t="s">
        <v>211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P127+P282+P317+P331</f>
        <v>0</v>
      </c>
      <c r="Q126" s="220"/>
      <c r="R126" s="221">
        <f>R127+R282+R317+R331</f>
        <v>362.78081180000004</v>
      </c>
      <c r="S126" s="220"/>
      <c r="T126" s="222">
        <f>T127+T282+T317+T331</f>
        <v>1489.71976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83</v>
      </c>
      <c r="AT126" s="224" t="s">
        <v>75</v>
      </c>
      <c r="AU126" s="224" t="s">
        <v>76</v>
      </c>
      <c r="AY126" s="223" t="s">
        <v>152</v>
      </c>
      <c r="BK126" s="225">
        <f>BK127+BK282+BK317+BK331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83</v>
      </c>
      <c r="F127" s="226" t="s">
        <v>212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SUM(P128:P281)</f>
        <v>0</v>
      </c>
      <c r="Q127" s="220"/>
      <c r="R127" s="221">
        <f>SUM(R128:R281)</f>
        <v>107.44675339999999</v>
      </c>
      <c r="S127" s="220"/>
      <c r="T127" s="222">
        <f>SUM(T128:T281)</f>
        <v>1489.71976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83</v>
      </c>
      <c r="AT127" s="224" t="s">
        <v>75</v>
      </c>
      <c r="AU127" s="224" t="s">
        <v>83</v>
      </c>
      <c r="AY127" s="223" t="s">
        <v>152</v>
      </c>
      <c r="BK127" s="225">
        <f>SUM(BK128:BK281)</f>
        <v>0</v>
      </c>
    </row>
    <row r="128" s="2" customFormat="1" ht="33" customHeight="1">
      <c r="A128" s="39"/>
      <c r="B128" s="40"/>
      <c r="C128" s="228" t="s">
        <v>702</v>
      </c>
      <c r="D128" s="228" t="s">
        <v>155</v>
      </c>
      <c r="E128" s="229" t="s">
        <v>703</v>
      </c>
      <c r="F128" s="230" t="s">
        <v>704</v>
      </c>
      <c r="G128" s="231" t="s">
        <v>215</v>
      </c>
      <c r="H128" s="232">
        <v>178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0.29499999999999998</v>
      </c>
      <c r="T128" s="239">
        <f>S128*H128</f>
        <v>52.509999999999998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85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705</v>
      </c>
    </row>
    <row r="129" s="2" customFormat="1">
      <c r="A129" s="39"/>
      <c r="B129" s="40"/>
      <c r="C129" s="41"/>
      <c r="D129" s="242" t="s">
        <v>161</v>
      </c>
      <c r="E129" s="41"/>
      <c r="F129" s="243" t="s">
        <v>706</v>
      </c>
      <c r="G129" s="41"/>
      <c r="H129" s="41"/>
      <c r="I129" s="244"/>
      <c r="J129" s="41"/>
      <c r="K129" s="41"/>
      <c r="L129" s="45"/>
      <c r="M129" s="245"/>
      <c r="N129" s="24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161</v>
      </c>
      <c r="AU129" s="18" t="s">
        <v>85</v>
      </c>
    </row>
    <row r="130" s="2" customFormat="1" ht="37.8" customHeight="1">
      <c r="A130" s="39"/>
      <c r="B130" s="40"/>
      <c r="C130" s="228" t="s">
        <v>83</v>
      </c>
      <c r="D130" s="228" t="s">
        <v>155</v>
      </c>
      <c r="E130" s="229" t="s">
        <v>707</v>
      </c>
      <c r="F130" s="230" t="s">
        <v>708</v>
      </c>
      <c r="G130" s="231" t="s">
        <v>215</v>
      </c>
      <c r="H130" s="232">
        <v>1161.8399999999999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0.44</v>
      </c>
      <c r="T130" s="239">
        <f>S130*H130</f>
        <v>511.20959999999997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172</v>
      </c>
      <c r="AT130" s="240" t="s">
        <v>155</v>
      </c>
      <c r="AU130" s="240" t="s">
        <v>85</v>
      </c>
      <c r="AY130" s="18" t="s">
        <v>152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172</v>
      </c>
      <c r="BM130" s="240" t="s">
        <v>709</v>
      </c>
    </row>
    <row r="131" s="2" customFormat="1">
      <c r="A131" s="39"/>
      <c r="B131" s="40"/>
      <c r="C131" s="41"/>
      <c r="D131" s="242" t="s">
        <v>161</v>
      </c>
      <c r="E131" s="41"/>
      <c r="F131" s="243" t="s">
        <v>710</v>
      </c>
      <c r="G131" s="41"/>
      <c r="H131" s="41"/>
      <c r="I131" s="244"/>
      <c r="J131" s="41"/>
      <c r="K131" s="41"/>
      <c r="L131" s="45"/>
      <c r="M131" s="245"/>
      <c r="N131" s="24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161</v>
      </c>
      <c r="AU131" s="18" t="s">
        <v>85</v>
      </c>
    </row>
    <row r="132" s="2" customFormat="1">
      <c r="A132" s="39"/>
      <c r="B132" s="40"/>
      <c r="C132" s="41"/>
      <c r="D132" s="253" t="s">
        <v>234</v>
      </c>
      <c r="E132" s="41"/>
      <c r="F132" s="263" t="s">
        <v>711</v>
      </c>
      <c r="G132" s="41"/>
      <c r="H132" s="41"/>
      <c r="I132" s="244"/>
      <c r="J132" s="41"/>
      <c r="K132" s="41"/>
      <c r="L132" s="45"/>
      <c r="M132" s="245"/>
      <c r="N132" s="24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234</v>
      </c>
      <c r="AU132" s="18" t="s">
        <v>85</v>
      </c>
    </row>
    <row r="133" s="14" customFormat="1">
      <c r="A133" s="14"/>
      <c r="B133" s="264"/>
      <c r="C133" s="265"/>
      <c r="D133" s="253" t="s">
        <v>223</v>
      </c>
      <c r="E133" s="266" t="s">
        <v>1</v>
      </c>
      <c r="F133" s="267" t="s">
        <v>712</v>
      </c>
      <c r="G133" s="265"/>
      <c r="H133" s="266" t="s">
        <v>1</v>
      </c>
      <c r="I133" s="268"/>
      <c r="J133" s="265"/>
      <c r="K133" s="265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223</v>
      </c>
      <c r="AU133" s="273" t="s">
        <v>85</v>
      </c>
      <c r="AV133" s="14" t="s">
        <v>83</v>
      </c>
      <c r="AW133" s="14" t="s">
        <v>32</v>
      </c>
      <c r="AX133" s="14" t="s">
        <v>76</v>
      </c>
      <c r="AY133" s="273" t="s">
        <v>152</v>
      </c>
    </row>
    <row r="134" s="13" customFormat="1">
      <c r="A134" s="13"/>
      <c r="B134" s="251"/>
      <c r="C134" s="252"/>
      <c r="D134" s="253" t="s">
        <v>223</v>
      </c>
      <c r="E134" s="254" t="s">
        <v>1</v>
      </c>
      <c r="F134" s="255" t="s">
        <v>713</v>
      </c>
      <c r="G134" s="252"/>
      <c r="H134" s="256">
        <v>2082</v>
      </c>
      <c r="I134" s="257"/>
      <c r="J134" s="252"/>
      <c r="K134" s="252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223</v>
      </c>
      <c r="AU134" s="262" t="s">
        <v>85</v>
      </c>
      <c r="AV134" s="13" t="s">
        <v>85</v>
      </c>
      <c r="AW134" s="13" t="s">
        <v>32</v>
      </c>
      <c r="AX134" s="13" t="s">
        <v>76</v>
      </c>
      <c r="AY134" s="262" t="s">
        <v>152</v>
      </c>
    </row>
    <row r="135" s="14" customFormat="1">
      <c r="A135" s="14"/>
      <c r="B135" s="264"/>
      <c r="C135" s="265"/>
      <c r="D135" s="253" t="s">
        <v>223</v>
      </c>
      <c r="E135" s="266" t="s">
        <v>1</v>
      </c>
      <c r="F135" s="267" t="s">
        <v>714</v>
      </c>
      <c r="G135" s="265"/>
      <c r="H135" s="266" t="s">
        <v>1</v>
      </c>
      <c r="I135" s="268"/>
      <c r="J135" s="265"/>
      <c r="K135" s="265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223</v>
      </c>
      <c r="AU135" s="273" t="s">
        <v>85</v>
      </c>
      <c r="AV135" s="14" t="s">
        <v>83</v>
      </c>
      <c r="AW135" s="14" t="s">
        <v>32</v>
      </c>
      <c r="AX135" s="14" t="s">
        <v>76</v>
      </c>
      <c r="AY135" s="273" t="s">
        <v>152</v>
      </c>
    </row>
    <row r="136" s="13" customFormat="1">
      <c r="A136" s="13"/>
      <c r="B136" s="251"/>
      <c r="C136" s="252"/>
      <c r="D136" s="253" t="s">
        <v>223</v>
      </c>
      <c r="E136" s="254" t="s">
        <v>1</v>
      </c>
      <c r="F136" s="255" t="s">
        <v>715</v>
      </c>
      <c r="G136" s="252"/>
      <c r="H136" s="256">
        <v>-920.15999999999997</v>
      </c>
      <c r="I136" s="257"/>
      <c r="J136" s="252"/>
      <c r="K136" s="252"/>
      <c r="L136" s="258"/>
      <c r="M136" s="259"/>
      <c r="N136" s="260"/>
      <c r="O136" s="260"/>
      <c r="P136" s="260"/>
      <c r="Q136" s="260"/>
      <c r="R136" s="260"/>
      <c r="S136" s="260"/>
      <c r="T136" s="26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2" t="s">
        <v>223</v>
      </c>
      <c r="AU136" s="262" t="s">
        <v>85</v>
      </c>
      <c r="AV136" s="13" t="s">
        <v>85</v>
      </c>
      <c r="AW136" s="13" t="s">
        <v>32</v>
      </c>
      <c r="AX136" s="13" t="s">
        <v>76</v>
      </c>
      <c r="AY136" s="262" t="s">
        <v>152</v>
      </c>
    </row>
    <row r="137" s="15" customFormat="1">
      <c r="A137" s="15"/>
      <c r="B137" s="274"/>
      <c r="C137" s="275"/>
      <c r="D137" s="253" t="s">
        <v>223</v>
      </c>
      <c r="E137" s="276" t="s">
        <v>1</v>
      </c>
      <c r="F137" s="277" t="s">
        <v>244</v>
      </c>
      <c r="G137" s="275"/>
      <c r="H137" s="278">
        <v>1161.8400000000002</v>
      </c>
      <c r="I137" s="279"/>
      <c r="J137" s="275"/>
      <c r="K137" s="275"/>
      <c r="L137" s="280"/>
      <c r="M137" s="281"/>
      <c r="N137" s="282"/>
      <c r="O137" s="282"/>
      <c r="P137" s="282"/>
      <c r="Q137" s="282"/>
      <c r="R137" s="282"/>
      <c r="S137" s="282"/>
      <c r="T137" s="28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4" t="s">
        <v>223</v>
      </c>
      <c r="AU137" s="284" t="s">
        <v>85</v>
      </c>
      <c r="AV137" s="15" t="s">
        <v>172</v>
      </c>
      <c r="AW137" s="15" t="s">
        <v>32</v>
      </c>
      <c r="AX137" s="15" t="s">
        <v>83</v>
      </c>
      <c r="AY137" s="284" t="s">
        <v>152</v>
      </c>
    </row>
    <row r="138" s="2" customFormat="1" ht="24.15" customHeight="1">
      <c r="A138" s="39"/>
      <c r="B138" s="40"/>
      <c r="C138" s="228" t="s">
        <v>85</v>
      </c>
      <c r="D138" s="228" t="s">
        <v>155</v>
      </c>
      <c r="E138" s="229" t="s">
        <v>716</v>
      </c>
      <c r="F138" s="230" t="s">
        <v>717</v>
      </c>
      <c r="G138" s="231" t="s">
        <v>215</v>
      </c>
      <c r="H138" s="232">
        <v>983.84000000000003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0.00024000000000000001</v>
      </c>
      <c r="R138" s="238">
        <f>Q138*H138</f>
        <v>0.23612160000000002</v>
      </c>
      <c r="S138" s="238">
        <v>0.46000000000000002</v>
      </c>
      <c r="T138" s="239">
        <f>S138*H138</f>
        <v>452.56640000000004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85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718</v>
      </c>
    </row>
    <row r="139" s="2" customFormat="1">
      <c r="A139" s="39"/>
      <c r="B139" s="40"/>
      <c r="C139" s="41"/>
      <c r="D139" s="242" t="s">
        <v>161</v>
      </c>
      <c r="E139" s="41"/>
      <c r="F139" s="243" t="s">
        <v>719</v>
      </c>
      <c r="G139" s="41"/>
      <c r="H139" s="41"/>
      <c r="I139" s="244"/>
      <c r="J139" s="41"/>
      <c r="K139" s="41"/>
      <c r="L139" s="45"/>
      <c r="M139" s="245"/>
      <c r="N139" s="24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161</v>
      </c>
      <c r="AU139" s="18" t="s">
        <v>85</v>
      </c>
    </row>
    <row r="140" s="2" customFormat="1">
      <c r="A140" s="39"/>
      <c r="B140" s="40"/>
      <c r="C140" s="41"/>
      <c r="D140" s="253" t="s">
        <v>234</v>
      </c>
      <c r="E140" s="41"/>
      <c r="F140" s="263" t="s">
        <v>720</v>
      </c>
      <c r="G140" s="41"/>
      <c r="H140" s="41"/>
      <c r="I140" s="244"/>
      <c r="J140" s="41"/>
      <c r="K140" s="41"/>
      <c r="L140" s="45"/>
      <c r="M140" s="245"/>
      <c r="N140" s="24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234</v>
      </c>
      <c r="AU140" s="18" t="s">
        <v>85</v>
      </c>
    </row>
    <row r="141" s="14" customFormat="1">
      <c r="A141" s="14"/>
      <c r="B141" s="264"/>
      <c r="C141" s="265"/>
      <c r="D141" s="253" t="s">
        <v>223</v>
      </c>
      <c r="E141" s="266" t="s">
        <v>1</v>
      </c>
      <c r="F141" s="267" t="s">
        <v>712</v>
      </c>
      <c r="G141" s="265"/>
      <c r="H141" s="266" t="s">
        <v>1</v>
      </c>
      <c r="I141" s="268"/>
      <c r="J141" s="265"/>
      <c r="K141" s="265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223</v>
      </c>
      <c r="AU141" s="273" t="s">
        <v>85</v>
      </c>
      <c r="AV141" s="14" t="s">
        <v>83</v>
      </c>
      <c r="AW141" s="14" t="s">
        <v>32</v>
      </c>
      <c r="AX141" s="14" t="s">
        <v>76</v>
      </c>
      <c r="AY141" s="273" t="s">
        <v>152</v>
      </c>
    </row>
    <row r="142" s="13" customFormat="1">
      <c r="A142" s="13"/>
      <c r="B142" s="251"/>
      <c r="C142" s="252"/>
      <c r="D142" s="253" t="s">
        <v>223</v>
      </c>
      <c r="E142" s="254" t="s">
        <v>1</v>
      </c>
      <c r="F142" s="255" t="s">
        <v>721</v>
      </c>
      <c r="G142" s="252"/>
      <c r="H142" s="256">
        <v>1904</v>
      </c>
      <c r="I142" s="257"/>
      <c r="J142" s="252"/>
      <c r="K142" s="252"/>
      <c r="L142" s="258"/>
      <c r="M142" s="259"/>
      <c r="N142" s="260"/>
      <c r="O142" s="260"/>
      <c r="P142" s="260"/>
      <c r="Q142" s="260"/>
      <c r="R142" s="260"/>
      <c r="S142" s="260"/>
      <c r="T142" s="26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2" t="s">
        <v>223</v>
      </c>
      <c r="AU142" s="262" t="s">
        <v>85</v>
      </c>
      <c r="AV142" s="13" t="s">
        <v>85</v>
      </c>
      <c r="AW142" s="13" t="s">
        <v>32</v>
      </c>
      <c r="AX142" s="13" t="s">
        <v>76</v>
      </c>
      <c r="AY142" s="262" t="s">
        <v>152</v>
      </c>
    </row>
    <row r="143" s="14" customFormat="1">
      <c r="A143" s="14"/>
      <c r="B143" s="264"/>
      <c r="C143" s="265"/>
      <c r="D143" s="253" t="s">
        <v>223</v>
      </c>
      <c r="E143" s="266" t="s">
        <v>1</v>
      </c>
      <c r="F143" s="267" t="s">
        <v>714</v>
      </c>
      <c r="G143" s="265"/>
      <c r="H143" s="266" t="s">
        <v>1</v>
      </c>
      <c r="I143" s="268"/>
      <c r="J143" s="265"/>
      <c r="K143" s="265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223</v>
      </c>
      <c r="AU143" s="273" t="s">
        <v>85</v>
      </c>
      <c r="AV143" s="14" t="s">
        <v>83</v>
      </c>
      <c r="AW143" s="14" t="s">
        <v>32</v>
      </c>
      <c r="AX143" s="14" t="s">
        <v>76</v>
      </c>
      <c r="AY143" s="273" t="s">
        <v>152</v>
      </c>
    </row>
    <row r="144" s="13" customFormat="1">
      <c r="A144" s="13"/>
      <c r="B144" s="251"/>
      <c r="C144" s="252"/>
      <c r="D144" s="253" t="s">
        <v>223</v>
      </c>
      <c r="E144" s="254" t="s">
        <v>1</v>
      </c>
      <c r="F144" s="255" t="s">
        <v>715</v>
      </c>
      <c r="G144" s="252"/>
      <c r="H144" s="256">
        <v>-920.15999999999997</v>
      </c>
      <c r="I144" s="257"/>
      <c r="J144" s="252"/>
      <c r="K144" s="252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223</v>
      </c>
      <c r="AU144" s="262" t="s">
        <v>85</v>
      </c>
      <c r="AV144" s="13" t="s">
        <v>85</v>
      </c>
      <c r="AW144" s="13" t="s">
        <v>32</v>
      </c>
      <c r="AX144" s="13" t="s">
        <v>76</v>
      </c>
      <c r="AY144" s="262" t="s">
        <v>152</v>
      </c>
    </row>
    <row r="145" s="15" customFormat="1">
      <c r="A145" s="15"/>
      <c r="B145" s="274"/>
      <c r="C145" s="275"/>
      <c r="D145" s="253" t="s">
        <v>223</v>
      </c>
      <c r="E145" s="276" t="s">
        <v>1</v>
      </c>
      <c r="F145" s="277" t="s">
        <v>244</v>
      </c>
      <c r="G145" s="275"/>
      <c r="H145" s="278">
        <v>983.84000000000003</v>
      </c>
      <c r="I145" s="279"/>
      <c r="J145" s="275"/>
      <c r="K145" s="275"/>
      <c r="L145" s="280"/>
      <c r="M145" s="281"/>
      <c r="N145" s="282"/>
      <c r="O145" s="282"/>
      <c r="P145" s="282"/>
      <c r="Q145" s="282"/>
      <c r="R145" s="282"/>
      <c r="S145" s="282"/>
      <c r="T145" s="28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4" t="s">
        <v>223</v>
      </c>
      <c r="AU145" s="284" t="s">
        <v>85</v>
      </c>
      <c r="AV145" s="15" t="s">
        <v>172</v>
      </c>
      <c r="AW145" s="15" t="s">
        <v>32</v>
      </c>
      <c r="AX145" s="15" t="s">
        <v>83</v>
      </c>
      <c r="AY145" s="284" t="s">
        <v>152</v>
      </c>
    </row>
    <row r="146" s="2" customFormat="1" ht="33" customHeight="1">
      <c r="A146" s="39"/>
      <c r="B146" s="40"/>
      <c r="C146" s="228" t="s">
        <v>167</v>
      </c>
      <c r="D146" s="228" t="s">
        <v>155</v>
      </c>
      <c r="E146" s="229" t="s">
        <v>722</v>
      </c>
      <c r="F146" s="230" t="s">
        <v>723</v>
      </c>
      <c r="G146" s="231" t="s">
        <v>215</v>
      </c>
      <c r="H146" s="232">
        <v>1161.8399999999999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0.00010000000000000001</v>
      </c>
      <c r="R146" s="238">
        <f>Q146*H146</f>
        <v>0.116184</v>
      </c>
      <c r="S146" s="238">
        <v>0.128</v>
      </c>
      <c r="T146" s="239">
        <f>S146*H146</f>
        <v>148.71552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172</v>
      </c>
      <c r="AT146" s="240" t="s">
        <v>155</v>
      </c>
      <c r="AU146" s="240" t="s">
        <v>85</v>
      </c>
      <c r="AY146" s="18" t="s">
        <v>152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172</v>
      </c>
      <c r="BM146" s="240" t="s">
        <v>724</v>
      </c>
    </row>
    <row r="147" s="2" customFormat="1">
      <c r="A147" s="39"/>
      <c r="B147" s="40"/>
      <c r="C147" s="41"/>
      <c r="D147" s="242" t="s">
        <v>161</v>
      </c>
      <c r="E147" s="41"/>
      <c r="F147" s="243" t="s">
        <v>725</v>
      </c>
      <c r="G147" s="41"/>
      <c r="H147" s="41"/>
      <c r="I147" s="244"/>
      <c r="J147" s="41"/>
      <c r="K147" s="41"/>
      <c r="L147" s="45"/>
      <c r="M147" s="245"/>
      <c r="N147" s="24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85</v>
      </c>
    </row>
    <row r="148" s="2" customFormat="1">
      <c r="A148" s="39"/>
      <c r="B148" s="40"/>
      <c r="C148" s="41"/>
      <c r="D148" s="253" t="s">
        <v>234</v>
      </c>
      <c r="E148" s="41"/>
      <c r="F148" s="263" t="s">
        <v>720</v>
      </c>
      <c r="G148" s="41"/>
      <c r="H148" s="41"/>
      <c r="I148" s="244"/>
      <c r="J148" s="41"/>
      <c r="K148" s="41"/>
      <c r="L148" s="45"/>
      <c r="M148" s="245"/>
      <c r="N148" s="24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234</v>
      </c>
      <c r="AU148" s="18" t="s">
        <v>85</v>
      </c>
    </row>
    <row r="149" s="14" customFormat="1">
      <c r="A149" s="14"/>
      <c r="B149" s="264"/>
      <c r="C149" s="265"/>
      <c r="D149" s="253" t="s">
        <v>223</v>
      </c>
      <c r="E149" s="266" t="s">
        <v>1</v>
      </c>
      <c r="F149" s="267" t="s">
        <v>712</v>
      </c>
      <c r="G149" s="265"/>
      <c r="H149" s="266" t="s">
        <v>1</v>
      </c>
      <c r="I149" s="268"/>
      <c r="J149" s="265"/>
      <c r="K149" s="265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223</v>
      </c>
      <c r="AU149" s="273" t="s">
        <v>85</v>
      </c>
      <c r="AV149" s="14" t="s">
        <v>83</v>
      </c>
      <c r="AW149" s="14" t="s">
        <v>32</v>
      </c>
      <c r="AX149" s="14" t="s">
        <v>76</v>
      </c>
      <c r="AY149" s="273" t="s">
        <v>152</v>
      </c>
    </row>
    <row r="150" s="13" customFormat="1">
      <c r="A150" s="13"/>
      <c r="B150" s="251"/>
      <c r="C150" s="252"/>
      <c r="D150" s="253" t="s">
        <v>223</v>
      </c>
      <c r="E150" s="254" t="s">
        <v>1</v>
      </c>
      <c r="F150" s="255" t="s">
        <v>713</v>
      </c>
      <c r="G150" s="252"/>
      <c r="H150" s="256">
        <v>2082</v>
      </c>
      <c r="I150" s="257"/>
      <c r="J150" s="252"/>
      <c r="K150" s="252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223</v>
      </c>
      <c r="AU150" s="262" t="s">
        <v>85</v>
      </c>
      <c r="AV150" s="13" t="s">
        <v>85</v>
      </c>
      <c r="AW150" s="13" t="s">
        <v>32</v>
      </c>
      <c r="AX150" s="13" t="s">
        <v>76</v>
      </c>
      <c r="AY150" s="262" t="s">
        <v>152</v>
      </c>
    </row>
    <row r="151" s="14" customFormat="1">
      <c r="A151" s="14"/>
      <c r="B151" s="264"/>
      <c r="C151" s="265"/>
      <c r="D151" s="253" t="s">
        <v>223</v>
      </c>
      <c r="E151" s="266" t="s">
        <v>1</v>
      </c>
      <c r="F151" s="267" t="s">
        <v>714</v>
      </c>
      <c r="G151" s="265"/>
      <c r="H151" s="266" t="s">
        <v>1</v>
      </c>
      <c r="I151" s="268"/>
      <c r="J151" s="265"/>
      <c r="K151" s="265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223</v>
      </c>
      <c r="AU151" s="273" t="s">
        <v>85</v>
      </c>
      <c r="AV151" s="14" t="s">
        <v>83</v>
      </c>
      <c r="AW151" s="14" t="s">
        <v>32</v>
      </c>
      <c r="AX151" s="14" t="s">
        <v>76</v>
      </c>
      <c r="AY151" s="273" t="s">
        <v>152</v>
      </c>
    </row>
    <row r="152" s="13" customFormat="1">
      <c r="A152" s="13"/>
      <c r="B152" s="251"/>
      <c r="C152" s="252"/>
      <c r="D152" s="253" t="s">
        <v>223</v>
      </c>
      <c r="E152" s="254" t="s">
        <v>1</v>
      </c>
      <c r="F152" s="255" t="s">
        <v>715</v>
      </c>
      <c r="G152" s="252"/>
      <c r="H152" s="256">
        <v>-920.15999999999997</v>
      </c>
      <c r="I152" s="257"/>
      <c r="J152" s="252"/>
      <c r="K152" s="252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223</v>
      </c>
      <c r="AU152" s="262" t="s">
        <v>85</v>
      </c>
      <c r="AV152" s="13" t="s">
        <v>85</v>
      </c>
      <c r="AW152" s="13" t="s">
        <v>32</v>
      </c>
      <c r="AX152" s="13" t="s">
        <v>76</v>
      </c>
      <c r="AY152" s="262" t="s">
        <v>152</v>
      </c>
    </row>
    <row r="153" s="15" customFormat="1">
      <c r="A153" s="15"/>
      <c r="B153" s="274"/>
      <c r="C153" s="275"/>
      <c r="D153" s="253" t="s">
        <v>223</v>
      </c>
      <c r="E153" s="276" t="s">
        <v>1</v>
      </c>
      <c r="F153" s="277" t="s">
        <v>244</v>
      </c>
      <c r="G153" s="275"/>
      <c r="H153" s="278">
        <v>1161.8400000000002</v>
      </c>
      <c r="I153" s="279"/>
      <c r="J153" s="275"/>
      <c r="K153" s="275"/>
      <c r="L153" s="280"/>
      <c r="M153" s="281"/>
      <c r="N153" s="282"/>
      <c r="O153" s="282"/>
      <c r="P153" s="282"/>
      <c r="Q153" s="282"/>
      <c r="R153" s="282"/>
      <c r="S153" s="282"/>
      <c r="T153" s="28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4" t="s">
        <v>223</v>
      </c>
      <c r="AU153" s="284" t="s">
        <v>85</v>
      </c>
      <c r="AV153" s="15" t="s">
        <v>172</v>
      </c>
      <c r="AW153" s="15" t="s">
        <v>32</v>
      </c>
      <c r="AX153" s="15" t="s">
        <v>83</v>
      </c>
      <c r="AY153" s="284" t="s">
        <v>152</v>
      </c>
    </row>
    <row r="154" s="2" customFormat="1" ht="33" customHeight="1">
      <c r="A154" s="39"/>
      <c r="B154" s="40"/>
      <c r="C154" s="228" t="s">
        <v>172</v>
      </c>
      <c r="D154" s="228" t="s">
        <v>155</v>
      </c>
      <c r="E154" s="229" t="s">
        <v>726</v>
      </c>
      <c r="F154" s="230" t="s">
        <v>727</v>
      </c>
      <c r="G154" s="231" t="s">
        <v>215</v>
      </c>
      <c r="H154" s="232">
        <v>1161.8399999999999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0.00017000000000000001</v>
      </c>
      <c r="R154" s="238">
        <f>Q154*H154</f>
        <v>0.19751279999999999</v>
      </c>
      <c r="S154" s="238">
        <v>0.25600000000000001</v>
      </c>
      <c r="T154" s="239">
        <f>S154*H154</f>
        <v>297.43104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85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728</v>
      </c>
    </row>
    <row r="155" s="2" customFormat="1">
      <c r="A155" s="39"/>
      <c r="B155" s="40"/>
      <c r="C155" s="41"/>
      <c r="D155" s="242" t="s">
        <v>161</v>
      </c>
      <c r="E155" s="41"/>
      <c r="F155" s="243" t="s">
        <v>729</v>
      </c>
      <c r="G155" s="41"/>
      <c r="H155" s="41"/>
      <c r="I155" s="244"/>
      <c r="J155" s="41"/>
      <c r="K155" s="41"/>
      <c r="L155" s="45"/>
      <c r="M155" s="245"/>
      <c r="N155" s="24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161</v>
      </c>
      <c r="AU155" s="18" t="s">
        <v>85</v>
      </c>
    </row>
    <row r="156" s="2" customFormat="1">
      <c r="A156" s="39"/>
      <c r="B156" s="40"/>
      <c r="C156" s="41"/>
      <c r="D156" s="253" t="s">
        <v>234</v>
      </c>
      <c r="E156" s="41"/>
      <c r="F156" s="263" t="s">
        <v>720</v>
      </c>
      <c r="G156" s="41"/>
      <c r="H156" s="41"/>
      <c r="I156" s="244"/>
      <c r="J156" s="41"/>
      <c r="K156" s="41"/>
      <c r="L156" s="45"/>
      <c r="M156" s="245"/>
      <c r="N156" s="24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234</v>
      </c>
      <c r="AU156" s="18" t="s">
        <v>85</v>
      </c>
    </row>
    <row r="157" s="14" customFormat="1">
      <c r="A157" s="14"/>
      <c r="B157" s="264"/>
      <c r="C157" s="265"/>
      <c r="D157" s="253" t="s">
        <v>223</v>
      </c>
      <c r="E157" s="266" t="s">
        <v>1</v>
      </c>
      <c r="F157" s="267" t="s">
        <v>712</v>
      </c>
      <c r="G157" s="265"/>
      <c r="H157" s="266" t="s">
        <v>1</v>
      </c>
      <c r="I157" s="268"/>
      <c r="J157" s="265"/>
      <c r="K157" s="265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223</v>
      </c>
      <c r="AU157" s="273" t="s">
        <v>85</v>
      </c>
      <c r="AV157" s="14" t="s">
        <v>83</v>
      </c>
      <c r="AW157" s="14" t="s">
        <v>32</v>
      </c>
      <c r="AX157" s="14" t="s">
        <v>76</v>
      </c>
      <c r="AY157" s="273" t="s">
        <v>152</v>
      </c>
    </row>
    <row r="158" s="13" customFormat="1">
      <c r="A158" s="13"/>
      <c r="B158" s="251"/>
      <c r="C158" s="252"/>
      <c r="D158" s="253" t="s">
        <v>223</v>
      </c>
      <c r="E158" s="254" t="s">
        <v>1</v>
      </c>
      <c r="F158" s="255" t="s">
        <v>713</v>
      </c>
      <c r="G158" s="252"/>
      <c r="H158" s="256">
        <v>2082</v>
      </c>
      <c r="I158" s="257"/>
      <c r="J158" s="252"/>
      <c r="K158" s="252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223</v>
      </c>
      <c r="AU158" s="262" t="s">
        <v>85</v>
      </c>
      <c r="AV158" s="13" t="s">
        <v>85</v>
      </c>
      <c r="AW158" s="13" t="s">
        <v>32</v>
      </c>
      <c r="AX158" s="13" t="s">
        <v>76</v>
      </c>
      <c r="AY158" s="262" t="s">
        <v>152</v>
      </c>
    </row>
    <row r="159" s="14" customFormat="1">
      <c r="A159" s="14"/>
      <c r="B159" s="264"/>
      <c r="C159" s="265"/>
      <c r="D159" s="253" t="s">
        <v>223</v>
      </c>
      <c r="E159" s="266" t="s">
        <v>1</v>
      </c>
      <c r="F159" s="267" t="s">
        <v>714</v>
      </c>
      <c r="G159" s="265"/>
      <c r="H159" s="266" t="s">
        <v>1</v>
      </c>
      <c r="I159" s="268"/>
      <c r="J159" s="265"/>
      <c r="K159" s="265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223</v>
      </c>
      <c r="AU159" s="273" t="s">
        <v>85</v>
      </c>
      <c r="AV159" s="14" t="s">
        <v>83</v>
      </c>
      <c r="AW159" s="14" t="s">
        <v>32</v>
      </c>
      <c r="AX159" s="14" t="s">
        <v>76</v>
      </c>
      <c r="AY159" s="273" t="s">
        <v>152</v>
      </c>
    </row>
    <row r="160" s="13" customFormat="1">
      <c r="A160" s="13"/>
      <c r="B160" s="251"/>
      <c r="C160" s="252"/>
      <c r="D160" s="253" t="s">
        <v>223</v>
      </c>
      <c r="E160" s="254" t="s">
        <v>1</v>
      </c>
      <c r="F160" s="255" t="s">
        <v>715</v>
      </c>
      <c r="G160" s="252"/>
      <c r="H160" s="256">
        <v>-920.15999999999997</v>
      </c>
      <c r="I160" s="257"/>
      <c r="J160" s="252"/>
      <c r="K160" s="252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223</v>
      </c>
      <c r="AU160" s="262" t="s">
        <v>85</v>
      </c>
      <c r="AV160" s="13" t="s">
        <v>85</v>
      </c>
      <c r="AW160" s="13" t="s">
        <v>32</v>
      </c>
      <c r="AX160" s="13" t="s">
        <v>76</v>
      </c>
      <c r="AY160" s="262" t="s">
        <v>152</v>
      </c>
    </row>
    <row r="161" s="15" customFormat="1">
      <c r="A161" s="15"/>
      <c r="B161" s="274"/>
      <c r="C161" s="275"/>
      <c r="D161" s="253" t="s">
        <v>223</v>
      </c>
      <c r="E161" s="276" t="s">
        <v>1</v>
      </c>
      <c r="F161" s="277" t="s">
        <v>244</v>
      </c>
      <c r="G161" s="275"/>
      <c r="H161" s="278">
        <v>1161.8400000000002</v>
      </c>
      <c r="I161" s="279"/>
      <c r="J161" s="275"/>
      <c r="K161" s="275"/>
      <c r="L161" s="280"/>
      <c r="M161" s="281"/>
      <c r="N161" s="282"/>
      <c r="O161" s="282"/>
      <c r="P161" s="282"/>
      <c r="Q161" s="282"/>
      <c r="R161" s="282"/>
      <c r="S161" s="282"/>
      <c r="T161" s="28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4" t="s">
        <v>223</v>
      </c>
      <c r="AU161" s="284" t="s">
        <v>85</v>
      </c>
      <c r="AV161" s="15" t="s">
        <v>172</v>
      </c>
      <c r="AW161" s="15" t="s">
        <v>32</v>
      </c>
      <c r="AX161" s="15" t="s">
        <v>83</v>
      </c>
      <c r="AY161" s="284" t="s">
        <v>152</v>
      </c>
    </row>
    <row r="162" s="2" customFormat="1" ht="24.15" customHeight="1">
      <c r="A162" s="39"/>
      <c r="B162" s="40"/>
      <c r="C162" s="228" t="s">
        <v>151</v>
      </c>
      <c r="D162" s="228" t="s">
        <v>155</v>
      </c>
      <c r="E162" s="229" t="s">
        <v>730</v>
      </c>
      <c r="F162" s="230" t="s">
        <v>731</v>
      </c>
      <c r="G162" s="231" t="s">
        <v>220</v>
      </c>
      <c r="H162" s="232">
        <v>118.64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0.23000000000000001</v>
      </c>
      <c r="T162" s="239">
        <f>S162*H162</f>
        <v>27.287200000000002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172</v>
      </c>
      <c r="AT162" s="240" t="s">
        <v>155</v>
      </c>
      <c r="AU162" s="240" t="s">
        <v>85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732</v>
      </c>
    </row>
    <row r="163" s="2" customFormat="1">
      <c r="A163" s="39"/>
      <c r="B163" s="40"/>
      <c r="C163" s="41"/>
      <c r="D163" s="242" t="s">
        <v>161</v>
      </c>
      <c r="E163" s="41"/>
      <c r="F163" s="243" t="s">
        <v>733</v>
      </c>
      <c r="G163" s="41"/>
      <c r="H163" s="41"/>
      <c r="I163" s="244"/>
      <c r="J163" s="41"/>
      <c r="K163" s="41"/>
      <c r="L163" s="45"/>
      <c r="M163" s="245"/>
      <c r="N163" s="24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161</v>
      </c>
      <c r="AU163" s="18" t="s">
        <v>85</v>
      </c>
    </row>
    <row r="164" s="13" customFormat="1">
      <c r="A164" s="13"/>
      <c r="B164" s="251"/>
      <c r="C164" s="252"/>
      <c r="D164" s="253" t="s">
        <v>223</v>
      </c>
      <c r="E164" s="254" t="s">
        <v>1</v>
      </c>
      <c r="F164" s="255" t="s">
        <v>734</v>
      </c>
      <c r="G164" s="252"/>
      <c r="H164" s="256">
        <v>118.64</v>
      </c>
      <c r="I164" s="257"/>
      <c r="J164" s="252"/>
      <c r="K164" s="252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223</v>
      </c>
      <c r="AU164" s="262" t="s">
        <v>85</v>
      </c>
      <c r="AV164" s="13" t="s">
        <v>85</v>
      </c>
      <c r="AW164" s="13" t="s">
        <v>32</v>
      </c>
      <c r="AX164" s="13" t="s">
        <v>83</v>
      </c>
      <c r="AY164" s="262" t="s">
        <v>152</v>
      </c>
    </row>
    <row r="165" s="2" customFormat="1" ht="49.05" customHeight="1">
      <c r="A165" s="39"/>
      <c r="B165" s="40"/>
      <c r="C165" s="228" t="s">
        <v>184</v>
      </c>
      <c r="D165" s="228" t="s">
        <v>155</v>
      </c>
      <c r="E165" s="229" t="s">
        <v>735</v>
      </c>
      <c r="F165" s="230" t="s">
        <v>736</v>
      </c>
      <c r="G165" s="231" t="s">
        <v>220</v>
      </c>
      <c r="H165" s="232">
        <v>25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0.036900000000000002</v>
      </c>
      <c r="R165" s="238">
        <f>Q165*H165</f>
        <v>0.9225000000000001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85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737</v>
      </c>
    </row>
    <row r="166" s="2" customFormat="1">
      <c r="A166" s="39"/>
      <c r="B166" s="40"/>
      <c r="C166" s="41"/>
      <c r="D166" s="242" t="s">
        <v>161</v>
      </c>
      <c r="E166" s="41"/>
      <c r="F166" s="243" t="s">
        <v>738</v>
      </c>
      <c r="G166" s="41"/>
      <c r="H166" s="41"/>
      <c r="I166" s="244"/>
      <c r="J166" s="41"/>
      <c r="K166" s="41"/>
      <c r="L166" s="45"/>
      <c r="M166" s="245"/>
      <c r="N166" s="24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161</v>
      </c>
      <c r="AU166" s="18" t="s">
        <v>85</v>
      </c>
    </row>
    <row r="167" s="2" customFormat="1" ht="24.15" customHeight="1">
      <c r="A167" s="39"/>
      <c r="B167" s="40"/>
      <c r="C167" s="228" t="s">
        <v>189</v>
      </c>
      <c r="D167" s="228" t="s">
        <v>155</v>
      </c>
      <c r="E167" s="229" t="s">
        <v>739</v>
      </c>
      <c r="F167" s="230" t="s">
        <v>740</v>
      </c>
      <c r="G167" s="231" t="s">
        <v>220</v>
      </c>
      <c r="H167" s="232">
        <v>198.94999999999999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0.00010000000000000001</v>
      </c>
      <c r="R167" s="238">
        <f>Q167*H167</f>
        <v>0.019894999999999999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172</v>
      </c>
      <c r="AT167" s="240" t="s">
        <v>155</v>
      </c>
      <c r="AU167" s="240" t="s">
        <v>85</v>
      </c>
      <c r="AY167" s="18" t="s">
        <v>152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172</v>
      </c>
      <c r="BM167" s="240" t="s">
        <v>741</v>
      </c>
    </row>
    <row r="168" s="2" customFormat="1">
      <c r="A168" s="39"/>
      <c r="B168" s="40"/>
      <c r="C168" s="41"/>
      <c r="D168" s="242" t="s">
        <v>161</v>
      </c>
      <c r="E168" s="41"/>
      <c r="F168" s="243" t="s">
        <v>742</v>
      </c>
      <c r="G168" s="41"/>
      <c r="H168" s="41"/>
      <c r="I168" s="244"/>
      <c r="J168" s="41"/>
      <c r="K168" s="41"/>
      <c r="L168" s="45"/>
      <c r="M168" s="245"/>
      <c r="N168" s="24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161</v>
      </c>
      <c r="AU168" s="18" t="s">
        <v>85</v>
      </c>
    </row>
    <row r="169" s="2" customFormat="1">
      <c r="A169" s="39"/>
      <c r="B169" s="40"/>
      <c r="C169" s="41"/>
      <c r="D169" s="253" t="s">
        <v>234</v>
      </c>
      <c r="E169" s="41"/>
      <c r="F169" s="263" t="s">
        <v>743</v>
      </c>
      <c r="G169" s="41"/>
      <c r="H169" s="41"/>
      <c r="I169" s="244"/>
      <c r="J169" s="41"/>
      <c r="K169" s="41"/>
      <c r="L169" s="45"/>
      <c r="M169" s="245"/>
      <c r="N169" s="24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234</v>
      </c>
      <c r="AU169" s="18" t="s">
        <v>85</v>
      </c>
    </row>
    <row r="170" s="13" customFormat="1">
      <c r="A170" s="13"/>
      <c r="B170" s="251"/>
      <c r="C170" s="252"/>
      <c r="D170" s="253" t="s">
        <v>223</v>
      </c>
      <c r="E170" s="254" t="s">
        <v>1</v>
      </c>
      <c r="F170" s="255" t="s">
        <v>744</v>
      </c>
      <c r="G170" s="252"/>
      <c r="H170" s="256">
        <v>198.94999999999999</v>
      </c>
      <c r="I170" s="257"/>
      <c r="J170" s="252"/>
      <c r="K170" s="252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223</v>
      </c>
      <c r="AU170" s="262" t="s">
        <v>85</v>
      </c>
      <c r="AV170" s="13" t="s">
        <v>85</v>
      </c>
      <c r="AW170" s="13" t="s">
        <v>32</v>
      </c>
      <c r="AX170" s="13" t="s">
        <v>83</v>
      </c>
      <c r="AY170" s="262" t="s">
        <v>152</v>
      </c>
    </row>
    <row r="171" s="2" customFormat="1" ht="24.15" customHeight="1">
      <c r="A171" s="39"/>
      <c r="B171" s="40"/>
      <c r="C171" s="228" t="s">
        <v>194</v>
      </c>
      <c r="D171" s="228" t="s">
        <v>155</v>
      </c>
      <c r="E171" s="229" t="s">
        <v>745</v>
      </c>
      <c r="F171" s="230" t="s">
        <v>746</v>
      </c>
      <c r="G171" s="231" t="s">
        <v>220</v>
      </c>
      <c r="H171" s="232">
        <v>198.94999999999999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85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747</v>
      </c>
    </row>
    <row r="172" s="2" customFormat="1">
      <c r="A172" s="39"/>
      <c r="B172" s="40"/>
      <c r="C172" s="41"/>
      <c r="D172" s="242" t="s">
        <v>161</v>
      </c>
      <c r="E172" s="41"/>
      <c r="F172" s="243" t="s">
        <v>748</v>
      </c>
      <c r="G172" s="41"/>
      <c r="H172" s="41"/>
      <c r="I172" s="244"/>
      <c r="J172" s="41"/>
      <c r="K172" s="41"/>
      <c r="L172" s="45"/>
      <c r="M172" s="245"/>
      <c r="N172" s="24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85</v>
      </c>
    </row>
    <row r="173" s="2" customFormat="1">
      <c r="A173" s="39"/>
      <c r="B173" s="40"/>
      <c r="C173" s="41"/>
      <c r="D173" s="253" t="s">
        <v>234</v>
      </c>
      <c r="E173" s="41"/>
      <c r="F173" s="263" t="s">
        <v>749</v>
      </c>
      <c r="G173" s="41"/>
      <c r="H173" s="41"/>
      <c r="I173" s="244"/>
      <c r="J173" s="41"/>
      <c r="K173" s="41"/>
      <c r="L173" s="45"/>
      <c r="M173" s="245"/>
      <c r="N173" s="24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234</v>
      </c>
      <c r="AU173" s="18" t="s">
        <v>85</v>
      </c>
    </row>
    <row r="174" s="2" customFormat="1" ht="24.15" customHeight="1">
      <c r="A174" s="39"/>
      <c r="B174" s="40"/>
      <c r="C174" s="228" t="s">
        <v>750</v>
      </c>
      <c r="D174" s="228" t="s">
        <v>155</v>
      </c>
      <c r="E174" s="229" t="s">
        <v>751</v>
      </c>
      <c r="F174" s="230" t="s">
        <v>752</v>
      </c>
      <c r="G174" s="231" t="s">
        <v>286</v>
      </c>
      <c r="H174" s="232">
        <v>580.91999999999996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172</v>
      </c>
      <c r="AT174" s="240" t="s">
        <v>155</v>
      </c>
      <c r="AU174" s="240" t="s">
        <v>85</v>
      </c>
      <c r="AY174" s="18" t="s">
        <v>152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172</v>
      </c>
      <c r="BM174" s="240" t="s">
        <v>753</v>
      </c>
    </row>
    <row r="175" s="2" customFormat="1">
      <c r="A175" s="39"/>
      <c r="B175" s="40"/>
      <c r="C175" s="41"/>
      <c r="D175" s="242" t="s">
        <v>161</v>
      </c>
      <c r="E175" s="41"/>
      <c r="F175" s="243" t="s">
        <v>754</v>
      </c>
      <c r="G175" s="41"/>
      <c r="H175" s="41"/>
      <c r="I175" s="244"/>
      <c r="J175" s="41"/>
      <c r="K175" s="41"/>
      <c r="L175" s="45"/>
      <c r="M175" s="245"/>
      <c r="N175" s="24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161</v>
      </c>
      <c r="AU175" s="18" t="s">
        <v>85</v>
      </c>
    </row>
    <row r="176" s="14" customFormat="1">
      <c r="A176" s="14"/>
      <c r="B176" s="264"/>
      <c r="C176" s="265"/>
      <c r="D176" s="253" t="s">
        <v>223</v>
      </c>
      <c r="E176" s="266" t="s">
        <v>1</v>
      </c>
      <c r="F176" s="267" t="s">
        <v>712</v>
      </c>
      <c r="G176" s="265"/>
      <c r="H176" s="266" t="s">
        <v>1</v>
      </c>
      <c r="I176" s="268"/>
      <c r="J176" s="265"/>
      <c r="K176" s="265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223</v>
      </c>
      <c r="AU176" s="273" t="s">
        <v>85</v>
      </c>
      <c r="AV176" s="14" t="s">
        <v>83</v>
      </c>
      <c r="AW176" s="14" t="s">
        <v>32</v>
      </c>
      <c r="AX176" s="14" t="s">
        <v>76</v>
      </c>
      <c r="AY176" s="273" t="s">
        <v>152</v>
      </c>
    </row>
    <row r="177" s="13" customFormat="1">
      <c r="A177" s="13"/>
      <c r="B177" s="251"/>
      <c r="C177" s="252"/>
      <c r="D177" s="253" t="s">
        <v>223</v>
      </c>
      <c r="E177" s="254" t="s">
        <v>1</v>
      </c>
      <c r="F177" s="255" t="s">
        <v>755</v>
      </c>
      <c r="G177" s="252"/>
      <c r="H177" s="256">
        <v>1041</v>
      </c>
      <c r="I177" s="257"/>
      <c r="J177" s="252"/>
      <c r="K177" s="252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223</v>
      </c>
      <c r="AU177" s="262" t="s">
        <v>85</v>
      </c>
      <c r="AV177" s="13" t="s">
        <v>85</v>
      </c>
      <c r="AW177" s="13" t="s">
        <v>32</v>
      </c>
      <c r="AX177" s="13" t="s">
        <v>76</v>
      </c>
      <c r="AY177" s="262" t="s">
        <v>152</v>
      </c>
    </row>
    <row r="178" s="14" customFormat="1">
      <c r="A178" s="14"/>
      <c r="B178" s="264"/>
      <c r="C178" s="265"/>
      <c r="D178" s="253" t="s">
        <v>223</v>
      </c>
      <c r="E178" s="266" t="s">
        <v>1</v>
      </c>
      <c r="F178" s="267" t="s">
        <v>714</v>
      </c>
      <c r="G178" s="265"/>
      <c r="H178" s="266" t="s">
        <v>1</v>
      </c>
      <c r="I178" s="268"/>
      <c r="J178" s="265"/>
      <c r="K178" s="265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223</v>
      </c>
      <c r="AU178" s="273" t="s">
        <v>85</v>
      </c>
      <c r="AV178" s="14" t="s">
        <v>83</v>
      </c>
      <c r="AW178" s="14" t="s">
        <v>32</v>
      </c>
      <c r="AX178" s="14" t="s">
        <v>76</v>
      </c>
      <c r="AY178" s="273" t="s">
        <v>152</v>
      </c>
    </row>
    <row r="179" s="13" customFormat="1">
      <c r="A179" s="13"/>
      <c r="B179" s="251"/>
      <c r="C179" s="252"/>
      <c r="D179" s="253" t="s">
        <v>223</v>
      </c>
      <c r="E179" s="254" t="s">
        <v>1</v>
      </c>
      <c r="F179" s="255" t="s">
        <v>756</v>
      </c>
      <c r="G179" s="252"/>
      <c r="H179" s="256">
        <v>-460.07999999999998</v>
      </c>
      <c r="I179" s="257"/>
      <c r="J179" s="252"/>
      <c r="K179" s="252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223</v>
      </c>
      <c r="AU179" s="262" t="s">
        <v>85</v>
      </c>
      <c r="AV179" s="13" t="s">
        <v>85</v>
      </c>
      <c r="AW179" s="13" t="s">
        <v>32</v>
      </c>
      <c r="AX179" s="13" t="s">
        <v>76</v>
      </c>
      <c r="AY179" s="262" t="s">
        <v>152</v>
      </c>
    </row>
    <row r="180" s="15" customFormat="1">
      <c r="A180" s="15"/>
      <c r="B180" s="274"/>
      <c r="C180" s="275"/>
      <c r="D180" s="253" t="s">
        <v>223</v>
      </c>
      <c r="E180" s="276" t="s">
        <v>1</v>
      </c>
      <c r="F180" s="277" t="s">
        <v>244</v>
      </c>
      <c r="G180" s="275"/>
      <c r="H180" s="278">
        <v>580.92000000000007</v>
      </c>
      <c r="I180" s="279"/>
      <c r="J180" s="275"/>
      <c r="K180" s="275"/>
      <c r="L180" s="280"/>
      <c r="M180" s="281"/>
      <c r="N180" s="282"/>
      <c r="O180" s="282"/>
      <c r="P180" s="282"/>
      <c r="Q180" s="282"/>
      <c r="R180" s="282"/>
      <c r="S180" s="282"/>
      <c r="T180" s="28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4" t="s">
        <v>223</v>
      </c>
      <c r="AU180" s="284" t="s">
        <v>85</v>
      </c>
      <c r="AV180" s="15" t="s">
        <v>172</v>
      </c>
      <c r="AW180" s="15" t="s">
        <v>32</v>
      </c>
      <c r="AX180" s="15" t="s">
        <v>83</v>
      </c>
      <c r="AY180" s="284" t="s">
        <v>152</v>
      </c>
    </row>
    <row r="181" s="2" customFormat="1" ht="24.15" customHeight="1">
      <c r="A181" s="39"/>
      <c r="B181" s="40"/>
      <c r="C181" s="228" t="s">
        <v>264</v>
      </c>
      <c r="D181" s="228" t="s">
        <v>155</v>
      </c>
      <c r="E181" s="229" t="s">
        <v>757</v>
      </c>
      <c r="F181" s="230" t="s">
        <v>758</v>
      </c>
      <c r="G181" s="231" t="s">
        <v>286</v>
      </c>
      <c r="H181" s="232">
        <v>208.5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172</v>
      </c>
      <c r="AT181" s="240" t="s">
        <v>155</v>
      </c>
      <c r="AU181" s="240" t="s">
        <v>85</v>
      </c>
      <c r="AY181" s="18" t="s">
        <v>152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172</v>
      </c>
      <c r="BM181" s="240" t="s">
        <v>759</v>
      </c>
    </row>
    <row r="182" s="2" customFormat="1">
      <c r="A182" s="39"/>
      <c r="B182" s="40"/>
      <c r="C182" s="41"/>
      <c r="D182" s="242" t="s">
        <v>161</v>
      </c>
      <c r="E182" s="41"/>
      <c r="F182" s="243" t="s">
        <v>760</v>
      </c>
      <c r="G182" s="41"/>
      <c r="H182" s="41"/>
      <c r="I182" s="244"/>
      <c r="J182" s="41"/>
      <c r="K182" s="41"/>
      <c r="L182" s="45"/>
      <c r="M182" s="245"/>
      <c r="N182" s="24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161</v>
      </c>
      <c r="AU182" s="18" t="s">
        <v>85</v>
      </c>
    </row>
    <row r="183" s="2" customFormat="1">
      <c r="A183" s="39"/>
      <c r="B183" s="40"/>
      <c r="C183" s="41"/>
      <c r="D183" s="253" t="s">
        <v>234</v>
      </c>
      <c r="E183" s="41"/>
      <c r="F183" s="263" t="s">
        <v>761</v>
      </c>
      <c r="G183" s="41"/>
      <c r="H183" s="41"/>
      <c r="I183" s="244"/>
      <c r="J183" s="41"/>
      <c r="K183" s="41"/>
      <c r="L183" s="45"/>
      <c r="M183" s="245"/>
      <c r="N183" s="24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234</v>
      </c>
      <c r="AU183" s="18" t="s">
        <v>85</v>
      </c>
    </row>
    <row r="184" s="13" customFormat="1">
      <c r="A184" s="13"/>
      <c r="B184" s="251"/>
      <c r="C184" s="252"/>
      <c r="D184" s="253" t="s">
        <v>223</v>
      </c>
      <c r="E184" s="254" t="s">
        <v>1</v>
      </c>
      <c r="F184" s="255" t="s">
        <v>762</v>
      </c>
      <c r="G184" s="252"/>
      <c r="H184" s="256">
        <v>208.5</v>
      </c>
      <c r="I184" s="257"/>
      <c r="J184" s="252"/>
      <c r="K184" s="252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223</v>
      </c>
      <c r="AU184" s="262" t="s">
        <v>85</v>
      </c>
      <c r="AV184" s="13" t="s">
        <v>85</v>
      </c>
      <c r="AW184" s="13" t="s">
        <v>32</v>
      </c>
      <c r="AX184" s="13" t="s">
        <v>83</v>
      </c>
      <c r="AY184" s="262" t="s">
        <v>152</v>
      </c>
    </row>
    <row r="185" s="2" customFormat="1" ht="21.75" customHeight="1">
      <c r="A185" s="39"/>
      <c r="B185" s="40"/>
      <c r="C185" s="228" t="s">
        <v>270</v>
      </c>
      <c r="D185" s="228" t="s">
        <v>155</v>
      </c>
      <c r="E185" s="229" t="s">
        <v>284</v>
      </c>
      <c r="F185" s="230" t="s">
        <v>285</v>
      </c>
      <c r="G185" s="231" t="s">
        <v>286</v>
      </c>
      <c r="H185" s="232">
        <v>58.859999999999999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172</v>
      </c>
      <c r="AT185" s="240" t="s">
        <v>155</v>
      </c>
      <c r="AU185" s="240" t="s">
        <v>85</v>
      </c>
      <c r="AY185" s="18" t="s">
        <v>152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172</v>
      </c>
      <c r="BM185" s="240" t="s">
        <v>763</v>
      </c>
    </row>
    <row r="186" s="14" customFormat="1">
      <c r="A186" s="14"/>
      <c r="B186" s="264"/>
      <c r="C186" s="265"/>
      <c r="D186" s="253" t="s">
        <v>223</v>
      </c>
      <c r="E186" s="266" t="s">
        <v>1</v>
      </c>
      <c r="F186" s="267" t="s">
        <v>764</v>
      </c>
      <c r="G186" s="265"/>
      <c r="H186" s="266" t="s">
        <v>1</v>
      </c>
      <c r="I186" s="268"/>
      <c r="J186" s="265"/>
      <c r="K186" s="265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223</v>
      </c>
      <c r="AU186" s="273" t="s">
        <v>85</v>
      </c>
      <c r="AV186" s="14" t="s">
        <v>83</v>
      </c>
      <c r="AW186" s="14" t="s">
        <v>32</v>
      </c>
      <c r="AX186" s="14" t="s">
        <v>76</v>
      </c>
      <c r="AY186" s="273" t="s">
        <v>152</v>
      </c>
    </row>
    <row r="187" s="13" customFormat="1">
      <c r="A187" s="13"/>
      <c r="B187" s="251"/>
      <c r="C187" s="252"/>
      <c r="D187" s="253" t="s">
        <v>223</v>
      </c>
      <c r="E187" s="254" t="s">
        <v>1</v>
      </c>
      <c r="F187" s="255" t="s">
        <v>765</v>
      </c>
      <c r="G187" s="252"/>
      <c r="H187" s="256">
        <v>58.859999999999999</v>
      </c>
      <c r="I187" s="257"/>
      <c r="J187" s="252"/>
      <c r="K187" s="252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223</v>
      </c>
      <c r="AU187" s="262" t="s">
        <v>85</v>
      </c>
      <c r="AV187" s="13" t="s">
        <v>85</v>
      </c>
      <c r="AW187" s="13" t="s">
        <v>32</v>
      </c>
      <c r="AX187" s="13" t="s">
        <v>83</v>
      </c>
      <c r="AY187" s="262" t="s">
        <v>152</v>
      </c>
    </row>
    <row r="188" s="2" customFormat="1" ht="37.8" customHeight="1">
      <c r="A188" s="39"/>
      <c r="B188" s="40"/>
      <c r="C188" s="228" t="s">
        <v>8</v>
      </c>
      <c r="D188" s="228" t="s">
        <v>155</v>
      </c>
      <c r="E188" s="229" t="s">
        <v>563</v>
      </c>
      <c r="F188" s="230" t="s">
        <v>564</v>
      </c>
      <c r="G188" s="231" t="s">
        <v>286</v>
      </c>
      <c r="H188" s="232">
        <v>580.91999999999996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172</v>
      </c>
      <c r="AT188" s="240" t="s">
        <v>155</v>
      </c>
      <c r="AU188" s="240" t="s">
        <v>85</v>
      </c>
      <c r="AY188" s="18" t="s">
        <v>152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172</v>
      </c>
      <c r="BM188" s="240" t="s">
        <v>766</v>
      </c>
    </row>
    <row r="189" s="2" customFormat="1">
      <c r="A189" s="39"/>
      <c r="B189" s="40"/>
      <c r="C189" s="41"/>
      <c r="D189" s="242" t="s">
        <v>161</v>
      </c>
      <c r="E189" s="41"/>
      <c r="F189" s="243" t="s">
        <v>566</v>
      </c>
      <c r="G189" s="41"/>
      <c r="H189" s="41"/>
      <c r="I189" s="244"/>
      <c r="J189" s="41"/>
      <c r="K189" s="41"/>
      <c r="L189" s="45"/>
      <c r="M189" s="245"/>
      <c r="N189" s="24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161</v>
      </c>
      <c r="AU189" s="18" t="s">
        <v>85</v>
      </c>
    </row>
    <row r="190" s="14" customFormat="1">
      <c r="A190" s="14"/>
      <c r="B190" s="264"/>
      <c r="C190" s="265"/>
      <c r="D190" s="253" t="s">
        <v>223</v>
      </c>
      <c r="E190" s="266" t="s">
        <v>1</v>
      </c>
      <c r="F190" s="267" t="s">
        <v>712</v>
      </c>
      <c r="G190" s="265"/>
      <c r="H190" s="266" t="s">
        <v>1</v>
      </c>
      <c r="I190" s="268"/>
      <c r="J190" s="265"/>
      <c r="K190" s="265"/>
      <c r="L190" s="269"/>
      <c r="M190" s="270"/>
      <c r="N190" s="271"/>
      <c r="O190" s="271"/>
      <c r="P190" s="271"/>
      <c r="Q190" s="271"/>
      <c r="R190" s="271"/>
      <c r="S190" s="271"/>
      <c r="T190" s="27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3" t="s">
        <v>223</v>
      </c>
      <c r="AU190" s="273" t="s">
        <v>85</v>
      </c>
      <c r="AV190" s="14" t="s">
        <v>83</v>
      </c>
      <c r="AW190" s="14" t="s">
        <v>32</v>
      </c>
      <c r="AX190" s="14" t="s">
        <v>76</v>
      </c>
      <c r="AY190" s="273" t="s">
        <v>152</v>
      </c>
    </row>
    <row r="191" s="13" customFormat="1">
      <c r="A191" s="13"/>
      <c r="B191" s="251"/>
      <c r="C191" s="252"/>
      <c r="D191" s="253" t="s">
        <v>223</v>
      </c>
      <c r="E191" s="254" t="s">
        <v>1</v>
      </c>
      <c r="F191" s="255" t="s">
        <v>755</v>
      </c>
      <c r="G191" s="252"/>
      <c r="H191" s="256">
        <v>1041</v>
      </c>
      <c r="I191" s="257"/>
      <c r="J191" s="252"/>
      <c r="K191" s="252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223</v>
      </c>
      <c r="AU191" s="262" t="s">
        <v>85</v>
      </c>
      <c r="AV191" s="13" t="s">
        <v>85</v>
      </c>
      <c r="AW191" s="13" t="s">
        <v>32</v>
      </c>
      <c r="AX191" s="13" t="s">
        <v>76</v>
      </c>
      <c r="AY191" s="262" t="s">
        <v>152</v>
      </c>
    </row>
    <row r="192" s="14" customFormat="1">
      <c r="A192" s="14"/>
      <c r="B192" s="264"/>
      <c r="C192" s="265"/>
      <c r="D192" s="253" t="s">
        <v>223</v>
      </c>
      <c r="E192" s="266" t="s">
        <v>1</v>
      </c>
      <c r="F192" s="267" t="s">
        <v>714</v>
      </c>
      <c r="G192" s="265"/>
      <c r="H192" s="266" t="s">
        <v>1</v>
      </c>
      <c r="I192" s="268"/>
      <c r="J192" s="265"/>
      <c r="K192" s="265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223</v>
      </c>
      <c r="AU192" s="273" t="s">
        <v>85</v>
      </c>
      <c r="AV192" s="14" t="s">
        <v>83</v>
      </c>
      <c r="AW192" s="14" t="s">
        <v>32</v>
      </c>
      <c r="AX192" s="14" t="s">
        <v>76</v>
      </c>
      <c r="AY192" s="273" t="s">
        <v>152</v>
      </c>
    </row>
    <row r="193" s="13" customFormat="1">
      <c r="A193" s="13"/>
      <c r="B193" s="251"/>
      <c r="C193" s="252"/>
      <c r="D193" s="253" t="s">
        <v>223</v>
      </c>
      <c r="E193" s="254" t="s">
        <v>1</v>
      </c>
      <c r="F193" s="255" t="s">
        <v>756</v>
      </c>
      <c r="G193" s="252"/>
      <c r="H193" s="256">
        <v>-460.07999999999998</v>
      </c>
      <c r="I193" s="257"/>
      <c r="J193" s="252"/>
      <c r="K193" s="252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223</v>
      </c>
      <c r="AU193" s="262" t="s">
        <v>85</v>
      </c>
      <c r="AV193" s="13" t="s">
        <v>85</v>
      </c>
      <c r="AW193" s="13" t="s">
        <v>32</v>
      </c>
      <c r="AX193" s="13" t="s">
        <v>76</v>
      </c>
      <c r="AY193" s="262" t="s">
        <v>152</v>
      </c>
    </row>
    <row r="194" s="15" customFormat="1">
      <c r="A194" s="15"/>
      <c r="B194" s="274"/>
      <c r="C194" s="275"/>
      <c r="D194" s="253" t="s">
        <v>223</v>
      </c>
      <c r="E194" s="276" t="s">
        <v>1</v>
      </c>
      <c r="F194" s="277" t="s">
        <v>244</v>
      </c>
      <c r="G194" s="275"/>
      <c r="H194" s="278">
        <v>580.92000000000007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4" t="s">
        <v>223</v>
      </c>
      <c r="AU194" s="284" t="s">
        <v>85</v>
      </c>
      <c r="AV194" s="15" t="s">
        <v>172</v>
      </c>
      <c r="AW194" s="15" t="s">
        <v>32</v>
      </c>
      <c r="AX194" s="15" t="s">
        <v>83</v>
      </c>
      <c r="AY194" s="284" t="s">
        <v>152</v>
      </c>
    </row>
    <row r="195" s="2" customFormat="1" ht="37.8" customHeight="1">
      <c r="A195" s="39"/>
      <c r="B195" s="40"/>
      <c r="C195" s="228" t="s">
        <v>351</v>
      </c>
      <c r="D195" s="228" t="s">
        <v>155</v>
      </c>
      <c r="E195" s="229" t="s">
        <v>567</v>
      </c>
      <c r="F195" s="230" t="s">
        <v>568</v>
      </c>
      <c r="G195" s="231" t="s">
        <v>286</v>
      </c>
      <c r="H195" s="232">
        <v>5809.1999999999998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172</v>
      </c>
      <c r="AT195" s="240" t="s">
        <v>155</v>
      </c>
      <c r="AU195" s="240" t="s">
        <v>85</v>
      </c>
      <c r="AY195" s="18" t="s">
        <v>152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172</v>
      </c>
      <c r="BM195" s="240" t="s">
        <v>767</v>
      </c>
    </row>
    <row r="196" s="2" customFormat="1">
      <c r="A196" s="39"/>
      <c r="B196" s="40"/>
      <c r="C196" s="41"/>
      <c r="D196" s="242" t="s">
        <v>161</v>
      </c>
      <c r="E196" s="41"/>
      <c r="F196" s="243" t="s">
        <v>570</v>
      </c>
      <c r="G196" s="41"/>
      <c r="H196" s="41"/>
      <c r="I196" s="244"/>
      <c r="J196" s="41"/>
      <c r="K196" s="41"/>
      <c r="L196" s="45"/>
      <c r="M196" s="245"/>
      <c r="N196" s="24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161</v>
      </c>
      <c r="AU196" s="18" t="s">
        <v>85</v>
      </c>
    </row>
    <row r="197" s="2" customFormat="1">
      <c r="A197" s="39"/>
      <c r="B197" s="40"/>
      <c r="C197" s="41"/>
      <c r="D197" s="253" t="s">
        <v>234</v>
      </c>
      <c r="E197" s="41"/>
      <c r="F197" s="263" t="s">
        <v>571</v>
      </c>
      <c r="G197" s="41"/>
      <c r="H197" s="41"/>
      <c r="I197" s="244"/>
      <c r="J197" s="41"/>
      <c r="K197" s="41"/>
      <c r="L197" s="45"/>
      <c r="M197" s="245"/>
      <c r="N197" s="24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234</v>
      </c>
      <c r="AU197" s="18" t="s">
        <v>85</v>
      </c>
    </row>
    <row r="198" s="14" customFormat="1">
      <c r="A198" s="14"/>
      <c r="B198" s="264"/>
      <c r="C198" s="265"/>
      <c r="D198" s="253" t="s">
        <v>223</v>
      </c>
      <c r="E198" s="266" t="s">
        <v>1</v>
      </c>
      <c r="F198" s="267" t="s">
        <v>712</v>
      </c>
      <c r="G198" s="265"/>
      <c r="H198" s="266" t="s">
        <v>1</v>
      </c>
      <c r="I198" s="268"/>
      <c r="J198" s="265"/>
      <c r="K198" s="265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223</v>
      </c>
      <c r="AU198" s="273" t="s">
        <v>85</v>
      </c>
      <c r="AV198" s="14" t="s">
        <v>83</v>
      </c>
      <c r="AW198" s="14" t="s">
        <v>32</v>
      </c>
      <c r="AX198" s="14" t="s">
        <v>76</v>
      </c>
      <c r="AY198" s="273" t="s">
        <v>152</v>
      </c>
    </row>
    <row r="199" s="13" customFormat="1">
      <c r="A199" s="13"/>
      <c r="B199" s="251"/>
      <c r="C199" s="252"/>
      <c r="D199" s="253" t="s">
        <v>223</v>
      </c>
      <c r="E199" s="254" t="s">
        <v>1</v>
      </c>
      <c r="F199" s="255" t="s">
        <v>768</v>
      </c>
      <c r="G199" s="252"/>
      <c r="H199" s="256">
        <v>10410</v>
      </c>
      <c r="I199" s="257"/>
      <c r="J199" s="252"/>
      <c r="K199" s="252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223</v>
      </c>
      <c r="AU199" s="262" t="s">
        <v>85</v>
      </c>
      <c r="AV199" s="13" t="s">
        <v>85</v>
      </c>
      <c r="AW199" s="13" t="s">
        <v>32</v>
      </c>
      <c r="AX199" s="13" t="s">
        <v>76</v>
      </c>
      <c r="AY199" s="262" t="s">
        <v>152</v>
      </c>
    </row>
    <row r="200" s="14" customFormat="1">
      <c r="A200" s="14"/>
      <c r="B200" s="264"/>
      <c r="C200" s="265"/>
      <c r="D200" s="253" t="s">
        <v>223</v>
      </c>
      <c r="E200" s="266" t="s">
        <v>1</v>
      </c>
      <c r="F200" s="267" t="s">
        <v>714</v>
      </c>
      <c r="G200" s="265"/>
      <c r="H200" s="266" t="s">
        <v>1</v>
      </c>
      <c r="I200" s="268"/>
      <c r="J200" s="265"/>
      <c r="K200" s="265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223</v>
      </c>
      <c r="AU200" s="273" t="s">
        <v>85</v>
      </c>
      <c r="AV200" s="14" t="s">
        <v>83</v>
      </c>
      <c r="AW200" s="14" t="s">
        <v>32</v>
      </c>
      <c r="AX200" s="14" t="s">
        <v>76</v>
      </c>
      <c r="AY200" s="273" t="s">
        <v>152</v>
      </c>
    </row>
    <row r="201" s="13" customFormat="1">
      <c r="A201" s="13"/>
      <c r="B201" s="251"/>
      <c r="C201" s="252"/>
      <c r="D201" s="253" t="s">
        <v>223</v>
      </c>
      <c r="E201" s="254" t="s">
        <v>1</v>
      </c>
      <c r="F201" s="255" t="s">
        <v>769</v>
      </c>
      <c r="G201" s="252"/>
      <c r="H201" s="256">
        <v>-4600.8000000000002</v>
      </c>
      <c r="I201" s="257"/>
      <c r="J201" s="252"/>
      <c r="K201" s="252"/>
      <c r="L201" s="258"/>
      <c r="M201" s="259"/>
      <c r="N201" s="260"/>
      <c r="O201" s="260"/>
      <c r="P201" s="260"/>
      <c r="Q201" s="260"/>
      <c r="R201" s="260"/>
      <c r="S201" s="260"/>
      <c r="T201" s="26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2" t="s">
        <v>223</v>
      </c>
      <c r="AU201" s="262" t="s">
        <v>85</v>
      </c>
      <c r="AV201" s="13" t="s">
        <v>85</v>
      </c>
      <c r="AW201" s="13" t="s">
        <v>32</v>
      </c>
      <c r="AX201" s="13" t="s">
        <v>76</v>
      </c>
      <c r="AY201" s="262" t="s">
        <v>152</v>
      </c>
    </row>
    <row r="202" s="15" customFormat="1">
      <c r="A202" s="15"/>
      <c r="B202" s="274"/>
      <c r="C202" s="275"/>
      <c r="D202" s="253" t="s">
        <v>223</v>
      </c>
      <c r="E202" s="276" t="s">
        <v>1</v>
      </c>
      <c r="F202" s="277" t="s">
        <v>244</v>
      </c>
      <c r="G202" s="275"/>
      <c r="H202" s="278">
        <v>5809.1999999999998</v>
      </c>
      <c r="I202" s="279"/>
      <c r="J202" s="275"/>
      <c r="K202" s="275"/>
      <c r="L202" s="280"/>
      <c r="M202" s="281"/>
      <c r="N202" s="282"/>
      <c r="O202" s="282"/>
      <c r="P202" s="282"/>
      <c r="Q202" s="282"/>
      <c r="R202" s="282"/>
      <c r="S202" s="282"/>
      <c r="T202" s="28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4" t="s">
        <v>223</v>
      </c>
      <c r="AU202" s="284" t="s">
        <v>85</v>
      </c>
      <c r="AV202" s="15" t="s">
        <v>172</v>
      </c>
      <c r="AW202" s="15" t="s">
        <v>32</v>
      </c>
      <c r="AX202" s="15" t="s">
        <v>83</v>
      </c>
      <c r="AY202" s="284" t="s">
        <v>152</v>
      </c>
    </row>
    <row r="203" s="2" customFormat="1" ht="16.5" customHeight="1">
      <c r="A203" s="39"/>
      <c r="B203" s="40"/>
      <c r="C203" s="228" t="s">
        <v>354</v>
      </c>
      <c r="D203" s="228" t="s">
        <v>155</v>
      </c>
      <c r="E203" s="229" t="s">
        <v>296</v>
      </c>
      <c r="F203" s="230" t="s">
        <v>297</v>
      </c>
      <c r="G203" s="231" t="s">
        <v>286</v>
      </c>
      <c r="H203" s="232">
        <v>58.859999999999999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172</v>
      </c>
      <c r="AT203" s="240" t="s">
        <v>155</v>
      </c>
      <c r="AU203" s="240" t="s">
        <v>85</v>
      </c>
      <c r="AY203" s="18" t="s">
        <v>152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172</v>
      </c>
      <c r="BM203" s="240" t="s">
        <v>770</v>
      </c>
    </row>
    <row r="204" s="14" customFormat="1">
      <c r="A204" s="14"/>
      <c r="B204" s="264"/>
      <c r="C204" s="265"/>
      <c r="D204" s="253" t="s">
        <v>223</v>
      </c>
      <c r="E204" s="266" t="s">
        <v>1</v>
      </c>
      <c r="F204" s="267" t="s">
        <v>771</v>
      </c>
      <c r="G204" s="265"/>
      <c r="H204" s="266" t="s">
        <v>1</v>
      </c>
      <c r="I204" s="268"/>
      <c r="J204" s="265"/>
      <c r="K204" s="265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223</v>
      </c>
      <c r="AU204" s="273" t="s">
        <v>85</v>
      </c>
      <c r="AV204" s="14" t="s">
        <v>83</v>
      </c>
      <c r="AW204" s="14" t="s">
        <v>32</v>
      </c>
      <c r="AX204" s="14" t="s">
        <v>76</v>
      </c>
      <c r="AY204" s="273" t="s">
        <v>152</v>
      </c>
    </row>
    <row r="205" s="13" customFormat="1">
      <c r="A205" s="13"/>
      <c r="B205" s="251"/>
      <c r="C205" s="252"/>
      <c r="D205" s="253" t="s">
        <v>223</v>
      </c>
      <c r="E205" s="254" t="s">
        <v>1</v>
      </c>
      <c r="F205" s="255" t="s">
        <v>765</v>
      </c>
      <c r="G205" s="252"/>
      <c r="H205" s="256">
        <v>58.859999999999999</v>
      </c>
      <c r="I205" s="257"/>
      <c r="J205" s="252"/>
      <c r="K205" s="252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223</v>
      </c>
      <c r="AU205" s="262" t="s">
        <v>85</v>
      </c>
      <c r="AV205" s="13" t="s">
        <v>85</v>
      </c>
      <c r="AW205" s="13" t="s">
        <v>32</v>
      </c>
      <c r="AX205" s="13" t="s">
        <v>83</v>
      </c>
      <c r="AY205" s="262" t="s">
        <v>152</v>
      </c>
    </row>
    <row r="206" s="2" customFormat="1" ht="24.15" customHeight="1">
      <c r="A206" s="39"/>
      <c r="B206" s="40"/>
      <c r="C206" s="228" t="s">
        <v>356</v>
      </c>
      <c r="D206" s="228" t="s">
        <v>155</v>
      </c>
      <c r="E206" s="229" t="s">
        <v>573</v>
      </c>
      <c r="F206" s="230" t="s">
        <v>574</v>
      </c>
      <c r="G206" s="231" t="s">
        <v>575</v>
      </c>
      <c r="H206" s="232">
        <v>1556.866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172</v>
      </c>
      <c r="AT206" s="240" t="s">
        <v>155</v>
      </c>
      <c r="AU206" s="240" t="s">
        <v>85</v>
      </c>
      <c r="AY206" s="18" t="s">
        <v>152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172</v>
      </c>
      <c r="BM206" s="240" t="s">
        <v>772</v>
      </c>
    </row>
    <row r="207" s="2" customFormat="1">
      <c r="A207" s="39"/>
      <c r="B207" s="40"/>
      <c r="C207" s="41"/>
      <c r="D207" s="242" t="s">
        <v>161</v>
      </c>
      <c r="E207" s="41"/>
      <c r="F207" s="243" t="s">
        <v>577</v>
      </c>
      <c r="G207" s="41"/>
      <c r="H207" s="41"/>
      <c r="I207" s="244"/>
      <c r="J207" s="41"/>
      <c r="K207" s="41"/>
      <c r="L207" s="45"/>
      <c r="M207" s="245"/>
      <c r="N207" s="24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161</v>
      </c>
      <c r="AU207" s="18" t="s">
        <v>85</v>
      </c>
    </row>
    <row r="208" s="2" customFormat="1">
      <c r="A208" s="39"/>
      <c r="B208" s="40"/>
      <c r="C208" s="41"/>
      <c r="D208" s="253" t="s">
        <v>234</v>
      </c>
      <c r="E208" s="41"/>
      <c r="F208" s="263" t="s">
        <v>773</v>
      </c>
      <c r="G208" s="41"/>
      <c r="H208" s="41"/>
      <c r="I208" s="244"/>
      <c r="J208" s="41"/>
      <c r="K208" s="41"/>
      <c r="L208" s="45"/>
      <c r="M208" s="245"/>
      <c r="N208" s="24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234</v>
      </c>
      <c r="AU208" s="18" t="s">
        <v>85</v>
      </c>
    </row>
    <row r="209" s="14" customFormat="1">
      <c r="A209" s="14"/>
      <c r="B209" s="264"/>
      <c r="C209" s="265"/>
      <c r="D209" s="253" t="s">
        <v>223</v>
      </c>
      <c r="E209" s="266" t="s">
        <v>1</v>
      </c>
      <c r="F209" s="267" t="s">
        <v>774</v>
      </c>
      <c r="G209" s="265"/>
      <c r="H209" s="266" t="s">
        <v>1</v>
      </c>
      <c r="I209" s="268"/>
      <c r="J209" s="265"/>
      <c r="K209" s="265"/>
      <c r="L209" s="269"/>
      <c r="M209" s="270"/>
      <c r="N209" s="271"/>
      <c r="O209" s="271"/>
      <c r="P209" s="271"/>
      <c r="Q209" s="271"/>
      <c r="R209" s="271"/>
      <c r="S209" s="271"/>
      <c r="T209" s="27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3" t="s">
        <v>223</v>
      </c>
      <c r="AU209" s="273" t="s">
        <v>85</v>
      </c>
      <c r="AV209" s="14" t="s">
        <v>83</v>
      </c>
      <c r="AW209" s="14" t="s">
        <v>32</v>
      </c>
      <c r="AX209" s="14" t="s">
        <v>76</v>
      </c>
      <c r="AY209" s="273" t="s">
        <v>152</v>
      </c>
    </row>
    <row r="210" s="13" customFormat="1">
      <c r="A210" s="13"/>
      <c r="B210" s="251"/>
      <c r="C210" s="252"/>
      <c r="D210" s="253" t="s">
        <v>223</v>
      </c>
      <c r="E210" s="254" t="s">
        <v>1</v>
      </c>
      <c r="F210" s="255" t="s">
        <v>775</v>
      </c>
      <c r="G210" s="252"/>
      <c r="H210" s="256">
        <v>1045.656</v>
      </c>
      <c r="I210" s="257"/>
      <c r="J210" s="252"/>
      <c r="K210" s="252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223</v>
      </c>
      <c r="AU210" s="262" t="s">
        <v>85</v>
      </c>
      <c r="AV210" s="13" t="s">
        <v>85</v>
      </c>
      <c r="AW210" s="13" t="s">
        <v>32</v>
      </c>
      <c r="AX210" s="13" t="s">
        <v>76</v>
      </c>
      <c r="AY210" s="262" t="s">
        <v>152</v>
      </c>
    </row>
    <row r="211" s="14" customFormat="1">
      <c r="A211" s="14"/>
      <c r="B211" s="264"/>
      <c r="C211" s="265"/>
      <c r="D211" s="253" t="s">
        <v>223</v>
      </c>
      <c r="E211" s="266" t="s">
        <v>1</v>
      </c>
      <c r="F211" s="267" t="s">
        <v>776</v>
      </c>
      <c r="G211" s="265"/>
      <c r="H211" s="266" t="s">
        <v>1</v>
      </c>
      <c r="I211" s="268"/>
      <c r="J211" s="265"/>
      <c r="K211" s="265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223</v>
      </c>
      <c r="AU211" s="273" t="s">
        <v>85</v>
      </c>
      <c r="AV211" s="14" t="s">
        <v>83</v>
      </c>
      <c r="AW211" s="14" t="s">
        <v>32</v>
      </c>
      <c r="AX211" s="14" t="s">
        <v>76</v>
      </c>
      <c r="AY211" s="273" t="s">
        <v>152</v>
      </c>
    </row>
    <row r="212" s="13" customFormat="1">
      <c r="A212" s="13"/>
      <c r="B212" s="251"/>
      <c r="C212" s="252"/>
      <c r="D212" s="253" t="s">
        <v>223</v>
      </c>
      <c r="E212" s="254" t="s">
        <v>1</v>
      </c>
      <c r="F212" s="255" t="s">
        <v>777</v>
      </c>
      <c r="G212" s="252"/>
      <c r="H212" s="256">
        <v>511.20999999999998</v>
      </c>
      <c r="I212" s="257"/>
      <c r="J212" s="252"/>
      <c r="K212" s="252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223</v>
      </c>
      <c r="AU212" s="262" t="s">
        <v>85</v>
      </c>
      <c r="AV212" s="13" t="s">
        <v>85</v>
      </c>
      <c r="AW212" s="13" t="s">
        <v>32</v>
      </c>
      <c r="AX212" s="13" t="s">
        <v>76</v>
      </c>
      <c r="AY212" s="262" t="s">
        <v>152</v>
      </c>
    </row>
    <row r="213" s="15" customFormat="1">
      <c r="A213" s="15"/>
      <c r="B213" s="274"/>
      <c r="C213" s="275"/>
      <c r="D213" s="253" t="s">
        <v>223</v>
      </c>
      <c r="E213" s="276" t="s">
        <v>1</v>
      </c>
      <c r="F213" s="277" t="s">
        <v>244</v>
      </c>
      <c r="G213" s="275"/>
      <c r="H213" s="278">
        <v>1556.866</v>
      </c>
      <c r="I213" s="279"/>
      <c r="J213" s="275"/>
      <c r="K213" s="275"/>
      <c r="L213" s="280"/>
      <c r="M213" s="281"/>
      <c r="N213" s="282"/>
      <c r="O213" s="282"/>
      <c r="P213" s="282"/>
      <c r="Q213" s="282"/>
      <c r="R213" s="282"/>
      <c r="S213" s="282"/>
      <c r="T213" s="28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4" t="s">
        <v>223</v>
      </c>
      <c r="AU213" s="284" t="s">
        <v>85</v>
      </c>
      <c r="AV213" s="15" t="s">
        <v>172</v>
      </c>
      <c r="AW213" s="15" t="s">
        <v>32</v>
      </c>
      <c r="AX213" s="15" t="s">
        <v>83</v>
      </c>
      <c r="AY213" s="284" t="s">
        <v>152</v>
      </c>
    </row>
    <row r="214" s="2" customFormat="1" ht="24.15" customHeight="1">
      <c r="A214" s="39"/>
      <c r="B214" s="40"/>
      <c r="C214" s="228" t="s">
        <v>358</v>
      </c>
      <c r="D214" s="228" t="s">
        <v>155</v>
      </c>
      <c r="E214" s="229" t="s">
        <v>778</v>
      </c>
      <c r="F214" s="230" t="s">
        <v>779</v>
      </c>
      <c r="G214" s="231" t="s">
        <v>575</v>
      </c>
      <c r="H214" s="232">
        <v>898.71299999999997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172</v>
      </c>
      <c r="AT214" s="240" t="s">
        <v>155</v>
      </c>
      <c r="AU214" s="240" t="s">
        <v>85</v>
      </c>
      <c r="AY214" s="18" t="s">
        <v>152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172</v>
      </c>
      <c r="BM214" s="240" t="s">
        <v>780</v>
      </c>
    </row>
    <row r="215" s="2" customFormat="1">
      <c r="A215" s="39"/>
      <c r="B215" s="40"/>
      <c r="C215" s="41"/>
      <c r="D215" s="253" t="s">
        <v>234</v>
      </c>
      <c r="E215" s="41"/>
      <c r="F215" s="263" t="s">
        <v>781</v>
      </c>
      <c r="G215" s="41"/>
      <c r="H215" s="41"/>
      <c r="I215" s="244"/>
      <c r="J215" s="41"/>
      <c r="K215" s="41"/>
      <c r="L215" s="45"/>
      <c r="M215" s="245"/>
      <c r="N215" s="24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234</v>
      </c>
      <c r="AU215" s="18" t="s">
        <v>85</v>
      </c>
    </row>
    <row r="216" s="14" customFormat="1">
      <c r="A216" s="14"/>
      <c r="B216" s="264"/>
      <c r="C216" s="265"/>
      <c r="D216" s="253" t="s">
        <v>223</v>
      </c>
      <c r="E216" s="266" t="s">
        <v>1</v>
      </c>
      <c r="F216" s="267" t="s">
        <v>782</v>
      </c>
      <c r="G216" s="265"/>
      <c r="H216" s="266" t="s">
        <v>1</v>
      </c>
      <c r="I216" s="268"/>
      <c r="J216" s="265"/>
      <c r="K216" s="265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223</v>
      </c>
      <c r="AU216" s="273" t="s">
        <v>85</v>
      </c>
      <c r="AV216" s="14" t="s">
        <v>83</v>
      </c>
      <c r="AW216" s="14" t="s">
        <v>32</v>
      </c>
      <c r="AX216" s="14" t="s">
        <v>76</v>
      </c>
      <c r="AY216" s="273" t="s">
        <v>152</v>
      </c>
    </row>
    <row r="217" s="13" customFormat="1">
      <c r="A217" s="13"/>
      <c r="B217" s="251"/>
      <c r="C217" s="252"/>
      <c r="D217" s="253" t="s">
        <v>223</v>
      </c>
      <c r="E217" s="254" t="s">
        <v>1</v>
      </c>
      <c r="F217" s="255" t="s">
        <v>783</v>
      </c>
      <c r="G217" s="252"/>
      <c r="H217" s="256">
        <v>452.56599999999997</v>
      </c>
      <c r="I217" s="257"/>
      <c r="J217" s="252"/>
      <c r="K217" s="252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223</v>
      </c>
      <c r="AU217" s="262" t="s">
        <v>85</v>
      </c>
      <c r="AV217" s="13" t="s">
        <v>85</v>
      </c>
      <c r="AW217" s="13" t="s">
        <v>32</v>
      </c>
      <c r="AX217" s="13" t="s">
        <v>76</v>
      </c>
      <c r="AY217" s="262" t="s">
        <v>152</v>
      </c>
    </row>
    <row r="218" s="14" customFormat="1">
      <c r="A218" s="14"/>
      <c r="B218" s="264"/>
      <c r="C218" s="265"/>
      <c r="D218" s="253" t="s">
        <v>223</v>
      </c>
      <c r="E218" s="266" t="s">
        <v>1</v>
      </c>
      <c r="F218" s="267" t="s">
        <v>784</v>
      </c>
      <c r="G218" s="265"/>
      <c r="H218" s="266" t="s">
        <v>1</v>
      </c>
      <c r="I218" s="268"/>
      <c r="J218" s="265"/>
      <c r="K218" s="265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223</v>
      </c>
      <c r="AU218" s="273" t="s">
        <v>85</v>
      </c>
      <c r="AV218" s="14" t="s">
        <v>83</v>
      </c>
      <c r="AW218" s="14" t="s">
        <v>32</v>
      </c>
      <c r="AX218" s="14" t="s">
        <v>76</v>
      </c>
      <c r="AY218" s="273" t="s">
        <v>152</v>
      </c>
    </row>
    <row r="219" s="13" customFormat="1">
      <c r="A219" s="13"/>
      <c r="B219" s="251"/>
      <c r="C219" s="252"/>
      <c r="D219" s="253" t="s">
        <v>223</v>
      </c>
      <c r="E219" s="254" t="s">
        <v>1</v>
      </c>
      <c r="F219" s="255" t="s">
        <v>785</v>
      </c>
      <c r="G219" s="252"/>
      <c r="H219" s="256">
        <v>446.14699999999999</v>
      </c>
      <c r="I219" s="257"/>
      <c r="J219" s="252"/>
      <c r="K219" s="252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223</v>
      </c>
      <c r="AU219" s="262" t="s">
        <v>85</v>
      </c>
      <c r="AV219" s="13" t="s">
        <v>85</v>
      </c>
      <c r="AW219" s="13" t="s">
        <v>32</v>
      </c>
      <c r="AX219" s="13" t="s">
        <v>76</v>
      </c>
      <c r="AY219" s="262" t="s">
        <v>152</v>
      </c>
    </row>
    <row r="220" s="15" customFormat="1">
      <c r="A220" s="15"/>
      <c r="B220" s="274"/>
      <c r="C220" s="275"/>
      <c r="D220" s="253" t="s">
        <v>223</v>
      </c>
      <c r="E220" s="276" t="s">
        <v>1</v>
      </c>
      <c r="F220" s="277" t="s">
        <v>244</v>
      </c>
      <c r="G220" s="275"/>
      <c r="H220" s="278">
        <v>898.71299999999997</v>
      </c>
      <c r="I220" s="279"/>
      <c r="J220" s="275"/>
      <c r="K220" s="275"/>
      <c r="L220" s="280"/>
      <c r="M220" s="281"/>
      <c r="N220" s="282"/>
      <c r="O220" s="282"/>
      <c r="P220" s="282"/>
      <c r="Q220" s="282"/>
      <c r="R220" s="282"/>
      <c r="S220" s="282"/>
      <c r="T220" s="28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4" t="s">
        <v>223</v>
      </c>
      <c r="AU220" s="284" t="s">
        <v>85</v>
      </c>
      <c r="AV220" s="15" t="s">
        <v>172</v>
      </c>
      <c r="AW220" s="15" t="s">
        <v>32</v>
      </c>
      <c r="AX220" s="15" t="s">
        <v>83</v>
      </c>
      <c r="AY220" s="284" t="s">
        <v>152</v>
      </c>
    </row>
    <row r="221" s="2" customFormat="1" ht="24.15" customHeight="1">
      <c r="A221" s="39"/>
      <c r="B221" s="40"/>
      <c r="C221" s="228" t="s">
        <v>363</v>
      </c>
      <c r="D221" s="228" t="s">
        <v>155</v>
      </c>
      <c r="E221" s="229" t="s">
        <v>580</v>
      </c>
      <c r="F221" s="230" t="s">
        <v>581</v>
      </c>
      <c r="G221" s="231" t="s">
        <v>286</v>
      </c>
      <c r="H221" s="232">
        <v>1676.923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172</v>
      </c>
      <c r="AT221" s="240" t="s">
        <v>155</v>
      </c>
      <c r="AU221" s="240" t="s">
        <v>85</v>
      </c>
      <c r="AY221" s="18" t="s">
        <v>152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172</v>
      </c>
      <c r="BM221" s="240" t="s">
        <v>786</v>
      </c>
    </row>
    <row r="222" s="2" customFormat="1">
      <c r="A222" s="39"/>
      <c r="B222" s="40"/>
      <c r="C222" s="41"/>
      <c r="D222" s="242" t="s">
        <v>161</v>
      </c>
      <c r="E222" s="41"/>
      <c r="F222" s="243" t="s">
        <v>583</v>
      </c>
      <c r="G222" s="41"/>
      <c r="H222" s="41"/>
      <c r="I222" s="244"/>
      <c r="J222" s="41"/>
      <c r="K222" s="41"/>
      <c r="L222" s="45"/>
      <c r="M222" s="245"/>
      <c r="N222" s="24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161</v>
      </c>
      <c r="AU222" s="18" t="s">
        <v>85</v>
      </c>
    </row>
    <row r="223" s="14" customFormat="1">
      <c r="A223" s="14"/>
      <c r="B223" s="264"/>
      <c r="C223" s="265"/>
      <c r="D223" s="253" t="s">
        <v>223</v>
      </c>
      <c r="E223" s="266" t="s">
        <v>1</v>
      </c>
      <c r="F223" s="267" t="s">
        <v>774</v>
      </c>
      <c r="G223" s="265"/>
      <c r="H223" s="266" t="s">
        <v>1</v>
      </c>
      <c r="I223" s="268"/>
      <c r="J223" s="265"/>
      <c r="K223" s="265"/>
      <c r="L223" s="269"/>
      <c r="M223" s="270"/>
      <c r="N223" s="271"/>
      <c r="O223" s="271"/>
      <c r="P223" s="271"/>
      <c r="Q223" s="271"/>
      <c r="R223" s="271"/>
      <c r="S223" s="271"/>
      <c r="T223" s="27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3" t="s">
        <v>223</v>
      </c>
      <c r="AU223" s="273" t="s">
        <v>85</v>
      </c>
      <c r="AV223" s="14" t="s">
        <v>83</v>
      </c>
      <c r="AW223" s="14" t="s">
        <v>32</v>
      </c>
      <c r="AX223" s="14" t="s">
        <v>76</v>
      </c>
      <c r="AY223" s="273" t="s">
        <v>152</v>
      </c>
    </row>
    <row r="224" s="13" customFormat="1">
      <c r="A224" s="13"/>
      <c r="B224" s="251"/>
      <c r="C224" s="252"/>
      <c r="D224" s="253" t="s">
        <v>223</v>
      </c>
      <c r="E224" s="254" t="s">
        <v>1</v>
      </c>
      <c r="F224" s="255" t="s">
        <v>787</v>
      </c>
      <c r="G224" s="252"/>
      <c r="H224" s="256">
        <v>580.91999999999996</v>
      </c>
      <c r="I224" s="257"/>
      <c r="J224" s="252"/>
      <c r="K224" s="252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223</v>
      </c>
      <c r="AU224" s="262" t="s">
        <v>85</v>
      </c>
      <c r="AV224" s="13" t="s">
        <v>85</v>
      </c>
      <c r="AW224" s="13" t="s">
        <v>32</v>
      </c>
      <c r="AX224" s="13" t="s">
        <v>76</v>
      </c>
      <c r="AY224" s="262" t="s">
        <v>152</v>
      </c>
    </row>
    <row r="225" s="14" customFormat="1">
      <c r="A225" s="14"/>
      <c r="B225" s="264"/>
      <c r="C225" s="265"/>
      <c r="D225" s="253" t="s">
        <v>223</v>
      </c>
      <c r="E225" s="266" t="s">
        <v>1</v>
      </c>
      <c r="F225" s="267" t="s">
        <v>788</v>
      </c>
      <c r="G225" s="265"/>
      <c r="H225" s="266" t="s">
        <v>1</v>
      </c>
      <c r="I225" s="268"/>
      <c r="J225" s="265"/>
      <c r="K225" s="265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223</v>
      </c>
      <c r="AU225" s="273" t="s">
        <v>85</v>
      </c>
      <c r="AV225" s="14" t="s">
        <v>83</v>
      </c>
      <c r="AW225" s="14" t="s">
        <v>32</v>
      </c>
      <c r="AX225" s="14" t="s">
        <v>76</v>
      </c>
      <c r="AY225" s="273" t="s">
        <v>152</v>
      </c>
    </row>
    <row r="226" s="13" customFormat="1">
      <c r="A226" s="13"/>
      <c r="B226" s="251"/>
      <c r="C226" s="252"/>
      <c r="D226" s="253" t="s">
        <v>223</v>
      </c>
      <c r="E226" s="254" t="s">
        <v>1</v>
      </c>
      <c r="F226" s="255" t="s">
        <v>789</v>
      </c>
      <c r="G226" s="252"/>
      <c r="H226" s="256">
        <v>697.10400000000004</v>
      </c>
      <c r="I226" s="257"/>
      <c r="J226" s="252"/>
      <c r="K226" s="252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223</v>
      </c>
      <c r="AU226" s="262" t="s">
        <v>85</v>
      </c>
      <c r="AV226" s="13" t="s">
        <v>85</v>
      </c>
      <c r="AW226" s="13" t="s">
        <v>32</v>
      </c>
      <c r="AX226" s="13" t="s">
        <v>76</v>
      </c>
      <c r="AY226" s="262" t="s">
        <v>152</v>
      </c>
    </row>
    <row r="227" s="14" customFormat="1">
      <c r="A227" s="14"/>
      <c r="B227" s="264"/>
      <c r="C227" s="265"/>
      <c r="D227" s="253" t="s">
        <v>223</v>
      </c>
      <c r="E227" s="266" t="s">
        <v>1</v>
      </c>
      <c r="F227" s="267" t="s">
        <v>790</v>
      </c>
      <c r="G227" s="265"/>
      <c r="H227" s="266" t="s">
        <v>1</v>
      </c>
      <c r="I227" s="268"/>
      <c r="J227" s="265"/>
      <c r="K227" s="265"/>
      <c r="L227" s="269"/>
      <c r="M227" s="270"/>
      <c r="N227" s="271"/>
      <c r="O227" s="271"/>
      <c r="P227" s="271"/>
      <c r="Q227" s="271"/>
      <c r="R227" s="271"/>
      <c r="S227" s="271"/>
      <c r="T227" s="27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3" t="s">
        <v>223</v>
      </c>
      <c r="AU227" s="273" t="s">
        <v>85</v>
      </c>
      <c r="AV227" s="14" t="s">
        <v>83</v>
      </c>
      <c r="AW227" s="14" t="s">
        <v>32</v>
      </c>
      <c r="AX227" s="14" t="s">
        <v>76</v>
      </c>
      <c r="AY227" s="273" t="s">
        <v>152</v>
      </c>
    </row>
    <row r="228" s="13" customFormat="1">
      <c r="A228" s="13"/>
      <c r="B228" s="251"/>
      <c r="C228" s="252"/>
      <c r="D228" s="253" t="s">
        <v>223</v>
      </c>
      <c r="E228" s="254" t="s">
        <v>1</v>
      </c>
      <c r="F228" s="255" t="s">
        <v>791</v>
      </c>
      <c r="G228" s="252"/>
      <c r="H228" s="256">
        <v>398.899</v>
      </c>
      <c r="I228" s="257"/>
      <c r="J228" s="252"/>
      <c r="K228" s="252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223</v>
      </c>
      <c r="AU228" s="262" t="s">
        <v>85</v>
      </c>
      <c r="AV228" s="13" t="s">
        <v>85</v>
      </c>
      <c r="AW228" s="13" t="s">
        <v>32</v>
      </c>
      <c r="AX228" s="13" t="s">
        <v>76</v>
      </c>
      <c r="AY228" s="262" t="s">
        <v>152</v>
      </c>
    </row>
    <row r="229" s="15" customFormat="1">
      <c r="A229" s="15"/>
      <c r="B229" s="274"/>
      <c r="C229" s="275"/>
      <c r="D229" s="253" t="s">
        <v>223</v>
      </c>
      <c r="E229" s="276" t="s">
        <v>1</v>
      </c>
      <c r="F229" s="277" t="s">
        <v>244</v>
      </c>
      <c r="G229" s="275"/>
      <c r="H229" s="278">
        <v>1676.9229999999998</v>
      </c>
      <c r="I229" s="279"/>
      <c r="J229" s="275"/>
      <c r="K229" s="275"/>
      <c r="L229" s="280"/>
      <c r="M229" s="281"/>
      <c r="N229" s="282"/>
      <c r="O229" s="282"/>
      <c r="P229" s="282"/>
      <c r="Q229" s="282"/>
      <c r="R229" s="282"/>
      <c r="S229" s="282"/>
      <c r="T229" s="28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4" t="s">
        <v>223</v>
      </c>
      <c r="AU229" s="284" t="s">
        <v>85</v>
      </c>
      <c r="AV229" s="15" t="s">
        <v>172</v>
      </c>
      <c r="AW229" s="15" t="s">
        <v>32</v>
      </c>
      <c r="AX229" s="15" t="s">
        <v>83</v>
      </c>
      <c r="AY229" s="284" t="s">
        <v>152</v>
      </c>
    </row>
    <row r="230" s="2" customFormat="1" ht="16.5" customHeight="1">
      <c r="A230" s="39"/>
      <c r="B230" s="40"/>
      <c r="C230" s="228" t="s">
        <v>368</v>
      </c>
      <c r="D230" s="228" t="s">
        <v>155</v>
      </c>
      <c r="E230" s="229" t="s">
        <v>792</v>
      </c>
      <c r="F230" s="230" t="s">
        <v>793</v>
      </c>
      <c r="G230" s="231" t="s">
        <v>215</v>
      </c>
      <c r="H230" s="232">
        <v>327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172</v>
      </c>
      <c r="AT230" s="240" t="s">
        <v>155</v>
      </c>
      <c r="AU230" s="240" t="s">
        <v>85</v>
      </c>
      <c r="AY230" s="18" t="s">
        <v>152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172</v>
      </c>
      <c r="BM230" s="240" t="s">
        <v>794</v>
      </c>
    </row>
    <row r="231" s="2" customFormat="1">
      <c r="A231" s="39"/>
      <c r="B231" s="40"/>
      <c r="C231" s="41"/>
      <c r="D231" s="242" t="s">
        <v>161</v>
      </c>
      <c r="E231" s="41"/>
      <c r="F231" s="243" t="s">
        <v>795</v>
      </c>
      <c r="G231" s="41"/>
      <c r="H231" s="41"/>
      <c r="I231" s="244"/>
      <c r="J231" s="41"/>
      <c r="K231" s="41"/>
      <c r="L231" s="45"/>
      <c r="M231" s="245"/>
      <c r="N231" s="24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161</v>
      </c>
      <c r="AU231" s="18" t="s">
        <v>85</v>
      </c>
    </row>
    <row r="232" s="2" customFormat="1" ht="24.15" customHeight="1">
      <c r="A232" s="39"/>
      <c r="B232" s="40"/>
      <c r="C232" s="228" t="s">
        <v>373</v>
      </c>
      <c r="D232" s="228" t="s">
        <v>155</v>
      </c>
      <c r="E232" s="229" t="s">
        <v>796</v>
      </c>
      <c r="F232" s="230" t="s">
        <v>797</v>
      </c>
      <c r="G232" s="231" t="s">
        <v>215</v>
      </c>
      <c r="H232" s="232">
        <v>327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172</v>
      </c>
      <c r="AT232" s="240" t="s">
        <v>155</v>
      </c>
      <c r="AU232" s="240" t="s">
        <v>85</v>
      </c>
      <c r="AY232" s="18" t="s">
        <v>152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172</v>
      </c>
      <c r="BM232" s="240" t="s">
        <v>798</v>
      </c>
    </row>
    <row r="233" s="2" customFormat="1">
      <c r="A233" s="39"/>
      <c r="B233" s="40"/>
      <c r="C233" s="41"/>
      <c r="D233" s="242" t="s">
        <v>161</v>
      </c>
      <c r="E233" s="41"/>
      <c r="F233" s="243" t="s">
        <v>799</v>
      </c>
      <c r="G233" s="41"/>
      <c r="H233" s="41"/>
      <c r="I233" s="244"/>
      <c r="J233" s="41"/>
      <c r="K233" s="41"/>
      <c r="L233" s="45"/>
      <c r="M233" s="245"/>
      <c r="N233" s="24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161</v>
      </c>
      <c r="AU233" s="18" t="s">
        <v>85</v>
      </c>
    </row>
    <row r="234" s="2" customFormat="1">
      <c r="A234" s="39"/>
      <c r="B234" s="40"/>
      <c r="C234" s="41"/>
      <c r="D234" s="253" t="s">
        <v>234</v>
      </c>
      <c r="E234" s="41"/>
      <c r="F234" s="263" t="s">
        <v>800</v>
      </c>
      <c r="G234" s="41"/>
      <c r="H234" s="41"/>
      <c r="I234" s="244"/>
      <c r="J234" s="41"/>
      <c r="K234" s="41"/>
      <c r="L234" s="45"/>
      <c r="M234" s="245"/>
      <c r="N234" s="24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234</v>
      </c>
      <c r="AU234" s="18" t="s">
        <v>85</v>
      </c>
    </row>
    <row r="235" s="2" customFormat="1" ht="16.5" customHeight="1">
      <c r="A235" s="39"/>
      <c r="B235" s="40"/>
      <c r="C235" s="285" t="s">
        <v>378</v>
      </c>
      <c r="D235" s="285" t="s">
        <v>253</v>
      </c>
      <c r="E235" s="286" t="s">
        <v>384</v>
      </c>
      <c r="F235" s="287" t="s">
        <v>801</v>
      </c>
      <c r="G235" s="288" t="s">
        <v>575</v>
      </c>
      <c r="H235" s="289">
        <v>105.94799999999999</v>
      </c>
      <c r="I235" s="290"/>
      <c r="J235" s="291">
        <f>ROUND(I235*H235,2)</f>
        <v>0</v>
      </c>
      <c r="K235" s="292"/>
      <c r="L235" s="293"/>
      <c r="M235" s="294" t="s">
        <v>1</v>
      </c>
      <c r="N235" s="295" t="s">
        <v>41</v>
      </c>
      <c r="O235" s="92"/>
      <c r="P235" s="238">
        <f>O235*H235</f>
        <v>0</v>
      </c>
      <c r="Q235" s="238">
        <v>1</v>
      </c>
      <c r="R235" s="238">
        <f>Q235*H235</f>
        <v>105.94799999999999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194</v>
      </c>
      <c r="AT235" s="240" t="s">
        <v>253</v>
      </c>
      <c r="AU235" s="240" t="s">
        <v>85</v>
      </c>
      <c r="AY235" s="18" t="s">
        <v>152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172</v>
      </c>
      <c r="BM235" s="240" t="s">
        <v>802</v>
      </c>
    </row>
    <row r="236" s="13" customFormat="1">
      <c r="A236" s="13"/>
      <c r="B236" s="251"/>
      <c r="C236" s="252"/>
      <c r="D236" s="253" t="s">
        <v>223</v>
      </c>
      <c r="E236" s="254" t="s">
        <v>1</v>
      </c>
      <c r="F236" s="255" t="s">
        <v>803</v>
      </c>
      <c r="G236" s="252"/>
      <c r="H236" s="256">
        <v>105.94799999999999</v>
      </c>
      <c r="I236" s="257"/>
      <c r="J236" s="252"/>
      <c r="K236" s="252"/>
      <c r="L236" s="258"/>
      <c r="M236" s="259"/>
      <c r="N236" s="260"/>
      <c r="O236" s="260"/>
      <c r="P236" s="260"/>
      <c r="Q236" s="260"/>
      <c r="R236" s="260"/>
      <c r="S236" s="260"/>
      <c r="T236" s="26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2" t="s">
        <v>223</v>
      </c>
      <c r="AU236" s="262" t="s">
        <v>85</v>
      </c>
      <c r="AV236" s="13" t="s">
        <v>85</v>
      </c>
      <c r="AW236" s="13" t="s">
        <v>32</v>
      </c>
      <c r="AX236" s="13" t="s">
        <v>83</v>
      </c>
      <c r="AY236" s="262" t="s">
        <v>152</v>
      </c>
    </row>
    <row r="237" s="2" customFormat="1" ht="21.75" customHeight="1">
      <c r="A237" s="39"/>
      <c r="B237" s="40"/>
      <c r="C237" s="228" t="s">
        <v>7</v>
      </c>
      <c r="D237" s="228" t="s">
        <v>155</v>
      </c>
      <c r="E237" s="229" t="s">
        <v>236</v>
      </c>
      <c r="F237" s="230" t="s">
        <v>237</v>
      </c>
      <c r="G237" s="231" t="s">
        <v>215</v>
      </c>
      <c r="H237" s="232">
        <v>512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172</v>
      </c>
      <c r="AT237" s="240" t="s">
        <v>155</v>
      </c>
      <c r="AU237" s="240" t="s">
        <v>85</v>
      </c>
      <c r="AY237" s="18" t="s">
        <v>152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172</v>
      </c>
      <c r="BM237" s="240" t="s">
        <v>804</v>
      </c>
    </row>
    <row r="238" s="2" customFormat="1">
      <c r="A238" s="39"/>
      <c r="B238" s="40"/>
      <c r="C238" s="41"/>
      <c r="D238" s="242" t="s">
        <v>161</v>
      </c>
      <c r="E238" s="41"/>
      <c r="F238" s="243" t="s">
        <v>239</v>
      </c>
      <c r="G238" s="41"/>
      <c r="H238" s="41"/>
      <c r="I238" s="244"/>
      <c r="J238" s="41"/>
      <c r="K238" s="41"/>
      <c r="L238" s="45"/>
      <c r="M238" s="245"/>
      <c r="N238" s="24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161</v>
      </c>
      <c r="AU238" s="18" t="s">
        <v>85</v>
      </c>
    </row>
    <row r="239" s="14" customFormat="1">
      <c r="A239" s="14"/>
      <c r="B239" s="264"/>
      <c r="C239" s="265"/>
      <c r="D239" s="253" t="s">
        <v>223</v>
      </c>
      <c r="E239" s="266" t="s">
        <v>1</v>
      </c>
      <c r="F239" s="267" t="s">
        <v>805</v>
      </c>
      <c r="G239" s="265"/>
      <c r="H239" s="266" t="s">
        <v>1</v>
      </c>
      <c r="I239" s="268"/>
      <c r="J239" s="265"/>
      <c r="K239" s="265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223</v>
      </c>
      <c r="AU239" s="273" t="s">
        <v>85</v>
      </c>
      <c r="AV239" s="14" t="s">
        <v>83</v>
      </c>
      <c r="AW239" s="14" t="s">
        <v>32</v>
      </c>
      <c r="AX239" s="14" t="s">
        <v>76</v>
      </c>
      <c r="AY239" s="273" t="s">
        <v>152</v>
      </c>
    </row>
    <row r="240" s="13" customFormat="1">
      <c r="A240" s="13"/>
      <c r="B240" s="251"/>
      <c r="C240" s="252"/>
      <c r="D240" s="253" t="s">
        <v>223</v>
      </c>
      <c r="E240" s="254" t="s">
        <v>1</v>
      </c>
      <c r="F240" s="255" t="s">
        <v>721</v>
      </c>
      <c r="G240" s="252"/>
      <c r="H240" s="256">
        <v>1904</v>
      </c>
      <c r="I240" s="257"/>
      <c r="J240" s="252"/>
      <c r="K240" s="252"/>
      <c r="L240" s="258"/>
      <c r="M240" s="259"/>
      <c r="N240" s="260"/>
      <c r="O240" s="260"/>
      <c r="P240" s="260"/>
      <c r="Q240" s="260"/>
      <c r="R240" s="260"/>
      <c r="S240" s="260"/>
      <c r="T240" s="26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2" t="s">
        <v>223</v>
      </c>
      <c r="AU240" s="262" t="s">
        <v>85</v>
      </c>
      <c r="AV240" s="13" t="s">
        <v>85</v>
      </c>
      <c r="AW240" s="13" t="s">
        <v>32</v>
      </c>
      <c r="AX240" s="13" t="s">
        <v>76</v>
      </c>
      <c r="AY240" s="262" t="s">
        <v>152</v>
      </c>
    </row>
    <row r="241" s="14" customFormat="1">
      <c r="A241" s="14"/>
      <c r="B241" s="264"/>
      <c r="C241" s="265"/>
      <c r="D241" s="253" t="s">
        <v>223</v>
      </c>
      <c r="E241" s="266" t="s">
        <v>1</v>
      </c>
      <c r="F241" s="267" t="s">
        <v>806</v>
      </c>
      <c r="G241" s="265"/>
      <c r="H241" s="266" t="s">
        <v>1</v>
      </c>
      <c r="I241" s="268"/>
      <c r="J241" s="265"/>
      <c r="K241" s="265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223</v>
      </c>
      <c r="AU241" s="273" t="s">
        <v>85</v>
      </c>
      <c r="AV241" s="14" t="s">
        <v>83</v>
      </c>
      <c r="AW241" s="14" t="s">
        <v>32</v>
      </c>
      <c r="AX241" s="14" t="s">
        <v>76</v>
      </c>
      <c r="AY241" s="273" t="s">
        <v>152</v>
      </c>
    </row>
    <row r="242" s="13" customFormat="1">
      <c r="A242" s="13"/>
      <c r="B242" s="251"/>
      <c r="C242" s="252"/>
      <c r="D242" s="253" t="s">
        <v>223</v>
      </c>
      <c r="E242" s="254" t="s">
        <v>1</v>
      </c>
      <c r="F242" s="255" t="s">
        <v>807</v>
      </c>
      <c r="G242" s="252"/>
      <c r="H242" s="256">
        <v>-716</v>
      </c>
      <c r="I242" s="257"/>
      <c r="J242" s="252"/>
      <c r="K242" s="252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223</v>
      </c>
      <c r="AU242" s="262" t="s">
        <v>85</v>
      </c>
      <c r="AV242" s="13" t="s">
        <v>85</v>
      </c>
      <c r="AW242" s="13" t="s">
        <v>32</v>
      </c>
      <c r="AX242" s="13" t="s">
        <v>76</v>
      </c>
      <c r="AY242" s="262" t="s">
        <v>152</v>
      </c>
    </row>
    <row r="243" s="14" customFormat="1">
      <c r="A243" s="14"/>
      <c r="B243" s="264"/>
      <c r="C243" s="265"/>
      <c r="D243" s="253" t="s">
        <v>223</v>
      </c>
      <c r="E243" s="266" t="s">
        <v>1</v>
      </c>
      <c r="F243" s="267" t="s">
        <v>808</v>
      </c>
      <c r="G243" s="265"/>
      <c r="H243" s="266" t="s">
        <v>1</v>
      </c>
      <c r="I243" s="268"/>
      <c r="J243" s="265"/>
      <c r="K243" s="265"/>
      <c r="L243" s="269"/>
      <c r="M243" s="270"/>
      <c r="N243" s="271"/>
      <c r="O243" s="271"/>
      <c r="P243" s="271"/>
      <c r="Q243" s="271"/>
      <c r="R243" s="271"/>
      <c r="S243" s="271"/>
      <c r="T243" s="27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3" t="s">
        <v>223</v>
      </c>
      <c r="AU243" s="273" t="s">
        <v>85</v>
      </c>
      <c r="AV243" s="14" t="s">
        <v>83</v>
      </c>
      <c r="AW243" s="14" t="s">
        <v>32</v>
      </c>
      <c r="AX243" s="14" t="s">
        <v>76</v>
      </c>
      <c r="AY243" s="273" t="s">
        <v>152</v>
      </c>
    </row>
    <row r="244" s="13" customFormat="1">
      <c r="A244" s="13"/>
      <c r="B244" s="251"/>
      <c r="C244" s="252"/>
      <c r="D244" s="253" t="s">
        <v>223</v>
      </c>
      <c r="E244" s="254" t="s">
        <v>1</v>
      </c>
      <c r="F244" s="255" t="s">
        <v>809</v>
      </c>
      <c r="G244" s="252"/>
      <c r="H244" s="256">
        <v>-74</v>
      </c>
      <c r="I244" s="257"/>
      <c r="J244" s="252"/>
      <c r="K244" s="252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223</v>
      </c>
      <c r="AU244" s="262" t="s">
        <v>85</v>
      </c>
      <c r="AV244" s="13" t="s">
        <v>85</v>
      </c>
      <c r="AW244" s="13" t="s">
        <v>32</v>
      </c>
      <c r="AX244" s="13" t="s">
        <v>76</v>
      </c>
      <c r="AY244" s="262" t="s">
        <v>152</v>
      </c>
    </row>
    <row r="245" s="14" customFormat="1">
      <c r="A245" s="14"/>
      <c r="B245" s="264"/>
      <c r="C245" s="265"/>
      <c r="D245" s="253" t="s">
        <v>223</v>
      </c>
      <c r="E245" s="266" t="s">
        <v>1</v>
      </c>
      <c r="F245" s="267" t="s">
        <v>810</v>
      </c>
      <c r="G245" s="265"/>
      <c r="H245" s="266" t="s">
        <v>1</v>
      </c>
      <c r="I245" s="268"/>
      <c r="J245" s="265"/>
      <c r="K245" s="265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223</v>
      </c>
      <c r="AU245" s="273" t="s">
        <v>85</v>
      </c>
      <c r="AV245" s="14" t="s">
        <v>83</v>
      </c>
      <c r="AW245" s="14" t="s">
        <v>32</v>
      </c>
      <c r="AX245" s="14" t="s">
        <v>76</v>
      </c>
      <c r="AY245" s="273" t="s">
        <v>152</v>
      </c>
    </row>
    <row r="246" s="13" customFormat="1">
      <c r="A246" s="13"/>
      <c r="B246" s="251"/>
      <c r="C246" s="252"/>
      <c r="D246" s="253" t="s">
        <v>223</v>
      </c>
      <c r="E246" s="254" t="s">
        <v>1</v>
      </c>
      <c r="F246" s="255" t="s">
        <v>811</v>
      </c>
      <c r="G246" s="252"/>
      <c r="H246" s="256">
        <v>-246</v>
      </c>
      <c r="I246" s="257"/>
      <c r="J246" s="252"/>
      <c r="K246" s="252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223</v>
      </c>
      <c r="AU246" s="262" t="s">
        <v>85</v>
      </c>
      <c r="AV246" s="13" t="s">
        <v>85</v>
      </c>
      <c r="AW246" s="13" t="s">
        <v>32</v>
      </c>
      <c r="AX246" s="13" t="s">
        <v>76</v>
      </c>
      <c r="AY246" s="262" t="s">
        <v>152</v>
      </c>
    </row>
    <row r="247" s="14" customFormat="1">
      <c r="A247" s="14"/>
      <c r="B247" s="264"/>
      <c r="C247" s="265"/>
      <c r="D247" s="253" t="s">
        <v>223</v>
      </c>
      <c r="E247" s="266" t="s">
        <v>1</v>
      </c>
      <c r="F247" s="267" t="s">
        <v>812</v>
      </c>
      <c r="G247" s="265"/>
      <c r="H247" s="266" t="s">
        <v>1</v>
      </c>
      <c r="I247" s="268"/>
      <c r="J247" s="265"/>
      <c r="K247" s="265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223</v>
      </c>
      <c r="AU247" s="273" t="s">
        <v>85</v>
      </c>
      <c r="AV247" s="14" t="s">
        <v>83</v>
      </c>
      <c r="AW247" s="14" t="s">
        <v>32</v>
      </c>
      <c r="AX247" s="14" t="s">
        <v>76</v>
      </c>
      <c r="AY247" s="273" t="s">
        <v>152</v>
      </c>
    </row>
    <row r="248" s="13" customFormat="1">
      <c r="A248" s="13"/>
      <c r="B248" s="251"/>
      <c r="C248" s="252"/>
      <c r="D248" s="253" t="s">
        <v>223</v>
      </c>
      <c r="E248" s="254" t="s">
        <v>1</v>
      </c>
      <c r="F248" s="255" t="s">
        <v>813</v>
      </c>
      <c r="G248" s="252"/>
      <c r="H248" s="256">
        <v>-76</v>
      </c>
      <c r="I248" s="257"/>
      <c r="J248" s="252"/>
      <c r="K248" s="252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223</v>
      </c>
      <c r="AU248" s="262" t="s">
        <v>85</v>
      </c>
      <c r="AV248" s="13" t="s">
        <v>85</v>
      </c>
      <c r="AW248" s="13" t="s">
        <v>32</v>
      </c>
      <c r="AX248" s="13" t="s">
        <v>76</v>
      </c>
      <c r="AY248" s="262" t="s">
        <v>152</v>
      </c>
    </row>
    <row r="249" s="14" customFormat="1">
      <c r="A249" s="14"/>
      <c r="B249" s="264"/>
      <c r="C249" s="265"/>
      <c r="D249" s="253" t="s">
        <v>223</v>
      </c>
      <c r="E249" s="266" t="s">
        <v>1</v>
      </c>
      <c r="F249" s="267" t="s">
        <v>814</v>
      </c>
      <c r="G249" s="265"/>
      <c r="H249" s="266" t="s">
        <v>1</v>
      </c>
      <c r="I249" s="268"/>
      <c r="J249" s="265"/>
      <c r="K249" s="265"/>
      <c r="L249" s="269"/>
      <c r="M249" s="270"/>
      <c r="N249" s="271"/>
      <c r="O249" s="271"/>
      <c r="P249" s="271"/>
      <c r="Q249" s="271"/>
      <c r="R249" s="271"/>
      <c r="S249" s="271"/>
      <c r="T249" s="27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3" t="s">
        <v>223</v>
      </c>
      <c r="AU249" s="273" t="s">
        <v>85</v>
      </c>
      <c r="AV249" s="14" t="s">
        <v>83</v>
      </c>
      <c r="AW249" s="14" t="s">
        <v>32</v>
      </c>
      <c r="AX249" s="14" t="s">
        <v>76</v>
      </c>
      <c r="AY249" s="273" t="s">
        <v>152</v>
      </c>
    </row>
    <row r="250" s="13" customFormat="1">
      <c r="A250" s="13"/>
      <c r="B250" s="251"/>
      <c r="C250" s="252"/>
      <c r="D250" s="253" t="s">
        <v>223</v>
      </c>
      <c r="E250" s="254" t="s">
        <v>1</v>
      </c>
      <c r="F250" s="255" t="s">
        <v>815</v>
      </c>
      <c r="G250" s="252"/>
      <c r="H250" s="256">
        <v>-280</v>
      </c>
      <c r="I250" s="257"/>
      <c r="J250" s="252"/>
      <c r="K250" s="252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223</v>
      </c>
      <c r="AU250" s="262" t="s">
        <v>85</v>
      </c>
      <c r="AV250" s="13" t="s">
        <v>85</v>
      </c>
      <c r="AW250" s="13" t="s">
        <v>32</v>
      </c>
      <c r="AX250" s="13" t="s">
        <v>76</v>
      </c>
      <c r="AY250" s="262" t="s">
        <v>152</v>
      </c>
    </row>
    <row r="251" s="15" customFormat="1">
      <c r="A251" s="15"/>
      <c r="B251" s="274"/>
      <c r="C251" s="275"/>
      <c r="D251" s="253" t="s">
        <v>223</v>
      </c>
      <c r="E251" s="276" t="s">
        <v>1</v>
      </c>
      <c r="F251" s="277" t="s">
        <v>244</v>
      </c>
      <c r="G251" s="275"/>
      <c r="H251" s="278">
        <v>512</v>
      </c>
      <c r="I251" s="279"/>
      <c r="J251" s="275"/>
      <c r="K251" s="275"/>
      <c r="L251" s="280"/>
      <c r="M251" s="281"/>
      <c r="N251" s="282"/>
      <c r="O251" s="282"/>
      <c r="P251" s="282"/>
      <c r="Q251" s="282"/>
      <c r="R251" s="282"/>
      <c r="S251" s="282"/>
      <c r="T251" s="28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4" t="s">
        <v>223</v>
      </c>
      <c r="AU251" s="284" t="s">
        <v>85</v>
      </c>
      <c r="AV251" s="15" t="s">
        <v>172</v>
      </c>
      <c r="AW251" s="15" t="s">
        <v>32</v>
      </c>
      <c r="AX251" s="15" t="s">
        <v>83</v>
      </c>
      <c r="AY251" s="284" t="s">
        <v>152</v>
      </c>
    </row>
    <row r="252" s="2" customFormat="1" ht="24.15" customHeight="1">
      <c r="A252" s="39"/>
      <c r="B252" s="40"/>
      <c r="C252" s="228" t="s">
        <v>388</v>
      </c>
      <c r="D252" s="228" t="s">
        <v>155</v>
      </c>
      <c r="E252" s="229" t="s">
        <v>816</v>
      </c>
      <c r="F252" s="230" t="s">
        <v>817</v>
      </c>
      <c r="G252" s="231" t="s">
        <v>215</v>
      </c>
      <c r="H252" s="232">
        <v>327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172</v>
      </c>
      <c r="AT252" s="240" t="s">
        <v>155</v>
      </c>
      <c r="AU252" s="240" t="s">
        <v>85</v>
      </c>
      <c r="AY252" s="18" t="s">
        <v>152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172</v>
      </c>
      <c r="BM252" s="240" t="s">
        <v>818</v>
      </c>
    </row>
    <row r="253" s="2" customFormat="1">
      <c r="A253" s="39"/>
      <c r="B253" s="40"/>
      <c r="C253" s="41"/>
      <c r="D253" s="242" t="s">
        <v>161</v>
      </c>
      <c r="E253" s="41"/>
      <c r="F253" s="243" t="s">
        <v>819</v>
      </c>
      <c r="G253" s="41"/>
      <c r="H253" s="41"/>
      <c r="I253" s="244"/>
      <c r="J253" s="41"/>
      <c r="K253" s="41"/>
      <c r="L253" s="45"/>
      <c r="M253" s="245"/>
      <c r="N253" s="24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161</v>
      </c>
      <c r="AU253" s="18" t="s">
        <v>85</v>
      </c>
    </row>
    <row r="254" s="14" customFormat="1">
      <c r="A254" s="14"/>
      <c r="B254" s="264"/>
      <c r="C254" s="265"/>
      <c r="D254" s="253" t="s">
        <v>223</v>
      </c>
      <c r="E254" s="266" t="s">
        <v>1</v>
      </c>
      <c r="F254" s="267" t="s">
        <v>820</v>
      </c>
      <c r="G254" s="265"/>
      <c r="H254" s="266" t="s">
        <v>1</v>
      </c>
      <c r="I254" s="268"/>
      <c r="J254" s="265"/>
      <c r="K254" s="265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223</v>
      </c>
      <c r="AU254" s="273" t="s">
        <v>85</v>
      </c>
      <c r="AV254" s="14" t="s">
        <v>83</v>
      </c>
      <c r="AW254" s="14" t="s">
        <v>32</v>
      </c>
      <c r="AX254" s="14" t="s">
        <v>76</v>
      </c>
      <c r="AY254" s="273" t="s">
        <v>152</v>
      </c>
    </row>
    <row r="255" s="13" customFormat="1">
      <c r="A255" s="13"/>
      <c r="B255" s="251"/>
      <c r="C255" s="252"/>
      <c r="D255" s="253" t="s">
        <v>223</v>
      </c>
      <c r="E255" s="254" t="s">
        <v>1</v>
      </c>
      <c r="F255" s="255" t="s">
        <v>821</v>
      </c>
      <c r="G255" s="252"/>
      <c r="H255" s="256">
        <v>87</v>
      </c>
      <c r="I255" s="257"/>
      <c r="J255" s="252"/>
      <c r="K255" s="252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223</v>
      </c>
      <c r="AU255" s="262" t="s">
        <v>85</v>
      </c>
      <c r="AV255" s="13" t="s">
        <v>85</v>
      </c>
      <c r="AW255" s="13" t="s">
        <v>32</v>
      </c>
      <c r="AX255" s="13" t="s">
        <v>76</v>
      </c>
      <c r="AY255" s="262" t="s">
        <v>152</v>
      </c>
    </row>
    <row r="256" s="14" customFormat="1">
      <c r="A256" s="14"/>
      <c r="B256" s="264"/>
      <c r="C256" s="265"/>
      <c r="D256" s="253" t="s">
        <v>223</v>
      </c>
      <c r="E256" s="266" t="s">
        <v>1</v>
      </c>
      <c r="F256" s="267" t="s">
        <v>822</v>
      </c>
      <c r="G256" s="265"/>
      <c r="H256" s="266" t="s">
        <v>1</v>
      </c>
      <c r="I256" s="268"/>
      <c r="J256" s="265"/>
      <c r="K256" s="265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223</v>
      </c>
      <c r="AU256" s="273" t="s">
        <v>85</v>
      </c>
      <c r="AV256" s="14" t="s">
        <v>83</v>
      </c>
      <c r="AW256" s="14" t="s">
        <v>32</v>
      </c>
      <c r="AX256" s="14" t="s">
        <v>76</v>
      </c>
      <c r="AY256" s="273" t="s">
        <v>152</v>
      </c>
    </row>
    <row r="257" s="13" customFormat="1">
      <c r="A257" s="13"/>
      <c r="B257" s="251"/>
      <c r="C257" s="252"/>
      <c r="D257" s="253" t="s">
        <v>223</v>
      </c>
      <c r="E257" s="254" t="s">
        <v>1</v>
      </c>
      <c r="F257" s="255" t="s">
        <v>823</v>
      </c>
      <c r="G257" s="252"/>
      <c r="H257" s="256">
        <v>240</v>
      </c>
      <c r="I257" s="257"/>
      <c r="J257" s="252"/>
      <c r="K257" s="252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223</v>
      </c>
      <c r="AU257" s="262" t="s">
        <v>85</v>
      </c>
      <c r="AV257" s="13" t="s">
        <v>85</v>
      </c>
      <c r="AW257" s="13" t="s">
        <v>32</v>
      </c>
      <c r="AX257" s="13" t="s">
        <v>76</v>
      </c>
      <c r="AY257" s="262" t="s">
        <v>152</v>
      </c>
    </row>
    <row r="258" s="15" customFormat="1">
      <c r="A258" s="15"/>
      <c r="B258" s="274"/>
      <c r="C258" s="275"/>
      <c r="D258" s="253" t="s">
        <v>223</v>
      </c>
      <c r="E258" s="276" t="s">
        <v>1</v>
      </c>
      <c r="F258" s="277" t="s">
        <v>244</v>
      </c>
      <c r="G258" s="275"/>
      <c r="H258" s="278">
        <v>327</v>
      </c>
      <c r="I258" s="279"/>
      <c r="J258" s="275"/>
      <c r="K258" s="275"/>
      <c r="L258" s="280"/>
      <c r="M258" s="281"/>
      <c r="N258" s="282"/>
      <c r="O258" s="282"/>
      <c r="P258" s="282"/>
      <c r="Q258" s="282"/>
      <c r="R258" s="282"/>
      <c r="S258" s="282"/>
      <c r="T258" s="28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4" t="s">
        <v>223</v>
      </c>
      <c r="AU258" s="284" t="s">
        <v>85</v>
      </c>
      <c r="AV258" s="15" t="s">
        <v>172</v>
      </c>
      <c r="AW258" s="15" t="s">
        <v>32</v>
      </c>
      <c r="AX258" s="15" t="s">
        <v>83</v>
      </c>
      <c r="AY258" s="284" t="s">
        <v>152</v>
      </c>
    </row>
    <row r="259" s="2" customFormat="1" ht="16.5" customHeight="1">
      <c r="A259" s="39"/>
      <c r="B259" s="40"/>
      <c r="C259" s="285" t="s">
        <v>393</v>
      </c>
      <c r="D259" s="285" t="s">
        <v>253</v>
      </c>
      <c r="E259" s="286" t="s">
        <v>824</v>
      </c>
      <c r="F259" s="287" t="s">
        <v>825</v>
      </c>
      <c r="G259" s="288" t="s">
        <v>306</v>
      </c>
      <c r="H259" s="289">
        <v>6.54</v>
      </c>
      <c r="I259" s="290"/>
      <c r="J259" s="291">
        <f>ROUND(I259*H259,2)</f>
        <v>0</v>
      </c>
      <c r="K259" s="292"/>
      <c r="L259" s="293"/>
      <c r="M259" s="294" t="s">
        <v>1</v>
      </c>
      <c r="N259" s="295" t="s">
        <v>41</v>
      </c>
      <c r="O259" s="92"/>
      <c r="P259" s="238">
        <f>O259*H259</f>
        <v>0</v>
      </c>
      <c r="Q259" s="238">
        <v>0.001</v>
      </c>
      <c r="R259" s="238">
        <f>Q259*H259</f>
        <v>0.0065399999999999998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194</v>
      </c>
      <c r="AT259" s="240" t="s">
        <v>253</v>
      </c>
      <c r="AU259" s="240" t="s">
        <v>85</v>
      </c>
      <c r="AY259" s="18" t="s">
        <v>152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172</v>
      </c>
      <c r="BM259" s="240" t="s">
        <v>826</v>
      </c>
    </row>
    <row r="260" s="13" customFormat="1">
      <c r="A260" s="13"/>
      <c r="B260" s="251"/>
      <c r="C260" s="252"/>
      <c r="D260" s="253" t="s">
        <v>223</v>
      </c>
      <c r="E260" s="252"/>
      <c r="F260" s="255" t="s">
        <v>827</v>
      </c>
      <c r="G260" s="252"/>
      <c r="H260" s="256">
        <v>6.54</v>
      </c>
      <c r="I260" s="257"/>
      <c r="J260" s="252"/>
      <c r="K260" s="252"/>
      <c r="L260" s="258"/>
      <c r="M260" s="259"/>
      <c r="N260" s="260"/>
      <c r="O260" s="260"/>
      <c r="P260" s="260"/>
      <c r="Q260" s="260"/>
      <c r="R260" s="260"/>
      <c r="S260" s="260"/>
      <c r="T260" s="26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2" t="s">
        <v>223</v>
      </c>
      <c r="AU260" s="262" t="s">
        <v>85</v>
      </c>
      <c r="AV260" s="13" t="s">
        <v>85</v>
      </c>
      <c r="AW260" s="13" t="s">
        <v>4</v>
      </c>
      <c r="AX260" s="13" t="s">
        <v>83</v>
      </c>
      <c r="AY260" s="262" t="s">
        <v>152</v>
      </c>
    </row>
    <row r="261" s="2" customFormat="1" ht="21.75" customHeight="1">
      <c r="A261" s="39"/>
      <c r="B261" s="40"/>
      <c r="C261" s="228" t="s">
        <v>398</v>
      </c>
      <c r="D261" s="228" t="s">
        <v>155</v>
      </c>
      <c r="E261" s="229" t="s">
        <v>316</v>
      </c>
      <c r="F261" s="230" t="s">
        <v>317</v>
      </c>
      <c r="G261" s="231" t="s">
        <v>215</v>
      </c>
      <c r="H261" s="232">
        <v>327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172</v>
      </c>
      <c r="AT261" s="240" t="s">
        <v>155</v>
      </c>
      <c r="AU261" s="240" t="s">
        <v>85</v>
      </c>
      <c r="AY261" s="18" t="s">
        <v>152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172</v>
      </c>
      <c r="BM261" s="240" t="s">
        <v>828</v>
      </c>
    </row>
    <row r="262" s="2" customFormat="1" ht="16.5" customHeight="1">
      <c r="A262" s="39"/>
      <c r="B262" s="40"/>
      <c r="C262" s="228" t="s">
        <v>400</v>
      </c>
      <c r="D262" s="228" t="s">
        <v>155</v>
      </c>
      <c r="E262" s="229" t="s">
        <v>322</v>
      </c>
      <c r="F262" s="230" t="s">
        <v>323</v>
      </c>
      <c r="G262" s="231" t="s">
        <v>306</v>
      </c>
      <c r="H262" s="232">
        <v>9.8100000000000005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172</v>
      </c>
      <c r="AT262" s="240" t="s">
        <v>155</v>
      </c>
      <c r="AU262" s="240" t="s">
        <v>85</v>
      </c>
      <c r="AY262" s="18" t="s">
        <v>152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172</v>
      </c>
      <c r="BM262" s="240" t="s">
        <v>829</v>
      </c>
    </row>
    <row r="263" s="14" customFormat="1">
      <c r="A263" s="14"/>
      <c r="B263" s="264"/>
      <c r="C263" s="265"/>
      <c r="D263" s="253" t="s">
        <v>223</v>
      </c>
      <c r="E263" s="266" t="s">
        <v>1</v>
      </c>
      <c r="F263" s="267" t="s">
        <v>325</v>
      </c>
      <c r="G263" s="265"/>
      <c r="H263" s="266" t="s">
        <v>1</v>
      </c>
      <c r="I263" s="268"/>
      <c r="J263" s="265"/>
      <c r="K263" s="265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223</v>
      </c>
      <c r="AU263" s="273" t="s">
        <v>85</v>
      </c>
      <c r="AV263" s="14" t="s">
        <v>83</v>
      </c>
      <c r="AW263" s="14" t="s">
        <v>32</v>
      </c>
      <c r="AX263" s="14" t="s">
        <v>76</v>
      </c>
      <c r="AY263" s="273" t="s">
        <v>152</v>
      </c>
    </row>
    <row r="264" s="13" customFormat="1">
      <c r="A264" s="13"/>
      <c r="B264" s="251"/>
      <c r="C264" s="252"/>
      <c r="D264" s="253" t="s">
        <v>223</v>
      </c>
      <c r="E264" s="254" t="s">
        <v>1</v>
      </c>
      <c r="F264" s="255" t="s">
        <v>830</v>
      </c>
      <c r="G264" s="252"/>
      <c r="H264" s="256">
        <v>9.8100000000000005</v>
      </c>
      <c r="I264" s="257"/>
      <c r="J264" s="252"/>
      <c r="K264" s="252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223</v>
      </c>
      <c r="AU264" s="262" t="s">
        <v>85</v>
      </c>
      <c r="AV264" s="13" t="s">
        <v>85</v>
      </c>
      <c r="AW264" s="13" t="s">
        <v>32</v>
      </c>
      <c r="AX264" s="13" t="s">
        <v>76</v>
      </c>
      <c r="AY264" s="262" t="s">
        <v>152</v>
      </c>
    </row>
    <row r="265" s="15" customFormat="1">
      <c r="A265" s="15"/>
      <c r="B265" s="274"/>
      <c r="C265" s="275"/>
      <c r="D265" s="253" t="s">
        <v>223</v>
      </c>
      <c r="E265" s="276" t="s">
        <v>1</v>
      </c>
      <c r="F265" s="277" t="s">
        <v>244</v>
      </c>
      <c r="G265" s="275"/>
      <c r="H265" s="278">
        <v>9.8100000000000005</v>
      </c>
      <c r="I265" s="279"/>
      <c r="J265" s="275"/>
      <c r="K265" s="275"/>
      <c r="L265" s="280"/>
      <c r="M265" s="281"/>
      <c r="N265" s="282"/>
      <c r="O265" s="282"/>
      <c r="P265" s="282"/>
      <c r="Q265" s="282"/>
      <c r="R265" s="282"/>
      <c r="S265" s="282"/>
      <c r="T265" s="28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4" t="s">
        <v>223</v>
      </c>
      <c r="AU265" s="284" t="s">
        <v>85</v>
      </c>
      <c r="AV265" s="15" t="s">
        <v>172</v>
      </c>
      <c r="AW265" s="15" t="s">
        <v>32</v>
      </c>
      <c r="AX265" s="15" t="s">
        <v>83</v>
      </c>
      <c r="AY265" s="284" t="s">
        <v>152</v>
      </c>
    </row>
    <row r="266" s="2" customFormat="1" ht="16.5" customHeight="1">
      <c r="A266" s="39"/>
      <c r="B266" s="40"/>
      <c r="C266" s="228" t="s">
        <v>403</v>
      </c>
      <c r="D266" s="228" t="s">
        <v>155</v>
      </c>
      <c r="E266" s="229" t="s">
        <v>327</v>
      </c>
      <c r="F266" s="230" t="s">
        <v>328</v>
      </c>
      <c r="G266" s="231" t="s">
        <v>215</v>
      </c>
      <c r="H266" s="232">
        <v>327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172</v>
      </c>
      <c r="AT266" s="240" t="s">
        <v>155</v>
      </c>
      <c r="AU266" s="240" t="s">
        <v>85</v>
      </c>
      <c r="AY266" s="18" t="s">
        <v>152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172</v>
      </c>
      <c r="BM266" s="240" t="s">
        <v>831</v>
      </c>
    </row>
    <row r="267" s="2" customFormat="1" ht="16.5" customHeight="1">
      <c r="A267" s="39"/>
      <c r="B267" s="40"/>
      <c r="C267" s="228" t="s">
        <v>303</v>
      </c>
      <c r="D267" s="228" t="s">
        <v>155</v>
      </c>
      <c r="E267" s="229" t="s">
        <v>333</v>
      </c>
      <c r="F267" s="230" t="s">
        <v>334</v>
      </c>
      <c r="G267" s="231" t="s">
        <v>286</v>
      </c>
      <c r="H267" s="232">
        <v>31.882999999999999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172</v>
      </c>
      <c r="AT267" s="240" t="s">
        <v>155</v>
      </c>
      <c r="AU267" s="240" t="s">
        <v>85</v>
      </c>
      <c r="AY267" s="18" t="s">
        <v>152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172</v>
      </c>
      <c r="BM267" s="240" t="s">
        <v>832</v>
      </c>
    </row>
    <row r="268" s="14" customFormat="1">
      <c r="A268" s="14"/>
      <c r="B268" s="264"/>
      <c r="C268" s="265"/>
      <c r="D268" s="253" t="s">
        <v>223</v>
      </c>
      <c r="E268" s="266" t="s">
        <v>1</v>
      </c>
      <c r="F268" s="267" t="s">
        <v>336</v>
      </c>
      <c r="G268" s="265"/>
      <c r="H268" s="266" t="s">
        <v>1</v>
      </c>
      <c r="I268" s="268"/>
      <c r="J268" s="265"/>
      <c r="K268" s="265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223</v>
      </c>
      <c r="AU268" s="273" t="s">
        <v>85</v>
      </c>
      <c r="AV268" s="14" t="s">
        <v>83</v>
      </c>
      <c r="AW268" s="14" t="s">
        <v>32</v>
      </c>
      <c r="AX268" s="14" t="s">
        <v>76</v>
      </c>
      <c r="AY268" s="273" t="s">
        <v>152</v>
      </c>
    </row>
    <row r="269" s="14" customFormat="1">
      <c r="A269" s="14"/>
      <c r="B269" s="264"/>
      <c r="C269" s="265"/>
      <c r="D269" s="253" t="s">
        <v>223</v>
      </c>
      <c r="E269" s="266" t="s">
        <v>1</v>
      </c>
      <c r="F269" s="267" t="s">
        <v>337</v>
      </c>
      <c r="G269" s="265"/>
      <c r="H269" s="266" t="s">
        <v>1</v>
      </c>
      <c r="I269" s="268"/>
      <c r="J269" s="265"/>
      <c r="K269" s="265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223</v>
      </c>
      <c r="AU269" s="273" t="s">
        <v>85</v>
      </c>
      <c r="AV269" s="14" t="s">
        <v>83</v>
      </c>
      <c r="AW269" s="14" t="s">
        <v>32</v>
      </c>
      <c r="AX269" s="14" t="s">
        <v>76</v>
      </c>
      <c r="AY269" s="273" t="s">
        <v>152</v>
      </c>
    </row>
    <row r="270" s="13" customFormat="1">
      <c r="A270" s="13"/>
      <c r="B270" s="251"/>
      <c r="C270" s="252"/>
      <c r="D270" s="253" t="s">
        <v>223</v>
      </c>
      <c r="E270" s="254" t="s">
        <v>1</v>
      </c>
      <c r="F270" s="255" t="s">
        <v>833</v>
      </c>
      <c r="G270" s="252"/>
      <c r="H270" s="256">
        <v>3.27</v>
      </c>
      <c r="I270" s="257"/>
      <c r="J270" s="252"/>
      <c r="K270" s="252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223</v>
      </c>
      <c r="AU270" s="262" t="s">
        <v>85</v>
      </c>
      <c r="AV270" s="13" t="s">
        <v>85</v>
      </c>
      <c r="AW270" s="13" t="s">
        <v>32</v>
      </c>
      <c r="AX270" s="13" t="s">
        <v>76</v>
      </c>
      <c r="AY270" s="262" t="s">
        <v>152</v>
      </c>
    </row>
    <row r="271" s="16" customFormat="1">
      <c r="A271" s="16"/>
      <c r="B271" s="296"/>
      <c r="C271" s="297"/>
      <c r="D271" s="253" t="s">
        <v>223</v>
      </c>
      <c r="E271" s="298" t="s">
        <v>1</v>
      </c>
      <c r="F271" s="299" t="s">
        <v>339</v>
      </c>
      <c r="G271" s="297"/>
      <c r="H271" s="300">
        <v>3.27</v>
      </c>
      <c r="I271" s="301"/>
      <c r="J271" s="297"/>
      <c r="K271" s="297"/>
      <c r="L271" s="302"/>
      <c r="M271" s="303"/>
      <c r="N271" s="304"/>
      <c r="O271" s="304"/>
      <c r="P271" s="304"/>
      <c r="Q271" s="304"/>
      <c r="R271" s="304"/>
      <c r="S271" s="304"/>
      <c r="T271" s="30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6" t="s">
        <v>223</v>
      </c>
      <c r="AU271" s="306" t="s">
        <v>85</v>
      </c>
      <c r="AV271" s="16" t="s">
        <v>167</v>
      </c>
      <c r="AW271" s="16" t="s">
        <v>32</v>
      </c>
      <c r="AX271" s="16" t="s">
        <v>76</v>
      </c>
      <c r="AY271" s="306" t="s">
        <v>152</v>
      </c>
    </row>
    <row r="272" s="14" customFormat="1">
      <c r="A272" s="14"/>
      <c r="B272" s="264"/>
      <c r="C272" s="265"/>
      <c r="D272" s="253" t="s">
        <v>223</v>
      </c>
      <c r="E272" s="266" t="s">
        <v>1</v>
      </c>
      <c r="F272" s="267" t="s">
        <v>340</v>
      </c>
      <c r="G272" s="265"/>
      <c r="H272" s="266" t="s">
        <v>1</v>
      </c>
      <c r="I272" s="268"/>
      <c r="J272" s="265"/>
      <c r="K272" s="265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223</v>
      </c>
      <c r="AU272" s="273" t="s">
        <v>85</v>
      </c>
      <c r="AV272" s="14" t="s">
        <v>83</v>
      </c>
      <c r="AW272" s="14" t="s">
        <v>32</v>
      </c>
      <c r="AX272" s="14" t="s">
        <v>76</v>
      </c>
      <c r="AY272" s="273" t="s">
        <v>152</v>
      </c>
    </row>
    <row r="273" s="13" customFormat="1">
      <c r="A273" s="13"/>
      <c r="B273" s="251"/>
      <c r="C273" s="252"/>
      <c r="D273" s="253" t="s">
        <v>223</v>
      </c>
      <c r="E273" s="254" t="s">
        <v>1</v>
      </c>
      <c r="F273" s="255" t="s">
        <v>834</v>
      </c>
      <c r="G273" s="252"/>
      <c r="H273" s="256">
        <v>28.613</v>
      </c>
      <c r="I273" s="257"/>
      <c r="J273" s="252"/>
      <c r="K273" s="252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223</v>
      </c>
      <c r="AU273" s="262" t="s">
        <v>85</v>
      </c>
      <c r="AV273" s="13" t="s">
        <v>85</v>
      </c>
      <c r="AW273" s="13" t="s">
        <v>32</v>
      </c>
      <c r="AX273" s="13" t="s">
        <v>76</v>
      </c>
      <c r="AY273" s="262" t="s">
        <v>152</v>
      </c>
    </row>
    <row r="274" s="16" customFormat="1">
      <c r="A274" s="16"/>
      <c r="B274" s="296"/>
      <c r="C274" s="297"/>
      <c r="D274" s="253" t="s">
        <v>223</v>
      </c>
      <c r="E274" s="298" t="s">
        <v>1</v>
      </c>
      <c r="F274" s="299" t="s">
        <v>342</v>
      </c>
      <c r="G274" s="297"/>
      <c r="H274" s="300">
        <v>28.613</v>
      </c>
      <c r="I274" s="301"/>
      <c r="J274" s="297"/>
      <c r="K274" s="297"/>
      <c r="L274" s="302"/>
      <c r="M274" s="303"/>
      <c r="N274" s="304"/>
      <c r="O274" s="304"/>
      <c r="P274" s="304"/>
      <c r="Q274" s="304"/>
      <c r="R274" s="304"/>
      <c r="S274" s="304"/>
      <c r="T274" s="30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306" t="s">
        <v>223</v>
      </c>
      <c r="AU274" s="306" t="s">
        <v>85</v>
      </c>
      <c r="AV274" s="16" t="s">
        <v>167</v>
      </c>
      <c r="AW274" s="16" t="s">
        <v>32</v>
      </c>
      <c r="AX274" s="16" t="s">
        <v>76</v>
      </c>
      <c r="AY274" s="306" t="s">
        <v>152</v>
      </c>
    </row>
    <row r="275" s="15" customFormat="1">
      <c r="A275" s="15"/>
      <c r="B275" s="274"/>
      <c r="C275" s="275"/>
      <c r="D275" s="253" t="s">
        <v>223</v>
      </c>
      <c r="E275" s="276" t="s">
        <v>1</v>
      </c>
      <c r="F275" s="277" t="s">
        <v>244</v>
      </c>
      <c r="G275" s="275"/>
      <c r="H275" s="278">
        <v>31.882999999999999</v>
      </c>
      <c r="I275" s="279"/>
      <c r="J275" s="275"/>
      <c r="K275" s="275"/>
      <c r="L275" s="280"/>
      <c r="M275" s="281"/>
      <c r="N275" s="282"/>
      <c r="O275" s="282"/>
      <c r="P275" s="282"/>
      <c r="Q275" s="282"/>
      <c r="R275" s="282"/>
      <c r="S275" s="282"/>
      <c r="T275" s="28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4" t="s">
        <v>223</v>
      </c>
      <c r="AU275" s="284" t="s">
        <v>85</v>
      </c>
      <c r="AV275" s="15" t="s">
        <v>172</v>
      </c>
      <c r="AW275" s="15" t="s">
        <v>32</v>
      </c>
      <c r="AX275" s="15" t="s">
        <v>83</v>
      </c>
      <c r="AY275" s="284" t="s">
        <v>152</v>
      </c>
    </row>
    <row r="276" s="2" customFormat="1" ht="16.5" customHeight="1">
      <c r="A276" s="39"/>
      <c r="B276" s="40"/>
      <c r="C276" s="228" t="s">
        <v>309</v>
      </c>
      <c r="D276" s="228" t="s">
        <v>155</v>
      </c>
      <c r="E276" s="229" t="s">
        <v>343</v>
      </c>
      <c r="F276" s="230" t="s">
        <v>344</v>
      </c>
      <c r="G276" s="231" t="s">
        <v>286</v>
      </c>
      <c r="H276" s="232">
        <v>31.882999999999999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172</v>
      </c>
      <c r="AT276" s="240" t="s">
        <v>155</v>
      </c>
      <c r="AU276" s="240" t="s">
        <v>85</v>
      </c>
      <c r="AY276" s="18" t="s">
        <v>152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172</v>
      </c>
      <c r="BM276" s="240" t="s">
        <v>835</v>
      </c>
    </row>
    <row r="277" s="13" customFormat="1">
      <c r="A277" s="13"/>
      <c r="B277" s="251"/>
      <c r="C277" s="252"/>
      <c r="D277" s="253" t="s">
        <v>223</v>
      </c>
      <c r="E277" s="254" t="s">
        <v>1</v>
      </c>
      <c r="F277" s="255" t="s">
        <v>833</v>
      </c>
      <c r="G277" s="252"/>
      <c r="H277" s="256">
        <v>3.27</v>
      </c>
      <c r="I277" s="257"/>
      <c r="J277" s="252"/>
      <c r="K277" s="252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223</v>
      </c>
      <c r="AU277" s="262" t="s">
        <v>85</v>
      </c>
      <c r="AV277" s="13" t="s">
        <v>85</v>
      </c>
      <c r="AW277" s="13" t="s">
        <v>32</v>
      </c>
      <c r="AX277" s="13" t="s">
        <v>76</v>
      </c>
      <c r="AY277" s="262" t="s">
        <v>152</v>
      </c>
    </row>
    <row r="278" s="13" customFormat="1">
      <c r="A278" s="13"/>
      <c r="B278" s="251"/>
      <c r="C278" s="252"/>
      <c r="D278" s="253" t="s">
        <v>223</v>
      </c>
      <c r="E278" s="254" t="s">
        <v>1</v>
      </c>
      <c r="F278" s="255" t="s">
        <v>834</v>
      </c>
      <c r="G278" s="252"/>
      <c r="H278" s="256">
        <v>28.613</v>
      </c>
      <c r="I278" s="257"/>
      <c r="J278" s="252"/>
      <c r="K278" s="252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223</v>
      </c>
      <c r="AU278" s="262" t="s">
        <v>85</v>
      </c>
      <c r="AV278" s="13" t="s">
        <v>85</v>
      </c>
      <c r="AW278" s="13" t="s">
        <v>32</v>
      </c>
      <c r="AX278" s="13" t="s">
        <v>76</v>
      </c>
      <c r="AY278" s="262" t="s">
        <v>152</v>
      </c>
    </row>
    <row r="279" s="2" customFormat="1" ht="16.5" customHeight="1">
      <c r="A279" s="39"/>
      <c r="B279" s="40"/>
      <c r="C279" s="228" t="s">
        <v>320</v>
      </c>
      <c r="D279" s="228" t="s">
        <v>155</v>
      </c>
      <c r="E279" s="229" t="s">
        <v>346</v>
      </c>
      <c r="F279" s="230" t="s">
        <v>347</v>
      </c>
      <c r="G279" s="231" t="s">
        <v>286</v>
      </c>
      <c r="H279" s="232">
        <v>318.82499999999999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172</v>
      </c>
      <c r="AT279" s="240" t="s">
        <v>155</v>
      </c>
      <c r="AU279" s="240" t="s">
        <v>85</v>
      </c>
      <c r="AY279" s="18" t="s">
        <v>152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172</v>
      </c>
      <c r="BM279" s="240" t="s">
        <v>836</v>
      </c>
    </row>
    <row r="280" s="13" customFormat="1">
      <c r="A280" s="13"/>
      <c r="B280" s="251"/>
      <c r="C280" s="252"/>
      <c r="D280" s="253" t="s">
        <v>223</v>
      </c>
      <c r="E280" s="254" t="s">
        <v>1</v>
      </c>
      <c r="F280" s="255" t="s">
        <v>837</v>
      </c>
      <c r="G280" s="252"/>
      <c r="H280" s="256">
        <v>32.700000000000003</v>
      </c>
      <c r="I280" s="257"/>
      <c r="J280" s="252"/>
      <c r="K280" s="252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223</v>
      </c>
      <c r="AU280" s="262" t="s">
        <v>85</v>
      </c>
      <c r="AV280" s="13" t="s">
        <v>85</v>
      </c>
      <c r="AW280" s="13" t="s">
        <v>32</v>
      </c>
      <c r="AX280" s="13" t="s">
        <v>76</v>
      </c>
      <c r="AY280" s="262" t="s">
        <v>152</v>
      </c>
    </row>
    <row r="281" s="13" customFormat="1">
      <c r="A281" s="13"/>
      <c r="B281" s="251"/>
      <c r="C281" s="252"/>
      <c r="D281" s="253" t="s">
        <v>223</v>
      </c>
      <c r="E281" s="254" t="s">
        <v>1</v>
      </c>
      <c r="F281" s="255" t="s">
        <v>838</v>
      </c>
      <c r="G281" s="252"/>
      <c r="H281" s="256">
        <v>286.125</v>
      </c>
      <c r="I281" s="257"/>
      <c r="J281" s="252"/>
      <c r="K281" s="252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223</v>
      </c>
      <c r="AU281" s="262" t="s">
        <v>85</v>
      </c>
      <c r="AV281" s="13" t="s">
        <v>85</v>
      </c>
      <c r="AW281" s="13" t="s">
        <v>32</v>
      </c>
      <c r="AX281" s="13" t="s">
        <v>76</v>
      </c>
      <c r="AY281" s="262" t="s">
        <v>152</v>
      </c>
    </row>
    <row r="282" s="12" customFormat="1" ht="22.8" customHeight="1">
      <c r="A282" s="12"/>
      <c r="B282" s="212"/>
      <c r="C282" s="213"/>
      <c r="D282" s="214" t="s">
        <v>75</v>
      </c>
      <c r="E282" s="226" t="s">
        <v>151</v>
      </c>
      <c r="F282" s="226" t="s">
        <v>229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SUM(P283:P316)</f>
        <v>0</v>
      </c>
      <c r="Q282" s="220"/>
      <c r="R282" s="221">
        <f>SUM(R283:R316)</f>
        <v>182.29787999999999</v>
      </c>
      <c r="S282" s="220"/>
      <c r="T282" s="222">
        <f>SUM(T283:T316)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83</v>
      </c>
      <c r="AT282" s="224" t="s">
        <v>75</v>
      </c>
      <c r="AU282" s="224" t="s">
        <v>83</v>
      </c>
      <c r="AY282" s="223" t="s">
        <v>152</v>
      </c>
      <c r="BK282" s="225">
        <f>SUM(BK283:BK316)</f>
        <v>0</v>
      </c>
    </row>
    <row r="283" s="2" customFormat="1" ht="21.75" customHeight="1">
      <c r="A283" s="39"/>
      <c r="B283" s="40"/>
      <c r="C283" s="228" t="s">
        <v>673</v>
      </c>
      <c r="D283" s="228" t="s">
        <v>155</v>
      </c>
      <c r="E283" s="229" t="s">
        <v>839</v>
      </c>
      <c r="F283" s="230" t="s">
        <v>840</v>
      </c>
      <c r="G283" s="231" t="s">
        <v>215</v>
      </c>
      <c r="H283" s="232">
        <v>845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172</v>
      </c>
      <c r="AT283" s="240" t="s">
        <v>155</v>
      </c>
      <c r="AU283" s="240" t="s">
        <v>85</v>
      </c>
      <c r="AY283" s="18" t="s">
        <v>152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172</v>
      </c>
      <c r="BM283" s="240" t="s">
        <v>841</v>
      </c>
    </row>
    <row r="284" s="2" customFormat="1">
      <c r="A284" s="39"/>
      <c r="B284" s="40"/>
      <c r="C284" s="41"/>
      <c r="D284" s="242" t="s">
        <v>161</v>
      </c>
      <c r="E284" s="41"/>
      <c r="F284" s="243" t="s">
        <v>842</v>
      </c>
      <c r="G284" s="41"/>
      <c r="H284" s="41"/>
      <c r="I284" s="244"/>
      <c r="J284" s="41"/>
      <c r="K284" s="41"/>
      <c r="L284" s="45"/>
      <c r="M284" s="245"/>
      <c r="N284" s="24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161</v>
      </c>
      <c r="AU284" s="18" t="s">
        <v>85</v>
      </c>
    </row>
    <row r="285" s="14" customFormat="1">
      <c r="A285" s="14"/>
      <c r="B285" s="264"/>
      <c r="C285" s="265"/>
      <c r="D285" s="253" t="s">
        <v>223</v>
      </c>
      <c r="E285" s="266" t="s">
        <v>1</v>
      </c>
      <c r="F285" s="267" t="s">
        <v>805</v>
      </c>
      <c r="G285" s="265"/>
      <c r="H285" s="266" t="s">
        <v>1</v>
      </c>
      <c r="I285" s="268"/>
      <c r="J285" s="265"/>
      <c r="K285" s="265"/>
      <c r="L285" s="269"/>
      <c r="M285" s="270"/>
      <c r="N285" s="271"/>
      <c r="O285" s="271"/>
      <c r="P285" s="271"/>
      <c r="Q285" s="271"/>
      <c r="R285" s="271"/>
      <c r="S285" s="271"/>
      <c r="T285" s="27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3" t="s">
        <v>223</v>
      </c>
      <c r="AU285" s="273" t="s">
        <v>85</v>
      </c>
      <c r="AV285" s="14" t="s">
        <v>83</v>
      </c>
      <c r="AW285" s="14" t="s">
        <v>32</v>
      </c>
      <c r="AX285" s="14" t="s">
        <v>76</v>
      </c>
      <c r="AY285" s="273" t="s">
        <v>152</v>
      </c>
    </row>
    <row r="286" s="13" customFormat="1">
      <c r="A286" s="13"/>
      <c r="B286" s="251"/>
      <c r="C286" s="252"/>
      <c r="D286" s="253" t="s">
        <v>223</v>
      </c>
      <c r="E286" s="254" t="s">
        <v>1</v>
      </c>
      <c r="F286" s="255" t="s">
        <v>721</v>
      </c>
      <c r="G286" s="252"/>
      <c r="H286" s="256">
        <v>1904</v>
      </c>
      <c r="I286" s="257"/>
      <c r="J286" s="252"/>
      <c r="K286" s="252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223</v>
      </c>
      <c r="AU286" s="262" t="s">
        <v>85</v>
      </c>
      <c r="AV286" s="13" t="s">
        <v>85</v>
      </c>
      <c r="AW286" s="13" t="s">
        <v>32</v>
      </c>
      <c r="AX286" s="13" t="s">
        <v>76</v>
      </c>
      <c r="AY286" s="262" t="s">
        <v>152</v>
      </c>
    </row>
    <row r="287" s="14" customFormat="1">
      <c r="A287" s="14"/>
      <c r="B287" s="264"/>
      <c r="C287" s="265"/>
      <c r="D287" s="253" t="s">
        <v>223</v>
      </c>
      <c r="E287" s="266" t="s">
        <v>1</v>
      </c>
      <c r="F287" s="267" t="s">
        <v>843</v>
      </c>
      <c r="G287" s="265"/>
      <c r="H287" s="266" t="s">
        <v>1</v>
      </c>
      <c r="I287" s="268"/>
      <c r="J287" s="265"/>
      <c r="K287" s="265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223</v>
      </c>
      <c r="AU287" s="273" t="s">
        <v>85</v>
      </c>
      <c r="AV287" s="14" t="s">
        <v>83</v>
      </c>
      <c r="AW287" s="14" t="s">
        <v>32</v>
      </c>
      <c r="AX287" s="14" t="s">
        <v>76</v>
      </c>
      <c r="AY287" s="273" t="s">
        <v>152</v>
      </c>
    </row>
    <row r="288" s="13" customFormat="1">
      <c r="A288" s="13"/>
      <c r="B288" s="251"/>
      <c r="C288" s="252"/>
      <c r="D288" s="253" t="s">
        <v>223</v>
      </c>
      <c r="E288" s="254" t="s">
        <v>1</v>
      </c>
      <c r="F288" s="255" t="s">
        <v>844</v>
      </c>
      <c r="G288" s="252"/>
      <c r="H288" s="256">
        <v>-523</v>
      </c>
      <c r="I288" s="257"/>
      <c r="J288" s="252"/>
      <c r="K288" s="252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223</v>
      </c>
      <c r="AU288" s="262" t="s">
        <v>85</v>
      </c>
      <c r="AV288" s="13" t="s">
        <v>85</v>
      </c>
      <c r="AW288" s="13" t="s">
        <v>32</v>
      </c>
      <c r="AX288" s="13" t="s">
        <v>76</v>
      </c>
      <c r="AY288" s="262" t="s">
        <v>152</v>
      </c>
    </row>
    <row r="289" s="14" customFormat="1">
      <c r="A289" s="14"/>
      <c r="B289" s="264"/>
      <c r="C289" s="265"/>
      <c r="D289" s="253" t="s">
        <v>223</v>
      </c>
      <c r="E289" s="266" t="s">
        <v>1</v>
      </c>
      <c r="F289" s="267" t="s">
        <v>808</v>
      </c>
      <c r="G289" s="265"/>
      <c r="H289" s="266" t="s">
        <v>1</v>
      </c>
      <c r="I289" s="268"/>
      <c r="J289" s="265"/>
      <c r="K289" s="265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223</v>
      </c>
      <c r="AU289" s="273" t="s">
        <v>85</v>
      </c>
      <c r="AV289" s="14" t="s">
        <v>83</v>
      </c>
      <c r="AW289" s="14" t="s">
        <v>32</v>
      </c>
      <c r="AX289" s="14" t="s">
        <v>76</v>
      </c>
      <c r="AY289" s="273" t="s">
        <v>152</v>
      </c>
    </row>
    <row r="290" s="13" customFormat="1">
      <c r="A290" s="13"/>
      <c r="B290" s="251"/>
      <c r="C290" s="252"/>
      <c r="D290" s="253" t="s">
        <v>223</v>
      </c>
      <c r="E290" s="254" t="s">
        <v>1</v>
      </c>
      <c r="F290" s="255" t="s">
        <v>809</v>
      </c>
      <c r="G290" s="252"/>
      <c r="H290" s="256">
        <v>-74</v>
      </c>
      <c r="I290" s="257"/>
      <c r="J290" s="252"/>
      <c r="K290" s="252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223</v>
      </c>
      <c r="AU290" s="262" t="s">
        <v>85</v>
      </c>
      <c r="AV290" s="13" t="s">
        <v>85</v>
      </c>
      <c r="AW290" s="13" t="s">
        <v>32</v>
      </c>
      <c r="AX290" s="13" t="s">
        <v>76</v>
      </c>
      <c r="AY290" s="262" t="s">
        <v>152</v>
      </c>
    </row>
    <row r="291" s="14" customFormat="1">
      <c r="A291" s="14"/>
      <c r="B291" s="264"/>
      <c r="C291" s="265"/>
      <c r="D291" s="253" t="s">
        <v>223</v>
      </c>
      <c r="E291" s="266" t="s">
        <v>1</v>
      </c>
      <c r="F291" s="267" t="s">
        <v>810</v>
      </c>
      <c r="G291" s="265"/>
      <c r="H291" s="266" t="s">
        <v>1</v>
      </c>
      <c r="I291" s="268"/>
      <c r="J291" s="265"/>
      <c r="K291" s="265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223</v>
      </c>
      <c r="AU291" s="273" t="s">
        <v>85</v>
      </c>
      <c r="AV291" s="14" t="s">
        <v>83</v>
      </c>
      <c r="AW291" s="14" t="s">
        <v>32</v>
      </c>
      <c r="AX291" s="14" t="s">
        <v>76</v>
      </c>
      <c r="AY291" s="273" t="s">
        <v>152</v>
      </c>
    </row>
    <row r="292" s="13" customFormat="1">
      <c r="A292" s="13"/>
      <c r="B292" s="251"/>
      <c r="C292" s="252"/>
      <c r="D292" s="253" t="s">
        <v>223</v>
      </c>
      <c r="E292" s="254" t="s">
        <v>1</v>
      </c>
      <c r="F292" s="255" t="s">
        <v>811</v>
      </c>
      <c r="G292" s="252"/>
      <c r="H292" s="256">
        <v>-246</v>
      </c>
      <c r="I292" s="257"/>
      <c r="J292" s="252"/>
      <c r="K292" s="252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223</v>
      </c>
      <c r="AU292" s="262" t="s">
        <v>85</v>
      </c>
      <c r="AV292" s="13" t="s">
        <v>85</v>
      </c>
      <c r="AW292" s="13" t="s">
        <v>32</v>
      </c>
      <c r="AX292" s="13" t="s">
        <v>76</v>
      </c>
      <c r="AY292" s="262" t="s">
        <v>152</v>
      </c>
    </row>
    <row r="293" s="14" customFormat="1">
      <c r="A293" s="14"/>
      <c r="B293" s="264"/>
      <c r="C293" s="265"/>
      <c r="D293" s="253" t="s">
        <v>223</v>
      </c>
      <c r="E293" s="266" t="s">
        <v>1</v>
      </c>
      <c r="F293" s="267" t="s">
        <v>845</v>
      </c>
      <c r="G293" s="265"/>
      <c r="H293" s="266" t="s">
        <v>1</v>
      </c>
      <c r="I293" s="268"/>
      <c r="J293" s="265"/>
      <c r="K293" s="265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223</v>
      </c>
      <c r="AU293" s="273" t="s">
        <v>85</v>
      </c>
      <c r="AV293" s="14" t="s">
        <v>83</v>
      </c>
      <c r="AW293" s="14" t="s">
        <v>32</v>
      </c>
      <c r="AX293" s="14" t="s">
        <v>76</v>
      </c>
      <c r="AY293" s="273" t="s">
        <v>152</v>
      </c>
    </row>
    <row r="294" s="13" customFormat="1">
      <c r="A294" s="13"/>
      <c r="B294" s="251"/>
      <c r="C294" s="252"/>
      <c r="D294" s="253" t="s">
        <v>223</v>
      </c>
      <c r="E294" s="254" t="s">
        <v>1</v>
      </c>
      <c r="F294" s="255" t="s">
        <v>846</v>
      </c>
      <c r="G294" s="252"/>
      <c r="H294" s="256">
        <v>-216</v>
      </c>
      <c r="I294" s="257"/>
      <c r="J294" s="252"/>
      <c r="K294" s="252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223</v>
      </c>
      <c r="AU294" s="262" t="s">
        <v>85</v>
      </c>
      <c r="AV294" s="13" t="s">
        <v>85</v>
      </c>
      <c r="AW294" s="13" t="s">
        <v>32</v>
      </c>
      <c r="AX294" s="13" t="s">
        <v>76</v>
      </c>
      <c r="AY294" s="262" t="s">
        <v>152</v>
      </c>
    </row>
    <row r="295" s="15" customFormat="1">
      <c r="A295" s="15"/>
      <c r="B295" s="274"/>
      <c r="C295" s="275"/>
      <c r="D295" s="253" t="s">
        <v>223</v>
      </c>
      <c r="E295" s="276" t="s">
        <v>1</v>
      </c>
      <c r="F295" s="277" t="s">
        <v>244</v>
      </c>
      <c r="G295" s="275"/>
      <c r="H295" s="278">
        <v>845</v>
      </c>
      <c r="I295" s="279"/>
      <c r="J295" s="275"/>
      <c r="K295" s="275"/>
      <c r="L295" s="280"/>
      <c r="M295" s="281"/>
      <c r="N295" s="282"/>
      <c r="O295" s="282"/>
      <c r="P295" s="282"/>
      <c r="Q295" s="282"/>
      <c r="R295" s="282"/>
      <c r="S295" s="282"/>
      <c r="T295" s="28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4" t="s">
        <v>223</v>
      </c>
      <c r="AU295" s="284" t="s">
        <v>85</v>
      </c>
      <c r="AV295" s="15" t="s">
        <v>172</v>
      </c>
      <c r="AW295" s="15" t="s">
        <v>32</v>
      </c>
      <c r="AX295" s="15" t="s">
        <v>83</v>
      </c>
      <c r="AY295" s="284" t="s">
        <v>152</v>
      </c>
    </row>
    <row r="296" s="2" customFormat="1" ht="21.75" customHeight="1">
      <c r="A296" s="39"/>
      <c r="B296" s="40"/>
      <c r="C296" s="228" t="s">
        <v>677</v>
      </c>
      <c r="D296" s="228" t="s">
        <v>155</v>
      </c>
      <c r="E296" s="229" t="s">
        <v>847</v>
      </c>
      <c r="F296" s="230" t="s">
        <v>848</v>
      </c>
      <c r="G296" s="231" t="s">
        <v>215</v>
      </c>
      <c r="H296" s="232">
        <v>4164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172</v>
      </c>
      <c r="AT296" s="240" t="s">
        <v>155</v>
      </c>
      <c r="AU296" s="240" t="s">
        <v>85</v>
      </c>
      <c r="AY296" s="18" t="s">
        <v>152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172</v>
      </c>
      <c r="BM296" s="240" t="s">
        <v>849</v>
      </c>
    </row>
    <row r="297" s="2" customFormat="1">
      <c r="A297" s="39"/>
      <c r="B297" s="40"/>
      <c r="C297" s="41"/>
      <c r="D297" s="242" t="s">
        <v>161</v>
      </c>
      <c r="E297" s="41"/>
      <c r="F297" s="243" t="s">
        <v>850</v>
      </c>
      <c r="G297" s="41"/>
      <c r="H297" s="41"/>
      <c r="I297" s="244"/>
      <c r="J297" s="41"/>
      <c r="K297" s="41"/>
      <c r="L297" s="45"/>
      <c r="M297" s="245"/>
      <c r="N297" s="24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161</v>
      </c>
      <c r="AU297" s="18" t="s">
        <v>85</v>
      </c>
    </row>
    <row r="298" s="13" customFormat="1">
      <c r="A298" s="13"/>
      <c r="B298" s="251"/>
      <c r="C298" s="252"/>
      <c r="D298" s="253" t="s">
        <v>223</v>
      </c>
      <c r="E298" s="254" t="s">
        <v>1</v>
      </c>
      <c r="F298" s="255" t="s">
        <v>851</v>
      </c>
      <c r="G298" s="252"/>
      <c r="H298" s="256">
        <v>4164</v>
      </c>
      <c r="I298" s="257"/>
      <c r="J298" s="252"/>
      <c r="K298" s="252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223</v>
      </c>
      <c r="AU298" s="262" t="s">
        <v>85</v>
      </c>
      <c r="AV298" s="13" t="s">
        <v>85</v>
      </c>
      <c r="AW298" s="13" t="s">
        <v>32</v>
      </c>
      <c r="AX298" s="13" t="s">
        <v>83</v>
      </c>
      <c r="AY298" s="262" t="s">
        <v>152</v>
      </c>
    </row>
    <row r="299" s="2" customFormat="1" ht="24.15" customHeight="1">
      <c r="A299" s="39"/>
      <c r="B299" s="40"/>
      <c r="C299" s="228" t="s">
        <v>682</v>
      </c>
      <c r="D299" s="228" t="s">
        <v>155</v>
      </c>
      <c r="E299" s="229" t="s">
        <v>852</v>
      </c>
      <c r="F299" s="230" t="s">
        <v>853</v>
      </c>
      <c r="G299" s="231" t="s">
        <v>215</v>
      </c>
      <c r="H299" s="232">
        <v>280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172</v>
      </c>
      <c r="AT299" s="240" t="s">
        <v>155</v>
      </c>
      <c r="AU299" s="240" t="s">
        <v>85</v>
      </c>
      <c r="AY299" s="18" t="s">
        <v>152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172</v>
      </c>
      <c r="BM299" s="240" t="s">
        <v>854</v>
      </c>
    </row>
    <row r="300" s="2" customFormat="1">
      <c r="A300" s="39"/>
      <c r="B300" s="40"/>
      <c r="C300" s="41"/>
      <c r="D300" s="242" t="s">
        <v>161</v>
      </c>
      <c r="E300" s="41"/>
      <c r="F300" s="243" t="s">
        <v>855</v>
      </c>
      <c r="G300" s="41"/>
      <c r="H300" s="41"/>
      <c r="I300" s="244"/>
      <c r="J300" s="41"/>
      <c r="K300" s="41"/>
      <c r="L300" s="45"/>
      <c r="M300" s="245"/>
      <c r="N300" s="24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161</v>
      </c>
      <c r="AU300" s="18" t="s">
        <v>85</v>
      </c>
    </row>
    <row r="301" s="2" customFormat="1" ht="24.15" customHeight="1">
      <c r="A301" s="39"/>
      <c r="B301" s="40"/>
      <c r="C301" s="228" t="s">
        <v>688</v>
      </c>
      <c r="D301" s="228" t="s">
        <v>155</v>
      </c>
      <c r="E301" s="229" t="s">
        <v>856</v>
      </c>
      <c r="F301" s="230" t="s">
        <v>857</v>
      </c>
      <c r="G301" s="231" t="s">
        <v>215</v>
      </c>
      <c r="H301" s="232">
        <v>140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41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172</v>
      </c>
      <c r="AT301" s="240" t="s">
        <v>155</v>
      </c>
      <c r="AU301" s="240" t="s">
        <v>85</v>
      </c>
      <c r="AY301" s="18" t="s">
        <v>152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83</v>
      </c>
      <c r="BK301" s="241">
        <f>ROUND(I301*H301,2)</f>
        <v>0</v>
      </c>
      <c r="BL301" s="18" t="s">
        <v>172</v>
      </c>
      <c r="BM301" s="240" t="s">
        <v>858</v>
      </c>
    </row>
    <row r="302" s="2" customFormat="1">
      <c r="A302" s="39"/>
      <c r="B302" s="40"/>
      <c r="C302" s="41"/>
      <c r="D302" s="242" t="s">
        <v>161</v>
      </c>
      <c r="E302" s="41"/>
      <c r="F302" s="243" t="s">
        <v>859</v>
      </c>
      <c r="G302" s="41"/>
      <c r="H302" s="41"/>
      <c r="I302" s="244"/>
      <c r="J302" s="41"/>
      <c r="K302" s="41"/>
      <c r="L302" s="45"/>
      <c r="M302" s="245"/>
      <c r="N302" s="24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161</v>
      </c>
      <c r="AU302" s="18" t="s">
        <v>85</v>
      </c>
    </row>
    <row r="303" s="13" customFormat="1">
      <c r="A303" s="13"/>
      <c r="B303" s="251"/>
      <c r="C303" s="252"/>
      <c r="D303" s="253" t="s">
        <v>223</v>
      </c>
      <c r="E303" s="254" t="s">
        <v>1</v>
      </c>
      <c r="F303" s="255" t="s">
        <v>860</v>
      </c>
      <c r="G303" s="252"/>
      <c r="H303" s="256">
        <v>140</v>
      </c>
      <c r="I303" s="257"/>
      <c r="J303" s="252"/>
      <c r="K303" s="252"/>
      <c r="L303" s="258"/>
      <c r="M303" s="259"/>
      <c r="N303" s="260"/>
      <c r="O303" s="260"/>
      <c r="P303" s="260"/>
      <c r="Q303" s="260"/>
      <c r="R303" s="260"/>
      <c r="S303" s="260"/>
      <c r="T303" s="26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2" t="s">
        <v>223</v>
      </c>
      <c r="AU303" s="262" t="s">
        <v>85</v>
      </c>
      <c r="AV303" s="13" t="s">
        <v>85</v>
      </c>
      <c r="AW303" s="13" t="s">
        <v>32</v>
      </c>
      <c r="AX303" s="13" t="s">
        <v>83</v>
      </c>
      <c r="AY303" s="262" t="s">
        <v>152</v>
      </c>
    </row>
    <row r="304" s="2" customFormat="1" ht="24.15" customHeight="1">
      <c r="A304" s="39"/>
      <c r="B304" s="40"/>
      <c r="C304" s="228" t="s">
        <v>693</v>
      </c>
      <c r="D304" s="228" t="s">
        <v>155</v>
      </c>
      <c r="E304" s="229" t="s">
        <v>861</v>
      </c>
      <c r="F304" s="230" t="s">
        <v>862</v>
      </c>
      <c r="G304" s="231" t="s">
        <v>215</v>
      </c>
      <c r="H304" s="232">
        <v>280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172</v>
      </c>
      <c r="AT304" s="240" t="s">
        <v>155</v>
      </c>
      <c r="AU304" s="240" t="s">
        <v>85</v>
      </c>
      <c r="AY304" s="18" t="s">
        <v>152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172</v>
      </c>
      <c r="BM304" s="240" t="s">
        <v>863</v>
      </c>
    </row>
    <row r="305" s="2" customFormat="1">
      <c r="A305" s="39"/>
      <c r="B305" s="40"/>
      <c r="C305" s="41"/>
      <c r="D305" s="242" t="s">
        <v>161</v>
      </c>
      <c r="E305" s="41"/>
      <c r="F305" s="243" t="s">
        <v>864</v>
      </c>
      <c r="G305" s="41"/>
      <c r="H305" s="41"/>
      <c r="I305" s="244"/>
      <c r="J305" s="41"/>
      <c r="K305" s="41"/>
      <c r="L305" s="45"/>
      <c r="M305" s="245"/>
      <c r="N305" s="24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161</v>
      </c>
      <c r="AU305" s="18" t="s">
        <v>85</v>
      </c>
    </row>
    <row r="306" s="2" customFormat="1" ht="24.15" customHeight="1">
      <c r="A306" s="39"/>
      <c r="B306" s="40"/>
      <c r="C306" s="228" t="s">
        <v>865</v>
      </c>
      <c r="D306" s="228" t="s">
        <v>155</v>
      </c>
      <c r="E306" s="229" t="s">
        <v>866</v>
      </c>
      <c r="F306" s="230" t="s">
        <v>867</v>
      </c>
      <c r="G306" s="231" t="s">
        <v>215</v>
      </c>
      <c r="H306" s="232">
        <v>280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172</v>
      </c>
      <c r="AT306" s="240" t="s">
        <v>155</v>
      </c>
      <c r="AU306" s="240" t="s">
        <v>85</v>
      </c>
      <c r="AY306" s="18" t="s">
        <v>152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172</v>
      </c>
      <c r="BM306" s="240" t="s">
        <v>868</v>
      </c>
    </row>
    <row r="307" s="2" customFormat="1">
      <c r="A307" s="39"/>
      <c r="B307" s="40"/>
      <c r="C307" s="41"/>
      <c r="D307" s="242" t="s">
        <v>161</v>
      </c>
      <c r="E307" s="41"/>
      <c r="F307" s="243" t="s">
        <v>869</v>
      </c>
      <c r="G307" s="41"/>
      <c r="H307" s="41"/>
      <c r="I307" s="244"/>
      <c r="J307" s="41"/>
      <c r="K307" s="41"/>
      <c r="L307" s="45"/>
      <c r="M307" s="245"/>
      <c r="N307" s="246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161</v>
      </c>
      <c r="AU307" s="18" t="s">
        <v>85</v>
      </c>
    </row>
    <row r="308" s="2" customFormat="1" ht="44.25" customHeight="1">
      <c r="A308" s="39"/>
      <c r="B308" s="40"/>
      <c r="C308" s="228" t="s">
        <v>870</v>
      </c>
      <c r="D308" s="228" t="s">
        <v>155</v>
      </c>
      <c r="E308" s="229" t="s">
        <v>871</v>
      </c>
      <c r="F308" s="230" t="s">
        <v>872</v>
      </c>
      <c r="G308" s="231" t="s">
        <v>215</v>
      </c>
      <c r="H308" s="232">
        <v>76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41</v>
      </c>
      <c r="O308" s="92"/>
      <c r="P308" s="238">
        <f>O308*H308</f>
        <v>0</v>
      </c>
      <c r="Q308" s="238">
        <v>0.089219999999999994</v>
      </c>
      <c r="R308" s="238">
        <f>Q308*H308</f>
        <v>6.7807199999999996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172</v>
      </c>
      <c r="AT308" s="240" t="s">
        <v>155</v>
      </c>
      <c r="AU308" s="240" t="s">
        <v>85</v>
      </c>
      <c r="AY308" s="18" t="s">
        <v>152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83</v>
      </c>
      <c r="BK308" s="241">
        <f>ROUND(I308*H308,2)</f>
        <v>0</v>
      </c>
      <c r="BL308" s="18" t="s">
        <v>172</v>
      </c>
      <c r="BM308" s="240" t="s">
        <v>873</v>
      </c>
    </row>
    <row r="309" s="2" customFormat="1">
      <c r="A309" s="39"/>
      <c r="B309" s="40"/>
      <c r="C309" s="41"/>
      <c r="D309" s="242" t="s">
        <v>161</v>
      </c>
      <c r="E309" s="41"/>
      <c r="F309" s="243" t="s">
        <v>874</v>
      </c>
      <c r="G309" s="41"/>
      <c r="H309" s="41"/>
      <c r="I309" s="244"/>
      <c r="J309" s="41"/>
      <c r="K309" s="41"/>
      <c r="L309" s="45"/>
      <c r="M309" s="245"/>
      <c r="N309" s="24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161</v>
      </c>
      <c r="AU309" s="18" t="s">
        <v>85</v>
      </c>
    </row>
    <row r="310" s="14" customFormat="1">
      <c r="A310" s="14"/>
      <c r="B310" s="264"/>
      <c r="C310" s="265"/>
      <c r="D310" s="253" t="s">
        <v>223</v>
      </c>
      <c r="E310" s="266" t="s">
        <v>1</v>
      </c>
      <c r="F310" s="267" t="s">
        <v>875</v>
      </c>
      <c r="G310" s="265"/>
      <c r="H310" s="266" t="s">
        <v>1</v>
      </c>
      <c r="I310" s="268"/>
      <c r="J310" s="265"/>
      <c r="K310" s="265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223</v>
      </c>
      <c r="AU310" s="273" t="s">
        <v>85</v>
      </c>
      <c r="AV310" s="14" t="s">
        <v>83</v>
      </c>
      <c r="AW310" s="14" t="s">
        <v>32</v>
      </c>
      <c r="AX310" s="14" t="s">
        <v>76</v>
      </c>
      <c r="AY310" s="273" t="s">
        <v>152</v>
      </c>
    </row>
    <row r="311" s="13" customFormat="1">
      <c r="A311" s="13"/>
      <c r="B311" s="251"/>
      <c r="C311" s="252"/>
      <c r="D311" s="253" t="s">
        <v>223</v>
      </c>
      <c r="E311" s="254" t="s">
        <v>1</v>
      </c>
      <c r="F311" s="255" t="s">
        <v>876</v>
      </c>
      <c r="G311" s="252"/>
      <c r="H311" s="256">
        <v>76</v>
      </c>
      <c r="I311" s="257"/>
      <c r="J311" s="252"/>
      <c r="K311" s="252"/>
      <c r="L311" s="258"/>
      <c r="M311" s="259"/>
      <c r="N311" s="260"/>
      <c r="O311" s="260"/>
      <c r="P311" s="260"/>
      <c r="Q311" s="260"/>
      <c r="R311" s="260"/>
      <c r="S311" s="260"/>
      <c r="T311" s="26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2" t="s">
        <v>223</v>
      </c>
      <c r="AU311" s="262" t="s">
        <v>85</v>
      </c>
      <c r="AV311" s="13" t="s">
        <v>85</v>
      </c>
      <c r="AW311" s="13" t="s">
        <v>32</v>
      </c>
      <c r="AX311" s="13" t="s">
        <v>83</v>
      </c>
      <c r="AY311" s="262" t="s">
        <v>152</v>
      </c>
    </row>
    <row r="312" s="2" customFormat="1" ht="16.5" customHeight="1">
      <c r="A312" s="39"/>
      <c r="B312" s="40"/>
      <c r="C312" s="285" t="s">
        <v>877</v>
      </c>
      <c r="D312" s="285" t="s">
        <v>253</v>
      </c>
      <c r="E312" s="286" t="s">
        <v>878</v>
      </c>
      <c r="F312" s="287" t="s">
        <v>879</v>
      </c>
      <c r="G312" s="288" t="s">
        <v>215</v>
      </c>
      <c r="H312" s="289">
        <v>76</v>
      </c>
      <c r="I312" s="290"/>
      <c r="J312" s="291">
        <f>ROUND(I312*H312,2)</f>
        <v>0</v>
      </c>
      <c r="K312" s="292"/>
      <c r="L312" s="293"/>
      <c r="M312" s="294" t="s">
        <v>1</v>
      </c>
      <c r="N312" s="295" t="s">
        <v>41</v>
      </c>
      <c r="O312" s="92"/>
      <c r="P312" s="238">
        <f>O312*H312</f>
        <v>0</v>
      </c>
      <c r="Q312" s="238">
        <v>0.113</v>
      </c>
      <c r="R312" s="238">
        <f>Q312*H312</f>
        <v>8.588000000000001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194</v>
      </c>
      <c r="AT312" s="240" t="s">
        <v>253</v>
      </c>
      <c r="AU312" s="240" t="s">
        <v>85</v>
      </c>
      <c r="AY312" s="18" t="s">
        <v>152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172</v>
      </c>
      <c r="BM312" s="240" t="s">
        <v>880</v>
      </c>
    </row>
    <row r="313" s="2" customFormat="1" ht="44.25" customHeight="1">
      <c r="A313" s="39"/>
      <c r="B313" s="40"/>
      <c r="C313" s="228" t="s">
        <v>881</v>
      </c>
      <c r="D313" s="228" t="s">
        <v>155</v>
      </c>
      <c r="E313" s="229" t="s">
        <v>249</v>
      </c>
      <c r="F313" s="230" t="s">
        <v>250</v>
      </c>
      <c r="G313" s="231" t="s">
        <v>215</v>
      </c>
      <c r="H313" s="232">
        <v>626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41</v>
      </c>
      <c r="O313" s="92"/>
      <c r="P313" s="238">
        <f>O313*H313</f>
        <v>0</v>
      </c>
      <c r="Q313" s="238">
        <v>0.11162</v>
      </c>
      <c r="R313" s="238">
        <f>Q313*H313</f>
        <v>69.874120000000005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172</v>
      </c>
      <c r="AT313" s="240" t="s">
        <v>155</v>
      </c>
      <c r="AU313" s="240" t="s">
        <v>85</v>
      </c>
      <c r="AY313" s="18" t="s">
        <v>152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83</v>
      </c>
      <c r="BK313" s="241">
        <f>ROUND(I313*H313,2)</f>
        <v>0</v>
      </c>
      <c r="BL313" s="18" t="s">
        <v>172</v>
      </c>
      <c r="BM313" s="240" t="s">
        <v>882</v>
      </c>
    </row>
    <row r="314" s="2" customFormat="1">
      <c r="A314" s="39"/>
      <c r="B314" s="40"/>
      <c r="C314" s="41"/>
      <c r="D314" s="242" t="s">
        <v>161</v>
      </c>
      <c r="E314" s="41"/>
      <c r="F314" s="243" t="s">
        <v>252</v>
      </c>
      <c r="G314" s="41"/>
      <c r="H314" s="41"/>
      <c r="I314" s="244"/>
      <c r="J314" s="41"/>
      <c r="K314" s="41"/>
      <c r="L314" s="45"/>
      <c r="M314" s="245"/>
      <c r="N314" s="24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161</v>
      </c>
      <c r="AU314" s="18" t="s">
        <v>85</v>
      </c>
    </row>
    <row r="315" s="2" customFormat="1" ht="16.5" customHeight="1">
      <c r="A315" s="39"/>
      <c r="B315" s="40"/>
      <c r="C315" s="285" t="s">
        <v>883</v>
      </c>
      <c r="D315" s="285" t="s">
        <v>253</v>
      </c>
      <c r="E315" s="286" t="s">
        <v>254</v>
      </c>
      <c r="F315" s="287" t="s">
        <v>255</v>
      </c>
      <c r="G315" s="288" t="s">
        <v>215</v>
      </c>
      <c r="H315" s="289">
        <v>638.51999999999998</v>
      </c>
      <c r="I315" s="290"/>
      <c r="J315" s="291">
        <f>ROUND(I315*H315,2)</f>
        <v>0</v>
      </c>
      <c r="K315" s="292"/>
      <c r="L315" s="293"/>
      <c r="M315" s="294" t="s">
        <v>1</v>
      </c>
      <c r="N315" s="295" t="s">
        <v>41</v>
      </c>
      <c r="O315" s="92"/>
      <c r="P315" s="238">
        <f>O315*H315</f>
        <v>0</v>
      </c>
      <c r="Q315" s="238">
        <v>0.152</v>
      </c>
      <c r="R315" s="238">
        <f>Q315*H315</f>
        <v>97.055039999999991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194</v>
      </c>
      <c r="AT315" s="240" t="s">
        <v>253</v>
      </c>
      <c r="AU315" s="240" t="s">
        <v>85</v>
      </c>
      <c r="AY315" s="18" t="s">
        <v>152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83</v>
      </c>
      <c r="BK315" s="241">
        <f>ROUND(I315*H315,2)</f>
        <v>0</v>
      </c>
      <c r="BL315" s="18" t="s">
        <v>172</v>
      </c>
      <c r="BM315" s="240" t="s">
        <v>884</v>
      </c>
    </row>
    <row r="316" s="13" customFormat="1">
      <c r="A316" s="13"/>
      <c r="B316" s="251"/>
      <c r="C316" s="252"/>
      <c r="D316" s="253" t="s">
        <v>223</v>
      </c>
      <c r="E316" s="252"/>
      <c r="F316" s="255" t="s">
        <v>885</v>
      </c>
      <c r="G316" s="252"/>
      <c r="H316" s="256">
        <v>638.51999999999998</v>
      </c>
      <c r="I316" s="257"/>
      <c r="J316" s="252"/>
      <c r="K316" s="252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223</v>
      </c>
      <c r="AU316" s="262" t="s">
        <v>85</v>
      </c>
      <c r="AV316" s="13" t="s">
        <v>85</v>
      </c>
      <c r="AW316" s="13" t="s">
        <v>4</v>
      </c>
      <c r="AX316" s="13" t="s">
        <v>83</v>
      </c>
      <c r="AY316" s="262" t="s">
        <v>152</v>
      </c>
    </row>
    <row r="317" s="12" customFormat="1" ht="22.8" customHeight="1">
      <c r="A317" s="12"/>
      <c r="B317" s="212"/>
      <c r="C317" s="213"/>
      <c r="D317" s="214" t="s">
        <v>75</v>
      </c>
      <c r="E317" s="226" t="s">
        <v>199</v>
      </c>
      <c r="F317" s="226" t="s">
        <v>258</v>
      </c>
      <c r="G317" s="213"/>
      <c r="H317" s="213"/>
      <c r="I317" s="216"/>
      <c r="J317" s="227">
        <f>BK317</f>
        <v>0</v>
      </c>
      <c r="K317" s="213"/>
      <c r="L317" s="218"/>
      <c r="M317" s="219"/>
      <c r="N317" s="220"/>
      <c r="O317" s="220"/>
      <c r="P317" s="221">
        <f>SUM(P318:P330)</f>
        <v>0</v>
      </c>
      <c r="Q317" s="220"/>
      <c r="R317" s="221">
        <f>SUM(R318:R330)</f>
        <v>73.036178400000011</v>
      </c>
      <c r="S317" s="220"/>
      <c r="T317" s="222">
        <f>SUM(T318:T330)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83</v>
      </c>
      <c r="AT317" s="224" t="s">
        <v>75</v>
      </c>
      <c r="AU317" s="224" t="s">
        <v>83</v>
      </c>
      <c r="AY317" s="223" t="s">
        <v>152</v>
      </c>
      <c r="BK317" s="225">
        <f>SUM(BK318:BK330)</f>
        <v>0</v>
      </c>
    </row>
    <row r="318" s="2" customFormat="1" ht="24.15" customHeight="1">
      <c r="A318" s="39"/>
      <c r="B318" s="40"/>
      <c r="C318" s="228" t="s">
        <v>886</v>
      </c>
      <c r="D318" s="228" t="s">
        <v>155</v>
      </c>
      <c r="E318" s="229" t="s">
        <v>887</v>
      </c>
      <c r="F318" s="230" t="s">
        <v>888</v>
      </c>
      <c r="G318" s="231" t="s">
        <v>220</v>
      </c>
      <c r="H318" s="232">
        <v>257.36000000000001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41</v>
      </c>
      <c r="O318" s="92"/>
      <c r="P318" s="238">
        <f>O318*H318</f>
        <v>0</v>
      </c>
      <c r="Q318" s="238">
        <v>0.20219000000000001</v>
      </c>
      <c r="R318" s="238">
        <f>Q318*H318</f>
        <v>52.035618400000004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172</v>
      </c>
      <c r="AT318" s="240" t="s">
        <v>155</v>
      </c>
      <c r="AU318" s="240" t="s">
        <v>85</v>
      </c>
      <c r="AY318" s="18" t="s">
        <v>152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83</v>
      </c>
      <c r="BK318" s="241">
        <f>ROUND(I318*H318,2)</f>
        <v>0</v>
      </c>
      <c r="BL318" s="18" t="s">
        <v>172</v>
      </c>
      <c r="BM318" s="240" t="s">
        <v>889</v>
      </c>
    </row>
    <row r="319" s="2" customFormat="1">
      <c r="A319" s="39"/>
      <c r="B319" s="40"/>
      <c r="C319" s="41"/>
      <c r="D319" s="242" t="s">
        <v>161</v>
      </c>
      <c r="E319" s="41"/>
      <c r="F319" s="243" t="s">
        <v>890</v>
      </c>
      <c r="G319" s="41"/>
      <c r="H319" s="41"/>
      <c r="I319" s="244"/>
      <c r="J319" s="41"/>
      <c r="K319" s="41"/>
      <c r="L319" s="45"/>
      <c r="M319" s="245"/>
      <c r="N319" s="246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161</v>
      </c>
      <c r="AU319" s="18" t="s">
        <v>85</v>
      </c>
    </row>
    <row r="320" s="14" customFormat="1">
      <c r="A320" s="14"/>
      <c r="B320" s="264"/>
      <c r="C320" s="265"/>
      <c r="D320" s="253" t="s">
        <v>223</v>
      </c>
      <c r="E320" s="266" t="s">
        <v>1</v>
      </c>
      <c r="F320" s="267" t="s">
        <v>92</v>
      </c>
      <c r="G320" s="265"/>
      <c r="H320" s="266" t="s">
        <v>1</v>
      </c>
      <c r="I320" s="268"/>
      <c r="J320" s="265"/>
      <c r="K320" s="265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223</v>
      </c>
      <c r="AU320" s="273" t="s">
        <v>85</v>
      </c>
      <c r="AV320" s="14" t="s">
        <v>83</v>
      </c>
      <c r="AW320" s="14" t="s">
        <v>32</v>
      </c>
      <c r="AX320" s="14" t="s">
        <v>76</v>
      </c>
      <c r="AY320" s="273" t="s">
        <v>152</v>
      </c>
    </row>
    <row r="321" s="13" customFormat="1">
      <c r="A321" s="13"/>
      <c r="B321" s="251"/>
      <c r="C321" s="252"/>
      <c r="D321" s="253" t="s">
        <v>223</v>
      </c>
      <c r="E321" s="254" t="s">
        <v>1</v>
      </c>
      <c r="F321" s="255" t="s">
        <v>891</v>
      </c>
      <c r="G321" s="252"/>
      <c r="H321" s="256">
        <v>48.5</v>
      </c>
      <c r="I321" s="257"/>
      <c r="J321" s="252"/>
      <c r="K321" s="252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223</v>
      </c>
      <c r="AU321" s="262" t="s">
        <v>85</v>
      </c>
      <c r="AV321" s="13" t="s">
        <v>85</v>
      </c>
      <c r="AW321" s="13" t="s">
        <v>32</v>
      </c>
      <c r="AX321" s="13" t="s">
        <v>76</v>
      </c>
      <c r="AY321" s="262" t="s">
        <v>152</v>
      </c>
    </row>
    <row r="322" s="14" customFormat="1">
      <c r="A322" s="14"/>
      <c r="B322" s="264"/>
      <c r="C322" s="265"/>
      <c r="D322" s="253" t="s">
        <v>223</v>
      </c>
      <c r="E322" s="266" t="s">
        <v>1</v>
      </c>
      <c r="F322" s="267" t="s">
        <v>892</v>
      </c>
      <c r="G322" s="265"/>
      <c r="H322" s="266" t="s">
        <v>1</v>
      </c>
      <c r="I322" s="268"/>
      <c r="J322" s="265"/>
      <c r="K322" s="265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223</v>
      </c>
      <c r="AU322" s="273" t="s">
        <v>85</v>
      </c>
      <c r="AV322" s="14" t="s">
        <v>83</v>
      </c>
      <c r="AW322" s="14" t="s">
        <v>32</v>
      </c>
      <c r="AX322" s="14" t="s">
        <v>76</v>
      </c>
      <c r="AY322" s="273" t="s">
        <v>152</v>
      </c>
    </row>
    <row r="323" s="13" customFormat="1">
      <c r="A323" s="13"/>
      <c r="B323" s="251"/>
      <c r="C323" s="252"/>
      <c r="D323" s="253" t="s">
        <v>223</v>
      </c>
      <c r="E323" s="254" t="s">
        <v>1</v>
      </c>
      <c r="F323" s="255" t="s">
        <v>893</v>
      </c>
      <c r="G323" s="252"/>
      <c r="H323" s="256">
        <v>114.5</v>
      </c>
      <c r="I323" s="257"/>
      <c r="J323" s="252"/>
      <c r="K323" s="252"/>
      <c r="L323" s="258"/>
      <c r="M323" s="259"/>
      <c r="N323" s="260"/>
      <c r="O323" s="260"/>
      <c r="P323" s="260"/>
      <c r="Q323" s="260"/>
      <c r="R323" s="260"/>
      <c r="S323" s="260"/>
      <c r="T323" s="26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2" t="s">
        <v>223</v>
      </c>
      <c r="AU323" s="262" t="s">
        <v>85</v>
      </c>
      <c r="AV323" s="13" t="s">
        <v>85</v>
      </c>
      <c r="AW323" s="13" t="s">
        <v>32</v>
      </c>
      <c r="AX323" s="13" t="s">
        <v>76</v>
      </c>
      <c r="AY323" s="262" t="s">
        <v>152</v>
      </c>
    </row>
    <row r="324" s="14" customFormat="1">
      <c r="A324" s="14"/>
      <c r="B324" s="264"/>
      <c r="C324" s="265"/>
      <c r="D324" s="253" t="s">
        <v>223</v>
      </c>
      <c r="E324" s="266" t="s">
        <v>1</v>
      </c>
      <c r="F324" s="267" t="s">
        <v>101</v>
      </c>
      <c r="G324" s="265"/>
      <c r="H324" s="266" t="s">
        <v>1</v>
      </c>
      <c r="I324" s="268"/>
      <c r="J324" s="265"/>
      <c r="K324" s="265"/>
      <c r="L324" s="269"/>
      <c r="M324" s="270"/>
      <c r="N324" s="271"/>
      <c r="O324" s="271"/>
      <c r="P324" s="271"/>
      <c r="Q324" s="271"/>
      <c r="R324" s="271"/>
      <c r="S324" s="271"/>
      <c r="T324" s="27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3" t="s">
        <v>223</v>
      </c>
      <c r="AU324" s="273" t="s">
        <v>85</v>
      </c>
      <c r="AV324" s="14" t="s">
        <v>83</v>
      </c>
      <c r="AW324" s="14" t="s">
        <v>32</v>
      </c>
      <c r="AX324" s="14" t="s">
        <v>76</v>
      </c>
      <c r="AY324" s="273" t="s">
        <v>152</v>
      </c>
    </row>
    <row r="325" s="13" customFormat="1">
      <c r="A325" s="13"/>
      <c r="B325" s="251"/>
      <c r="C325" s="252"/>
      <c r="D325" s="253" t="s">
        <v>223</v>
      </c>
      <c r="E325" s="254" t="s">
        <v>1</v>
      </c>
      <c r="F325" s="255" t="s">
        <v>894</v>
      </c>
      <c r="G325" s="252"/>
      <c r="H325" s="256">
        <v>43.159999999999997</v>
      </c>
      <c r="I325" s="257"/>
      <c r="J325" s="252"/>
      <c r="K325" s="252"/>
      <c r="L325" s="258"/>
      <c r="M325" s="259"/>
      <c r="N325" s="260"/>
      <c r="O325" s="260"/>
      <c r="P325" s="260"/>
      <c r="Q325" s="260"/>
      <c r="R325" s="260"/>
      <c r="S325" s="260"/>
      <c r="T325" s="26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2" t="s">
        <v>223</v>
      </c>
      <c r="AU325" s="262" t="s">
        <v>85</v>
      </c>
      <c r="AV325" s="13" t="s">
        <v>85</v>
      </c>
      <c r="AW325" s="13" t="s">
        <v>32</v>
      </c>
      <c r="AX325" s="13" t="s">
        <v>76</v>
      </c>
      <c r="AY325" s="262" t="s">
        <v>152</v>
      </c>
    </row>
    <row r="326" s="14" customFormat="1">
      <c r="A326" s="14"/>
      <c r="B326" s="264"/>
      <c r="C326" s="265"/>
      <c r="D326" s="253" t="s">
        <v>223</v>
      </c>
      <c r="E326" s="266" t="s">
        <v>1</v>
      </c>
      <c r="F326" s="267" t="s">
        <v>812</v>
      </c>
      <c r="G326" s="265"/>
      <c r="H326" s="266" t="s">
        <v>1</v>
      </c>
      <c r="I326" s="268"/>
      <c r="J326" s="265"/>
      <c r="K326" s="265"/>
      <c r="L326" s="269"/>
      <c r="M326" s="270"/>
      <c r="N326" s="271"/>
      <c r="O326" s="271"/>
      <c r="P326" s="271"/>
      <c r="Q326" s="271"/>
      <c r="R326" s="271"/>
      <c r="S326" s="271"/>
      <c r="T326" s="27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3" t="s">
        <v>223</v>
      </c>
      <c r="AU326" s="273" t="s">
        <v>85</v>
      </c>
      <c r="AV326" s="14" t="s">
        <v>83</v>
      </c>
      <c r="AW326" s="14" t="s">
        <v>32</v>
      </c>
      <c r="AX326" s="14" t="s">
        <v>76</v>
      </c>
      <c r="AY326" s="273" t="s">
        <v>152</v>
      </c>
    </row>
    <row r="327" s="13" customFormat="1">
      <c r="A327" s="13"/>
      <c r="B327" s="251"/>
      <c r="C327" s="252"/>
      <c r="D327" s="253" t="s">
        <v>223</v>
      </c>
      <c r="E327" s="254" t="s">
        <v>1</v>
      </c>
      <c r="F327" s="255" t="s">
        <v>895</v>
      </c>
      <c r="G327" s="252"/>
      <c r="H327" s="256">
        <v>51.200000000000003</v>
      </c>
      <c r="I327" s="257"/>
      <c r="J327" s="252"/>
      <c r="K327" s="252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223</v>
      </c>
      <c r="AU327" s="262" t="s">
        <v>85</v>
      </c>
      <c r="AV327" s="13" t="s">
        <v>85</v>
      </c>
      <c r="AW327" s="13" t="s">
        <v>32</v>
      </c>
      <c r="AX327" s="13" t="s">
        <v>76</v>
      </c>
      <c r="AY327" s="262" t="s">
        <v>152</v>
      </c>
    </row>
    <row r="328" s="15" customFormat="1">
      <c r="A328" s="15"/>
      <c r="B328" s="274"/>
      <c r="C328" s="275"/>
      <c r="D328" s="253" t="s">
        <v>223</v>
      </c>
      <c r="E328" s="276" t="s">
        <v>1</v>
      </c>
      <c r="F328" s="277" t="s">
        <v>244</v>
      </c>
      <c r="G328" s="275"/>
      <c r="H328" s="278">
        <v>257.36000000000001</v>
      </c>
      <c r="I328" s="279"/>
      <c r="J328" s="275"/>
      <c r="K328" s="275"/>
      <c r="L328" s="280"/>
      <c r="M328" s="281"/>
      <c r="N328" s="282"/>
      <c r="O328" s="282"/>
      <c r="P328" s="282"/>
      <c r="Q328" s="282"/>
      <c r="R328" s="282"/>
      <c r="S328" s="282"/>
      <c r="T328" s="28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4" t="s">
        <v>223</v>
      </c>
      <c r="AU328" s="284" t="s">
        <v>85</v>
      </c>
      <c r="AV328" s="15" t="s">
        <v>172</v>
      </c>
      <c r="AW328" s="15" t="s">
        <v>32</v>
      </c>
      <c r="AX328" s="15" t="s">
        <v>83</v>
      </c>
      <c r="AY328" s="284" t="s">
        <v>152</v>
      </c>
    </row>
    <row r="329" s="2" customFormat="1" ht="16.5" customHeight="1">
      <c r="A329" s="39"/>
      <c r="B329" s="40"/>
      <c r="C329" s="285" t="s">
        <v>896</v>
      </c>
      <c r="D329" s="285" t="s">
        <v>253</v>
      </c>
      <c r="E329" s="286" t="s">
        <v>897</v>
      </c>
      <c r="F329" s="287" t="s">
        <v>898</v>
      </c>
      <c r="G329" s="288" t="s">
        <v>220</v>
      </c>
      <c r="H329" s="289">
        <v>262.507</v>
      </c>
      <c r="I329" s="290"/>
      <c r="J329" s="291">
        <f>ROUND(I329*H329,2)</f>
        <v>0</v>
      </c>
      <c r="K329" s="292"/>
      <c r="L329" s="293"/>
      <c r="M329" s="294" t="s">
        <v>1</v>
      </c>
      <c r="N329" s="295" t="s">
        <v>41</v>
      </c>
      <c r="O329" s="92"/>
      <c r="P329" s="238">
        <f>O329*H329</f>
        <v>0</v>
      </c>
      <c r="Q329" s="238">
        <v>0.080000000000000002</v>
      </c>
      <c r="R329" s="238">
        <f>Q329*H329</f>
        <v>21.00056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194</v>
      </c>
      <c r="AT329" s="240" t="s">
        <v>253</v>
      </c>
      <c r="AU329" s="240" t="s">
        <v>85</v>
      </c>
      <c r="AY329" s="18" t="s">
        <v>152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172</v>
      </c>
      <c r="BM329" s="240" t="s">
        <v>899</v>
      </c>
    </row>
    <row r="330" s="13" customFormat="1">
      <c r="A330" s="13"/>
      <c r="B330" s="251"/>
      <c r="C330" s="252"/>
      <c r="D330" s="253" t="s">
        <v>223</v>
      </c>
      <c r="E330" s="252"/>
      <c r="F330" s="255" t="s">
        <v>900</v>
      </c>
      <c r="G330" s="252"/>
      <c r="H330" s="256">
        <v>262.507</v>
      </c>
      <c r="I330" s="257"/>
      <c r="J330" s="252"/>
      <c r="K330" s="252"/>
      <c r="L330" s="258"/>
      <c r="M330" s="259"/>
      <c r="N330" s="260"/>
      <c r="O330" s="260"/>
      <c r="P330" s="260"/>
      <c r="Q330" s="260"/>
      <c r="R330" s="260"/>
      <c r="S330" s="260"/>
      <c r="T330" s="26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2" t="s">
        <v>223</v>
      </c>
      <c r="AU330" s="262" t="s">
        <v>85</v>
      </c>
      <c r="AV330" s="13" t="s">
        <v>85</v>
      </c>
      <c r="AW330" s="13" t="s">
        <v>4</v>
      </c>
      <c r="AX330" s="13" t="s">
        <v>83</v>
      </c>
      <c r="AY330" s="262" t="s">
        <v>152</v>
      </c>
    </row>
    <row r="331" s="12" customFormat="1" ht="22.8" customHeight="1">
      <c r="A331" s="12"/>
      <c r="B331" s="212"/>
      <c r="C331" s="213"/>
      <c r="D331" s="214" t="s">
        <v>75</v>
      </c>
      <c r="E331" s="226" t="s">
        <v>901</v>
      </c>
      <c r="F331" s="226" t="s">
        <v>902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SUM(P332:P343)</f>
        <v>0</v>
      </c>
      <c r="Q331" s="220"/>
      <c r="R331" s="221">
        <f>SUM(R332:R343)</f>
        <v>0</v>
      </c>
      <c r="S331" s="220"/>
      <c r="T331" s="222">
        <f>SUM(T332:T343)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83</v>
      </c>
      <c r="AT331" s="224" t="s">
        <v>75</v>
      </c>
      <c r="AU331" s="224" t="s">
        <v>83</v>
      </c>
      <c r="AY331" s="223" t="s">
        <v>152</v>
      </c>
      <c r="BK331" s="225">
        <f>SUM(BK332:BK343)</f>
        <v>0</v>
      </c>
    </row>
    <row r="332" s="2" customFormat="1" ht="24.15" customHeight="1">
      <c r="A332" s="39"/>
      <c r="B332" s="40"/>
      <c r="C332" s="228" t="s">
        <v>903</v>
      </c>
      <c r="D332" s="228" t="s">
        <v>155</v>
      </c>
      <c r="E332" s="229" t="s">
        <v>904</v>
      </c>
      <c r="F332" s="230" t="s">
        <v>905</v>
      </c>
      <c r="G332" s="231" t="s">
        <v>575</v>
      </c>
      <c r="H332" s="232">
        <v>1489.72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172</v>
      </c>
      <c r="AT332" s="240" t="s">
        <v>155</v>
      </c>
      <c r="AU332" s="240" t="s">
        <v>85</v>
      </c>
      <c r="AY332" s="18" t="s">
        <v>152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172</v>
      </c>
      <c r="BM332" s="240" t="s">
        <v>906</v>
      </c>
    </row>
    <row r="333" s="2" customFormat="1">
      <c r="A333" s="39"/>
      <c r="B333" s="40"/>
      <c r="C333" s="41"/>
      <c r="D333" s="242" t="s">
        <v>161</v>
      </c>
      <c r="E333" s="41"/>
      <c r="F333" s="243" t="s">
        <v>907</v>
      </c>
      <c r="G333" s="41"/>
      <c r="H333" s="41"/>
      <c r="I333" s="244"/>
      <c r="J333" s="41"/>
      <c r="K333" s="41"/>
      <c r="L333" s="45"/>
      <c r="M333" s="245"/>
      <c r="N333" s="24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161</v>
      </c>
      <c r="AU333" s="18" t="s">
        <v>85</v>
      </c>
    </row>
    <row r="334" s="2" customFormat="1" ht="24.15" customHeight="1">
      <c r="A334" s="39"/>
      <c r="B334" s="40"/>
      <c r="C334" s="228" t="s">
        <v>908</v>
      </c>
      <c r="D334" s="228" t="s">
        <v>155</v>
      </c>
      <c r="E334" s="229" t="s">
        <v>909</v>
      </c>
      <c r="F334" s="230" t="s">
        <v>910</v>
      </c>
      <c r="G334" s="231" t="s">
        <v>575</v>
      </c>
      <c r="H334" s="232">
        <v>28304.68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41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172</v>
      </c>
      <c r="AT334" s="240" t="s">
        <v>155</v>
      </c>
      <c r="AU334" s="240" t="s">
        <v>85</v>
      </c>
      <c r="AY334" s="18" t="s">
        <v>152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83</v>
      </c>
      <c r="BK334" s="241">
        <f>ROUND(I334*H334,2)</f>
        <v>0</v>
      </c>
      <c r="BL334" s="18" t="s">
        <v>172</v>
      </c>
      <c r="BM334" s="240" t="s">
        <v>911</v>
      </c>
    </row>
    <row r="335" s="2" customFormat="1">
      <c r="A335" s="39"/>
      <c r="B335" s="40"/>
      <c r="C335" s="41"/>
      <c r="D335" s="242" t="s">
        <v>161</v>
      </c>
      <c r="E335" s="41"/>
      <c r="F335" s="243" t="s">
        <v>912</v>
      </c>
      <c r="G335" s="41"/>
      <c r="H335" s="41"/>
      <c r="I335" s="244"/>
      <c r="J335" s="41"/>
      <c r="K335" s="41"/>
      <c r="L335" s="45"/>
      <c r="M335" s="245"/>
      <c r="N335" s="246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161</v>
      </c>
      <c r="AU335" s="18" t="s">
        <v>85</v>
      </c>
    </row>
    <row r="336" s="13" customFormat="1">
      <c r="A336" s="13"/>
      <c r="B336" s="251"/>
      <c r="C336" s="252"/>
      <c r="D336" s="253" t="s">
        <v>223</v>
      </c>
      <c r="E336" s="254" t="s">
        <v>1</v>
      </c>
      <c r="F336" s="255" t="s">
        <v>913</v>
      </c>
      <c r="G336" s="252"/>
      <c r="H336" s="256">
        <v>28304.68</v>
      </c>
      <c r="I336" s="257"/>
      <c r="J336" s="252"/>
      <c r="K336" s="252"/>
      <c r="L336" s="258"/>
      <c r="M336" s="259"/>
      <c r="N336" s="260"/>
      <c r="O336" s="260"/>
      <c r="P336" s="260"/>
      <c r="Q336" s="260"/>
      <c r="R336" s="260"/>
      <c r="S336" s="260"/>
      <c r="T336" s="26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2" t="s">
        <v>223</v>
      </c>
      <c r="AU336" s="262" t="s">
        <v>85</v>
      </c>
      <c r="AV336" s="13" t="s">
        <v>85</v>
      </c>
      <c r="AW336" s="13" t="s">
        <v>32</v>
      </c>
      <c r="AX336" s="13" t="s">
        <v>83</v>
      </c>
      <c r="AY336" s="262" t="s">
        <v>152</v>
      </c>
    </row>
    <row r="337" s="2" customFormat="1" ht="24.15" customHeight="1">
      <c r="A337" s="39"/>
      <c r="B337" s="40"/>
      <c r="C337" s="228" t="s">
        <v>914</v>
      </c>
      <c r="D337" s="228" t="s">
        <v>155</v>
      </c>
      <c r="E337" s="229" t="s">
        <v>915</v>
      </c>
      <c r="F337" s="230" t="s">
        <v>916</v>
      </c>
      <c r="G337" s="231" t="s">
        <v>575</v>
      </c>
      <c r="H337" s="232">
        <v>27.286999999999999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172</v>
      </c>
      <c r="AT337" s="240" t="s">
        <v>155</v>
      </c>
      <c r="AU337" s="240" t="s">
        <v>85</v>
      </c>
      <c r="AY337" s="18" t="s">
        <v>152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172</v>
      </c>
      <c r="BM337" s="240" t="s">
        <v>917</v>
      </c>
    </row>
    <row r="338" s="2" customFormat="1">
      <c r="A338" s="39"/>
      <c r="B338" s="40"/>
      <c r="C338" s="41"/>
      <c r="D338" s="242" t="s">
        <v>161</v>
      </c>
      <c r="E338" s="41"/>
      <c r="F338" s="243" t="s">
        <v>918</v>
      </c>
      <c r="G338" s="41"/>
      <c r="H338" s="41"/>
      <c r="I338" s="244"/>
      <c r="J338" s="41"/>
      <c r="K338" s="41"/>
      <c r="L338" s="45"/>
      <c r="M338" s="245"/>
      <c r="N338" s="246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161</v>
      </c>
      <c r="AU338" s="18" t="s">
        <v>85</v>
      </c>
    </row>
    <row r="339" s="14" customFormat="1">
      <c r="A339" s="14"/>
      <c r="B339" s="264"/>
      <c r="C339" s="265"/>
      <c r="D339" s="253" t="s">
        <v>223</v>
      </c>
      <c r="E339" s="266" t="s">
        <v>1</v>
      </c>
      <c r="F339" s="267" t="s">
        <v>919</v>
      </c>
      <c r="G339" s="265"/>
      <c r="H339" s="266" t="s">
        <v>1</v>
      </c>
      <c r="I339" s="268"/>
      <c r="J339" s="265"/>
      <c r="K339" s="265"/>
      <c r="L339" s="269"/>
      <c r="M339" s="270"/>
      <c r="N339" s="271"/>
      <c r="O339" s="271"/>
      <c r="P339" s="271"/>
      <c r="Q339" s="271"/>
      <c r="R339" s="271"/>
      <c r="S339" s="271"/>
      <c r="T339" s="27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3" t="s">
        <v>223</v>
      </c>
      <c r="AU339" s="273" t="s">
        <v>85</v>
      </c>
      <c r="AV339" s="14" t="s">
        <v>83</v>
      </c>
      <c r="AW339" s="14" t="s">
        <v>32</v>
      </c>
      <c r="AX339" s="14" t="s">
        <v>76</v>
      </c>
      <c r="AY339" s="273" t="s">
        <v>152</v>
      </c>
    </row>
    <row r="340" s="13" customFormat="1">
      <c r="A340" s="13"/>
      <c r="B340" s="251"/>
      <c r="C340" s="252"/>
      <c r="D340" s="253" t="s">
        <v>223</v>
      </c>
      <c r="E340" s="254" t="s">
        <v>1</v>
      </c>
      <c r="F340" s="255" t="s">
        <v>920</v>
      </c>
      <c r="G340" s="252"/>
      <c r="H340" s="256">
        <v>27.286999999999999</v>
      </c>
      <c r="I340" s="257"/>
      <c r="J340" s="252"/>
      <c r="K340" s="252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223</v>
      </c>
      <c r="AU340" s="262" t="s">
        <v>85</v>
      </c>
      <c r="AV340" s="13" t="s">
        <v>85</v>
      </c>
      <c r="AW340" s="13" t="s">
        <v>32</v>
      </c>
      <c r="AX340" s="13" t="s">
        <v>83</v>
      </c>
      <c r="AY340" s="262" t="s">
        <v>152</v>
      </c>
    </row>
    <row r="341" s="2" customFormat="1" ht="24.15" customHeight="1">
      <c r="A341" s="39"/>
      <c r="B341" s="40"/>
      <c r="C341" s="228" t="s">
        <v>921</v>
      </c>
      <c r="D341" s="228" t="s">
        <v>155</v>
      </c>
      <c r="E341" s="229" t="s">
        <v>922</v>
      </c>
      <c r="F341" s="230" t="s">
        <v>910</v>
      </c>
      <c r="G341" s="231" t="s">
        <v>575</v>
      </c>
      <c r="H341" s="232">
        <v>518.45299999999997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41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172</v>
      </c>
      <c r="AT341" s="240" t="s">
        <v>155</v>
      </c>
      <c r="AU341" s="240" t="s">
        <v>85</v>
      </c>
      <c r="AY341" s="18" t="s">
        <v>152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83</v>
      </c>
      <c r="BK341" s="241">
        <f>ROUND(I341*H341,2)</f>
        <v>0</v>
      </c>
      <c r="BL341" s="18" t="s">
        <v>172</v>
      </c>
      <c r="BM341" s="240" t="s">
        <v>923</v>
      </c>
    </row>
    <row r="342" s="2" customFormat="1">
      <c r="A342" s="39"/>
      <c r="B342" s="40"/>
      <c r="C342" s="41"/>
      <c r="D342" s="242" t="s">
        <v>161</v>
      </c>
      <c r="E342" s="41"/>
      <c r="F342" s="243" t="s">
        <v>924</v>
      </c>
      <c r="G342" s="41"/>
      <c r="H342" s="41"/>
      <c r="I342" s="244"/>
      <c r="J342" s="41"/>
      <c r="K342" s="41"/>
      <c r="L342" s="45"/>
      <c r="M342" s="245"/>
      <c r="N342" s="246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161</v>
      </c>
      <c r="AU342" s="18" t="s">
        <v>85</v>
      </c>
    </row>
    <row r="343" s="13" customFormat="1">
      <c r="A343" s="13"/>
      <c r="B343" s="251"/>
      <c r="C343" s="252"/>
      <c r="D343" s="253" t="s">
        <v>223</v>
      </c>
      <c r="E343" s="254" t="s">
        <v>1</v>
      </c>
      <c r="F343" s="255" t="s">
        <v>925</v>
      </c>
      <c r="G343" s="252"/>
      <c r="H343" s="256">
        <v>518.45299999999997</v>
      </c>
      <c r="I343" s="257"/>
      <c r="J343" s="252"/>
      <c r="K343" s="252"/>
      <c r="L343" s="258"/>
      <c r="M343" s="308"/>
      <c r="N343" s="309"/>
      <c r="O343" s="309"/>
      <c r="P343" s="309"/>
      <c r="Q343" s="309"/>
      <c r="R343" s="309"/>
      <c r="S343" s="309"/>
      <c r="T343" s="31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2" t="s">
        <v>223</v>
      </c>
      <c r="AU343" s="262" t="s">
        <v>85</v>
      </c>
      <c r="AV343" s="13" t="s">
        <v>85</v>
      </c>
      <c r="AW343" s="13" t="s">
        <v>32</v>
      </c>
      <c r="AX343" s="13" t="s">
        <v>83</v>
      </c>
      <c r="AY343" s="262" t="s">
        <v>152</v>
      </c>
    </row>
    <row r="344" s="2" customFormat="1" ht="6.96" customHeight="1">
      <c r="A344" s="39"/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6q3P/3k2ztqwfgjf7o+zDD3wei9B+EQS+oL6AvdrTpQ0w4S6EkU9Mc46Co4VvYErFx3BODsGoO1eQGG/ec/gqw==" hashValue="8P7C8eAOy+YSr/MjX7vCYoVCOQHxgxGUFP978uJIm3xqBN5peCcD6WwiorcjAFQ6R6a/sPjYKmCpxcEz526PfQ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29" r:id="rId1" display="https://podminky.urs.cz/item/CS_URS_2024_02/113106171"/>
    <hyperlink ref="F131" r:id="rId2" display="https://podminky.urs.cz/item/CS_URS_2024_01/113107223"/>
    <hyperlink ref="F139" r:id="rId3" display="https://podminky.urs.cz/item/CS_URS_2024_01/113154335"/>
    <hyperlink ref="F147" r:id="rId4" display="https://podminky.urs.cz/item/CS_URS_2024_01/113155333"/>
    <hyperlink ref="F155" r:id="rId5" display="https://podminky.urs.cz/item/CS_URS_2024_01/113155334"/>
    <hyperlink ref="F163" r:id="rId6" display="https://podminky.urs.cz/item/CS_URS_2024_01/113201111"/>
    <hyperlink ref="F166" r:id="rId7" display="https://podminky.urs.cz/item/CS_URS_2024_01/119001421"/>
    <hyperlink ref="F168" r:id="rId8" display="https://podminky.urs.cz/item/CS_URS_2024_01/119003217"/>
    <hyperlink ref="F172" r:id="rId9" display="https://podminky.urs.cz/item/CS_URS_2024_01/119003218"/>
    <hyperlink ref="F175" r:id="rId10" display="https://podminky.urs.cz/item/CS_URS_2024_01/122252205"/>
    <hyperlink ref="F182" r:id="rId11" display="https://podminky.urs.cz/item/CS_URS_2024_01/129001101"/>
    <hyperlink ref="F189" r:id="rId12" display="https://podminky.urs.cz/item/CS_URS_2024_01/162751117"/>
    <hyperlink ref="F196" r:id="rId13" display="https://podminky.urs.cz/item/CS_URS_2024_01/162751119"/>
    <hyperlink ref="F207" r:id="rId14" display="https://podminky.urs.cz/item/CS_URS_2024_01/171201221"/>
    <hyperlink ref="F222" r:id="rId15" display="https://podminky.urs.cz/item/CS_URS_2024_01/171251201"/>
    <hyperlink ref="F231" r:id="rId16" display="https://podminky.urs.cz/item/CS_URS_2024_01/181152301"/>
    <hyperlink ref="F233" r:id="rId17" display="https://podminky.urs.cz/item/CS_URS_2024_01/181311103"/>
    <hyperlink ref="F238" r:id="rId18" display="https://podminky.urs.cz/item/CS_URS_2024_01/564851111"/>
    <hyperlink ref="F253" r:id="rId19" display="https://podminky.urs.cz/item/CS_URS_2024_01/181411121"/>
    <hyperlink ref="F284" r:id="rId20" display="https://podminky.urs.cz/item/CS_URS_2024_01/564851114"/>
    <hyperlink ref="F297" r:id="rId21" display="https://podminky.urs.cz/item/CS_URS_2024_01/564871111"/>
    <hyperlink ref="F300" r:id="rId22" display="https://podminky.urs.cz/item/CS_URS_2024_01/565135121"/>
    <hyperlink ref="F302" r:id="rId23" display="https://podminky.urs.cz/item/CS_URS_2024_01/567122111"/>
    <hyperlink ref="F305" r:id="rId24" display="https://podminky.urs.cz/item/CS_URS_2024_01/577134121"/>
    <hyperlink ref="F307" r:id="rId25" display="https://podminky.urs.cz/item/CS_URS_2024_01/577155122"/>
    <hyperlink ref="F309" r:id="rId26" display="https://podminky.urs.cz/item/CS_URS_2024_01/596211111"/>
    <hyperlink ref="F314" r:id="rId27" display="https://podminky.urs.cz/item/CS_URS_2024_01/596212212"/>
    <hyperlink ref="F319" r:id="rId28" display="https://podminky.urs.cz/item/CS_URS_2024_01/916131113"/>
    <hyperlink ref="F333" r:id="rId29" display="https://podminky.urs.cz/item/CS_URS_2024_01/997221551"/>
    <hyperlink ref="F335" r:id="rId30" display="https://podminky.urs.cz/item/CS_URS_2024_01/997221559"/>
    <hyperlink ref="F338" r:id="rId31" display="https://podminky.urs.cz/item/CS_URS_2024_01/997221561"/>
    <hyperlink ref="F342" r:id="rId32" display="https://podminky.urs.cz/item/CS_URS_2024_01/99722156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926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Česká zemědělská universita v Praze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ROUND((SUM(BE130:BE233)),  2)</f>
        <v>0</v>
      </c>
      <c r="G35" s="39"/>
      <c r="H35" s="39"/>
      <c r="I35" s="165">
        <v>0.20999999999999999</v>
      </c>
      <c r="J35" s="164">
        <f>ROUND(((SUM(BE130:BE233))*I35),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ROUND((SUM(BF130:BF233)),  2)</f>
        <v>0</v>
      </c>
      <c r="G36" s="39"/>
      <c r="H36" s="39"/>
      <c r="I36" s="165">
        <v>0.12</v>
      </c>
      <c r="J36" s="164">
        <f>ROUND(((SUM(BF130:BF233))*I36),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ROUND((SUM(BG130:BG233)),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ROUND((SUM(BH130:BH233)),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ROUND((SUM(BI130:BI233)),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926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D2 - Závlahy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 xml:space="preserve">Česká zemědělská universita v Praze 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927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9"/>
      <c r="C100" s="190"/>
      <c r="D100" s="191" t="s">
        <v>927</v>
      </c>
      <c r="E100" s="192"/>
      <c r="F100" s="192"/>
      <c r="G100" s="192"/>
      <c r="H100" s="192"/>
      <c r="I100" s="192"/>
      <c r="J100" s="193">
        <f>J152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9"/>
      <c r="C101" s="190"/>
      <c r="D101" s="191" t="s">
        <v>927</v>
      </c>
      <c r="E101" s="192"/>
      <c r="F101" s="192"/>
      <c r="G101" s="192"/>
      <c r="H101" s="192"/>
      <c r="I101" s="192"/>
      <c r="J101" s="193">
        <f>J160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9"/>
      <c r="C102" s="190"/>
      <c r="D102" s="191" t="s">
        <v>927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9"/>
      <c r="C103" s="190"/>
      <c r="D103" s="191" t="s">
        <v>927</v>
      </c>
      <c r="E103" s="192"/>
      <c r="F103" s="192"/>
      <c r="G103" s="192"/>
      <c r="H103" s="192"/>
      <c r="I103" s="192"/>
      <c r="J103" s="193">
        <f>J190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9"/>
      <c r="C104" s="190"/>
      <c r="D104" s="191" t="s">
        <v>927</v>
      </c>
      <c r="E104" s="192"/>
      <c r="F104" s="192"/>
      <c r="G104" s="192"/>
      <c r="H104" s="192"/>
      <c r="I104" s="192"/>
      <c r="J104" s="193">
        <f>J209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9"/>
      <c r="C105" s="190"/>
      <c r="D105" s="191" t="s">
        <v>927</v>
      </c>
      <c r="E105" s="192"/>
      <c r="F105" s="192"/>
      <c r="G105" s="192"/>
      <c r="H105" s="192"/>
      <c r="I105" s="192"/>
      <c r="J105" s="193">
        <f>J219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9"/>
      <c r="C106" s="190"/>
      <c r="D106" s="191" t="s">
        <v>927</v>
      </c>
      <c r="E106" s="192"/>
      <c r="F106" s="192"/>
      <c r="G106" s="192"/>
      <c r="H106" s="192"/>
      <c r="I106" s="192"/>
      <c r="J106" s="193">
        <f>J221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9"/>
      <c r="C107" s="190"/>
      <c r="D107" s="191" t="s">
        <v>927</v>
      </c>
      <c r="E107" s="192"/>
      <c r="F107" s="192"/>
      <c r="G107" s="192"/>
      <c r="H107" s="192"/>
      <c r="I107" s="192"/>
      <c r="J107" s="193">
        <f>J225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9"/>
      <c r="C108" s="190"/>
      <c r="D108" s="191" t="s">
        <v>927</v>
      </c>
      <c r="E108" s="192"/>
      <c r="F108" s="192"/>
      <c r="G108" s="192"/>
      <c r="H108" s="192"/>
      <c r="I108" s="192"/>
      <c r="J108" s="193">
        <f>J229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ČZU Parkoviště P13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926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D2 - Závlahy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17. 9. 2024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E17</f>
        <v xml:space="preserve">Česká zemědělská universita v Praze </v>
      </c>
      <c r="G126" s="41"/>
      <c r="H126" s="41"/>
      <c r="I126" s="33" t="s">
        <v>30</v>
      </c>
      <c r="J126" s="37" t="str">
        <f>E23</f>
        <v>Kolektiv AVS Projekt,s.r.o., ElMMUR,ČZU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AVS Projekt,s.r.o., ElMMUR,ČZU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138</v>
      </c>
      <c r="D129" s="203" t="s">
        <v>61</v>
      </c>
      <c r="E129" s="203" t="s">
        <v>57</v>
      </c>
      <c r="F129" s="203" t="s">
        <v>58</v>
      </c>
      <c r="G129" s="203" t="s">
        <v>139</v>
      </c>
      <c r="H129" s="203" t="s">
        <v>140</v>
      </c>
      <c r="I129" s="203" t="s">
        <v>141</v>
      </c>
      <c r="J129" s="204" t="s">
        <v>130</v>
      </c>
      <c r="K129" s="205" t="s">
        <v>142</v>
      </c>
      <c r="L129" s="206"/>
      <c r="M129" s="101" t="s">
        <v>1</v>
      </c>
      <c r="N129" s="102" t="s">
        <v>40</v>
      </c>
      <c r="O129" s="102" t="s">
        <v>143</v>
      </c>
      <c r="P129" s="102" t="s">
        <v>144</v>
      </c>
      <c r="Q129" s="102" t="s">
        <v>145</v>
      </c>
      <c r="R129" s="102" t="s">
        <v>146</v>
      </c>
      <c r="S129" s="102" t="s">
        <v>147</v>
      </c>
      <c r="T129" s="103" t="s">
        <v>148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149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P131+P152+P160+P170+P190+P209+P219+P221+P225+P229</f>
        <v>0</v>
      </c>
      <c r="Q130" s="105"/>
      <c r="R130" s="209">
        <f>R131+R152+R160+R170+R190+R209+R219+R221+R225+R229</f>
        <v>0</v>
      </c>
      <c r="S130" s="105"/>
      <c r="T130" s="210">
        <f>T131+T152+T160+T170+T190+T209+T219+T221+T225+T229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132</v>
      </c>
      <c r="BK130" s="211">
        <f>BK131+BK152+BK160+BK170+BK190+BK209+BK219+BK221+BK225+BK229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80</v>
      </c>
      <c r="F131" s="215" t="s">
        <v>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SUM(P132:P151)</f>
        <v>0</v>
      </c>
      <c r="Q131" s="220"/>
      <c r="R131" s="221">
        <f>SUM(R132:R151)</f>
        <v>0</v>
      </c>
      <c r="S131" s="220"/>
      <c r="T131" s="222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152</v>
      </c>
      <c r="BK131" s="225">
        <f>SUM(BK132:BK151)</f>
        <v>0</v>
      </c>
    </row>
    <row r="132" s="2" customFormat="1" ht="21.75" customHeight="1">
      <c r="A132" s="39"/>
      <c r="B132" s="40"/>
      <c r="C132" s="228" t="s">
        <v>928</v>
      </c>
      <c r="D132" s="228" t="s">
        <v>155</v>
      </c>
      <c r="E132" s="229" t="s">
        <v>929</v>
      </c>
      <c r="F132" s="230" t="s">
        <v>930</v>
      </c>
      <c r="G132" s="231" t="s">
        <v>931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172</v>
      </c>
      <c r="AT132" s="240" t="s">
        <v>155</v>
      </c>
      <c r="AU132" s="240" t="s">
        <v>83</v>
      </c>
      <c r="AY132" s="18" t="s">
        <v>152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172</v>
      </c>
      <c r="BM132" s="240" t="s">
        <v>85</v>
      </c>
    </row>
    <row r="133" s="2" customFormat="1" ht="24.15" customHeight="1">
      <c r="A133" s="39"/>
      <c r="B133" s="40"/>
      <c r="C133" s="228" t="s">
        <v>932</v>
      </c>
      <c r="D133" s="228" t="s">
        <v>155</v>
      </c>
      <c r="E133" s="229" t="s">
        <v>933</v>
      </c>
      <c r="F133" s="230" t="s">
        <v>934</v>
      </c>
      <c r="G133" s="231" t="s">
        <v>931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172</v>
      </c>
      <c r="AT133" s="240" t="s">
        <v>155</v>
      </c>
      <c r="AU133" s="240" t="s">
        <v>83</v>
      </c>
      <c r="AY133" s="18" t="s">
        <v>152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172</v>
      </c>
      <c r="BM133" s="240" t="s">
        <v>172</v>
      </c>
    </row>
    <row r="134" s="2" customFormat="1" ht="33" customHeight="1">
      <c r="A134" s="39"/>
      <c r="B134" s="40"/>
      <c r="C134" s="228" t="s">
        <v>935</v>
      </c>
      <c r="D134" s="228" t="s">
        <v>155</v>
      </c>
      <c r="E134" s="229" t="s">
        <v>936</v>
      </c>
      <c r="F134" s="230" t="s">
        <v>937</v>
      </c>
      <c r="G134" s="231" t="s">
        <v>931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172</v>
      </c>
      <c r="AT134" s="240" t="s">
        <v>155</v>
      </c>
      <c r="AU134" s="240" t="s">
        <v>83</v>
      </c>
      <c r="AY134" s="18" t="s">
        <v>152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172</v>
      </c>
      <c r="BM134" s="240" t="s">
        <v>184</v>
      </c>
    </row>
    <row r="135" s="2" customFormat="1" ht="16.5" customHeight="1">
      <c r="A135" s="39"/>
      <c r="B135" s="40"/>
      <c r="C135" s="228" t="s">
        <v>938</v>
      </c>
      <c r="D135" s="228" t="s">
        <v>155</v>
      </c>
      <c r="E135" s="229" t="s">
        <v>939</v>
      </c>
      <c r="F135" s="230" t="s">
        <v>940</v>
      </c>
      <c r="G135" s="231" t="s">
        <v>931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172</v>
      </c>
      <c r="AT135" s="240" t="s">
        <v>155</v>
      </c>
      <c r="AU135" s="240" t="s">
        <v>83</v>
      </c>
      <c r="AY135" s="18" t="s">
        <v>152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172</v>
      </c>
      <c r="BM135" s="240" t="s">
        <v>194</v>
      </c>
    </row>
    <row r="136" s="2" customFormat="1" ht="24.15" customHeight="1">
      <c r="A136" s="39"/>
      <c r="B136" s="40"/>
      <c r="C136" s="228" t="s">
        <v>941</v>
      </c>
      <c r="D136" s="228" t="s">
        <v>155</v>
      </c>
      <c r="E136" s="229" t="s">
        <v>942</v>
      </c>
      <c r="F136" s="230" t="s">
        <v>943</v>
      </c>
      <c r="G136" s="231" t="s">
        <v>931</v>
      </c>
      <c r="H136" s="232">
        <v>4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172</v>
      </c>
      <c r="AT136" s="240" t="s">
        <v>155</v>
      </c>
      <c r="AU136" s="240" t="s">
        <v>83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172</v>
      </c>
      <c r="BM136" s="240" t="s">
        <v>264</v>
      </c>
    </row>
    <row r="137" s="2" customFormat="1" ht="24.15" customHeight="1">
      <c r="A137" s="39"/>
      <c r="B137" s="40"/>
      <c r="C137" s="228" t="s">
        <v>944</v>
      </c>
      <c r="D137" s="228" t="s">
        <v>155</v>
      </c>
      <c r="E137" s="229" t="s">
        <v>945</v>
      </c>
      <c r="F137" s="230" t="s">
        <v>946</v>
      </c>
      <c r="G137" s="231" t="s">
        <v>931</v>
      </c>
      <c r="H137" s="232">
        <v>4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172</v>
      </c>
      <c r="AT137" s="240" t="s">
        <v>155</v>
      </c>
      <c r="AU137" s="240" t="s">
        <v>83</v>
      </c>
      <c r="AY137" s="18" t="s">
        <v>152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172</v>
      </c>
      <c r="BM137" s="240" t="s">
        <v>8</v>
      </c>
    </row>
    <row r="138" s="2" customFormat="1" ht="24.15" customHeight="1">
      <c r="A138" s="39"/>
      <c r="B138" s="40"/>
      <c r="C138" s="228" t="s">
        <v>947</v>
      </c>
      <c r="D138" s="228" t="s">
        <v>155</v>
      </c>
      <c r="E138" s="229" t="s">
        <v>948</v>
      </c>
      <c r="F138" s="230" t="s">
        <v>949</v>
      </c>
      <c r="G138" s="231" t="s">
        <v>931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83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354</v>
      </c>
    </row>
    <row r="139" s="2" customFormat="1" ht="24.15" customHeight="1">
      <c r="A139" s="39"/>
      <c r="B139" s="40"/>
      <c r="C139" s="228" t="s">
        <v>950</v>
      </c>
      <c r="D139" s="228" t="s">
        <v>155</v>
      </c>
      <c r="E139" s="229" t="s">
        <v>951</v>
      </c>
      <c r="F139" s="230" t="s">
        <v>952</v>
      </c>
      <c r="G139" s="231" t="s">
        <v>931</v>
      </c>
      <c r="H139" s="232">
        <v>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172</v>
      </c>
      <c r="AT139" s="240" t="s">
        <v>155</v>
      </c>
      <c r="AU139" s="240" t="s">
        <v>83</v>
      </c>
      <c r="AY139" s="18" t="s">
        <v>152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172</v>
      </c>
      <c r="BM139" s="240" t="s">
        <v>358</v>
      </c>
    </row>
    <row r="140" s="2" customFormat="1" ht="16.5" customHeight="1">
      <c r="A140" s="39"/>
      <c r="B140" s="40"/>
      <c r="C140" s="228" t="s">
        <v>953</v>
      </c>
      <c r="D140" s="228" t="s">
        <v>155</v>
      </c>
      <c r="E140" s="229" t="s">
        <v>954</v>
      </c>
      <c r="F140" s="230" t="s">
        <v>955</v>
      </c>
      <c r="G140" s="231" t="s">
        <v>956</v>
      </c>
      <c r="H140" s="232">
        <v>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172</v>
      </c>
      <c r="AT140" s="240" t="s">
        <v>155</v>
      </c>
      <c r="AU140" s="240" t="s">
        <v>83</v>
      </c>
      <c r="AY140" s="18" t="s">
        <v>152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172</v>
      </c>
      <c r="BM140" s="240" t="s">
        <v>368</v>
      </c>
    </row>
    <row r="141" s="2" customFormat="1" ht="24.15" customHeight="1">
      <c r="A141" s="39"/>
      <c r="B141" s="40"/>
      <c r="C141" s="228" t="s">
        <v>957</v>
      </c>
      <c r="D141" s="228" t="s">
        <v>155</v>
      </c>
      <c r="E141" s="229" t="s">
        <v>958</v>
      </c>
      <c r="F141" s="230" t="s">
        <v>959</v>
      </c>
      <c r="G141" s="231" t="s">
        <v>220</v>
      </c>
      <c r="H141" s="232">
        <v>18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172</v>
      </c>
      <c r="AT141" s="240" t="s">
        <v>155</v>
      </c>
      <c r="AU141" s="240" t="s">
        <v>83</v>
      </c>
      <c r="AY141" s="18" t="s">
        <v>152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172</v>
      </c>
      <c r="BM141" s="240" t="s">
        <v>378</v>
      </c>
    </row>
    <row r="142" s="2" customFormat="1" ht="24.15" customHeight="1">
      <c r="A142" s="39"/>
      <c r="B142" s="40"/>
      <c r="C142" s="228" t="s">
        <v>960</v>
      </c>
      <c r="D142" s="228" t="s">
        <v>155</v>
      </c>
      <c r="E142" s="229" t="s">
        <v>961</v>
      </c>
      <c r="F142" s="230" t="s">
        <v>962</v>
      </c>
      <c r="G142" s="231" t="s">
        <v>931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172</v>
      </c>
      <c r="AT142" s="240" t="s">
        <v>155</v>
      </c>
      <c r="AU142" s="240" t="s">
        <v>83</v>
      </c>
      <c r="AY142" s="18" t="s">
        <v>152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172</v>
      </c>
      <c r="BM142" s="240" t="s">
        <v>388</v>
      </c>
    </row>
    <row r="143" s="2" customFormat="1" ht="24.15" customHeight="1">
      <c r="A143" s="39"/>
      <c r="B143" s="40"/>
      <c r="C143" s="228" t="s">
        <v>963</v>
      </c>
      <c r="D143" s="228" t="s">
        <v>155</v>
      </c>
      <c r="E143" s="229" t="s">
        <v>964</v>
      </c>
      <c r="F143" s="230" t="s">
        <v>965</v>
      </c>
      <c r="G143" s="231" t="s">
        <v>220</v>
      </c>
      <c r="H143" s="232">
        <v>18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172</v>
      </c>
      <c r="AT143" s="240" t="s">
        <v>155</v>
      </c>
      <c r="AU143" s="240" t="s">
        <v>83</v>
      </c>
      <c r="AY143" s="18" t="s">
        <v>152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172</v>
      </c>
      <c r="BM143" s="240" t="s">
        <v>398</v>
      </c>
    </row>
    <row r="144" s="2" customFormat="1" ht="24.15" customHeight="1">
      <c r="A144" s="39"/>
      <c r="B144" s="40"/>
      <c r="C144" s="228" t="s">
        <v>966</v>
      </c>
      <c r="D144" s="228" t="s">
        <v>155</v>
      </c>
      <c r="E144" s="229" t="s">
        <v>967</v>
      </c>
      <c r="F144" s="230" t="s">
        <v>968</v>
      </c>
      <c r="G144" s="231" t="s">
        <v>220</v>
      </c>
      <c r="H144" s="232">
        <v>54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172</v>
      </c>
      <c r="AT144" s="240" t="s">
        <v>155</v>
      </c>
      <c r="AU144" s="240" t="s">
        <v>83</v>
      </c>
      <c r="AY144" s="18" t="s">
        <v>152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172</v>
      </c>
      <c r="BM144" s="240" t="s">
        <v>403</v>
      </c>
    </row>
    <row r="145" s="2" customFormat="1" ht="16.5" customHeight="1">
      <c r="A145" s="39"/>
      <c r="B145" s="40"/>
      <c r="C145" s="228" t="s">
        <v>76</v>
      </c>
      <c r="D145" s="228" t="s">
        <v>155</v>
      </c>
      <c r="E145" s="229" t="s">
        <v>969</v>
      </c>
      <c r="F145" s="230" t="s">
        <v>970</v>
      </c>
      <c r="G145" s="231" t="s">
        <v>931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172</v>
      </c>
      <c r="AT145" s="240" t="s">
        <v>155</v>
      </c>
      <c r="AU145" s="240" t="s">
        <v>83</v>
      </c>
      <c r="AY145" s="18" t="s">
        <v>152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172</v>
      </c>
      <c r="BM145" s="240" t="s">
        <v>309</v>
      </c>
    </row>
    <row r="146" s="2" customFormat="1" ht="16.5" customHeight="1">
      <c r="A146" s="39"/>
      <c r="B146" s="40"/>
      <c r="C146" s="228" t="s">
        <v>76</v>
      </c>
      <c r="D146" s="228" t="s">
        <v>155</v>
      </c>
      <c r="E146" s="229" t="s">
        <v>971</v>
      </c>
      <c r="F146" s="230" t="s">
        <v>972</v>
      </c>
      <c r="G146" s="231" t="s">
        <v>931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172</v>
      </c>
      <c r="AT146" s="240" t="s">
        <v>155</v>
      </c>
      <c r="AU146" s="240" t="s">
        <v>83</v>
      </c>
      <c r="AY146" s="18" t="s">
        <v>152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172</v>
      </c>
      <c r="BM146" s="240" t="s">
        <v>673</v>
      </c>
    </row>
    <row r="147" s="2" customFormat="1" ht="24.15" customHeight="1">
      <c r="A147" s="39"/>
      <c r="B147" s="40"/>
      <c r="C147" s="228" t="s">
        <v>76</v>
      </c>
      <c r="D147" s="228" t="s">
        <v>155</v>
      </c>
      <c r="E147" s="229" t="s">
        <v>973</v>
      </c>
      <c r="F147" s="230" t="s">
        <v>974</v>
      </c>
      <c r="G147" s="231" t="s">
        <v>286</v>
      </c>
      <c r="H147" s="232">
        <v>1.3500000000000001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172</v>
      </c>
      <c r="AT147" s="240" t="s">
        <v>155</v>
      </c>
      <c r="AU147" s="240" t="s">
        <v>83</v>
      </c>
      <c r="AY147" s="18" t="s">
        <v>152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172</v>
      </c>
      <c r="BM147" s="240" t="s">
        <v>682</v>
      </c>
    </row>
    <row r="148" s="2" customFormat="1" ht="24.15" customHeight="1">
      <c r="A148" s="39"/>
      <c r="B148" s="40"/>
      <c r="C148" s="228" t="s">
        <v>76</v>
      </c>
      <c r="D148" s="228" t="s">
        <v>155</v>
      </c>
      <c r="E148" s="229" t="s">
        <v>975</v>
      </c>
      <c r="F148" s="230" t="s">
        <v>976</v>
      </c>
      <c r="G148" s="231" t="s">
        <v>286</v>
      </c>
      <c r="H148" s="232">
        <v>1.3500000000000001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83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693</v>
      </c>
    </row>
    <row r="149" s="2" customFormat="1" ht="16.5" customHeight="1">
      <c r="A149" s="39"/>
      <c r="B149" s="40"/>
      <c r="C149" s="228" t="s">
        <v>76</v>
      </c>
      <c r="D149" s="228" t="s">
        <v>155</v>
      </c>
      <c r="E149" s="229" t="s">
        <v>977</v>
      </c>
      <c r="F149" s="230" t="s">
        <v>978</v>
      </c>
      <c r="G149" s="231" t="s">
        <v>931</v>
      </c>
      <c r="H149" s="232">
        <v>4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172</v>
      </c>
      <c r="AT149" s="240" t="s">
        <v>155</v>
      </c>
      <c r="AU149" s="240" t="s">
        <v>83</v>
      </c>
      <c r="AY149" s="18" t="s">
        <v>152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172</v>
      </c>
      <c r="BM149" s="240" t="s">
        <v>870</v>
      </c>
    </row>
    <row r="150" s="2" customFormat="1" ht="16.5" customHeight="1">
      <c r="A150" s="39"/>
      <c r="B150" s="40"/>
      <c r="C150" s="228" t="s">
        <v>76</v>
      </c>
      <c r="D150" s="228" t="s">
        <v>155</v>
      </c>
      <c r="E150" s="229" t="s">
        <v>979</v>
      </c>
      <c r="F150" s="230" t="s">
        <v>980</v>
      </c>
      <c r="G150" s="231" t="s">
        <v>220</v>
      </c>
      <c r="H150" s="232">
        <v>72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172</v>
      </c>
      <c r="AT150" s="240" t="s">
        <v>155</v>
      </c>
      <c r="AU150" s="240" t="s">
        <v>83</v>
      </c>
      <c r="AY150" s="18" t="s">
        <v>152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172</v>
      </c>
      <c r="BM150" s="240" t="s">
        <v>881</v>
      </c>
    </row>
    <row r="151" s="2" customFormat="1" ht="16.5" customHeight="1">
      <c r="A151" s="39"/>
      <c r="B151" s="40"/>
      <c r="C151" s="228" t="s">
        <v>76</v>
      </c>
      <c r="D151" s="228" t="s">
        <v>155</v>
      </c>
      <c r="E151" s="229" t="s">
        <v>981</v>
      </c>
      <c r="F151" s="230" t="s">
        <v>982</v>
      </c>
      <c r="G151" s="231" t="s">
        <v>220</v>
      </c>
      <c r="H151" s="232">
        <v>18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172</v>
      </c>
      <c r="AT151" s="240" t="s">
        <v>155</v>
      </c>
      <c r="AU151" s="240" t="s">
        <v>83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886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80</v>
      </c>
      <c r="F152" s="215" t="s">
        <v>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SUM(P153:P159)</f>
        <v>0</v>
      </c>
      <c r="Q152" s="220"/>
      <c r="R152" s="221">
        <f>SUM(R153:R159)</f>
        <v>0</v>
      </c>
      <c r="S152" s="220"/>
      <c r="T152" s="222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152</v>
      </c>
      <c r="BK152" s="225">
        <f>SUM(BK153:BK159)</f>
        <v>0</v>
      </c>
    </row>
    <row r="153" s="2" customFormat="1" ht="33" customHeight="1">
      <c r="A153" s="39"/>
      <c r="B153" s="40"/>
      <c r="C153" s="228" t="s">
        <v>983</v>
      </c>
      <c r="D153" s="228" t="s">
        <v>155</v>
      </c>
      <c r="E153" s="229" t="s">
        <v>984</v>
      </c>
      <c r="F153" s="230" t="s">
        <v>985</v>
      </c>
      <c r="G153" s="231" t="s">
        <v>220</v>
      </c>
      <c r="H153" s="232">
        <v>180.09999999999999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172</v>
      </c>
      <c r="AT153" s="240" t="s">
        <v>155</v>
      </c>
      <c r="AU153" s="240" t="s">
        <v>83</v>
      </c>
      <c r="AY153" s="18" t="s">
        <v>152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172</v>
      </c>
      <c r="BM153" s="240" t="s">
        <v>903</v>
      </c>
    </row>
    <row r="154" s="2" customFormat="1" ht="24.15" customHeight="1">
      <c r="A154" s="39"/>
      <c r="B154" s="40"/>
      <c r="C154" s="228" t="s">
        <v>986</v>
      </c>
      <c r="D154" s="228" t="s">
        <v>155</v>
      </c>
      <c r="E154" s="229" t="s">
        <v>987</v>
      </c>
      <c r="F154" s="230" t="s">
        <v>988</v>
      </c>
      <c r="G154" s="231" t="s">
        <v>931</v>
      </c>
      <c r="H154" s="232">
        <v>10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83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914</v>
      </c>
    </row>
    <row r="155" s="2" customFormat="1" ht="24.15" customHeight="1">
      <c r="A155" s="39"/>
      <c r="B155" s="40"/>
      <c r="C155" s="228" t="s">
        <v>989</v>
      </c>
      <c r="D155" s="228" t="s">
        <v>155</v>
      </c>
      <c r="E155" s="229" t="s">
        <v>990</v>
      </c>
      <c r="F155" s="230" t="s">
        <v>991</v>
      </c>
      <c r="G155" s="231" t="s">
        <v>931</v>
      </c>
      <c r="H155" s="232">
        <v>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172</v>
      </c>
      <c r="AT155" s="240" t="s">
        <v>155</v>
      </c>
      <c r="AU155" s="240" t="s">
        <v>83</v>
      </c>
      <c r="AY155" s="18" t="s">
        <v>152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172</v>
      </c>
      <c r="BM155" s="240" t="s">
        <v>750</v>
      </c>
    </row>
    <row r="156" s="2" customFormat="1" ht="24.15" customHeight="1">
      <c r="A156" s="39"/>
      <c r="B156" s="40"/>
      <c r="C156" s="228" t="s">
        <v>992</v>
      </c>
      <c r="D156" s="228" t="s">
        <v>155</v>
      </c>
      <c r="E156" s="229" t="s">
        <v>993</v>
      </c>
      <c r="F156" s="230" t="s">
        <v>994</v>
      </c>
      <c r="G156" s="231" t="s">
        <v>931</v>
      </c>
      <c r="H156" s="232">
        <v>4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172</v>
      </c>
      <c r="AT156" s="240" t="s">
        <v>155</v>
      </c>
      <c r="AU156" s="240" t="s">
        <v>83</v>
      </c>
      <c r="AY156" s="18" t="s">
        <v>152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172</v>
      </c>
      <c r="BM156" s="240" t="s">
        <v>702</v>
      </c>
    </row>
    <row r="157" s="2" customFormat="1" ht="24.15" customHeight="1">
      <c r="A157" s="39"/>
      <c r="B157" s="40"/>
      <c r="C157" s="228" t="s">
        <v>76</v>
      </c>
      <c r="D157" s="228" t="s">
        <v>155</v>
      </c>
      <c r="E157" s="229" t="s">
        <v>995</v>
      </c>
      <c r="F157" s="230" t="s">
        <v>996</v>
      </c>
      <c r="G157" s="231" t="s">
        <v>286</v>
      </c>
      <c r="H157" s="232">
        <v>18.911000000000001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172</v>
      </c>
      <c r="AT157" s="240" t="s">
        <v>155</v>
      </c>
      <c r="AU157" s="240" t="s">
        <v>83</v>
      </c>
      <c r="AY157" s="18" t="s">
        <v>152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172</v>
      </c>
      <c r="BM157" s="240" t="s">
        <v>997</v>
      </c>
    </row>
    <row r="158" s="2" customFormat="1" ht="24.15" customHeight="1">
      <c r="A158" s="39"/>
      <c r="B158" s="40"/>
      <c r="C158" s="228" t="s">
        <v>76</v>
      </c>
      <c r="D158" s="228" t="s">
        <v>155</v>
      </c>
      <c r="E158" s="229" t="s">
        <v>998</v>
      </c>
      <c r="F158" s="230" t="s">
        <v>999</v>
      </c>
      <c r="G158" s="231" t="s">
        <v>286</v>
      </c>
      <c r="H158" s="232">
        <v>18.911000000000001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172</v>
      </c>
      <c r="AT158" s="240" t="s">
        <v>155</v>
      </c>
      <c r="AU158" s="240" t="s">
        <v>83</v>
      </c>
      <c r="AY158" s="18" t="s">
        <v>152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172</v>
      </c>
      <c r="BM158" s="240" t="s">
        <v>1000</v>
      </c>
    </row>
    <row r="159" s="2" customFormat="1" ht="21.75" customHeight="1">
      <c r="A159" s="39"/>
      <c r="B159" s="40"/>
      <c r="C159" s="228" t="s">
        <v>76</v>
      </c>
      <c r="D159" s="228" t="s">
        <v>155</v>
      </c>
      <c r="E159" s="229" t="s">
        <v>1001</v>
      </c>
      <c r="F159" s="230" t="s">
        <v>1002</v>
      </c>
      <c r="G159" s="231" t="s">
        <v>220</v>
      </c>
      <c r="H159" s="232">
        <v>180.09999999999999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172</v>
      </c>
      <c r="AT159" s="240" t="s">
        <v>155</v>
      </c>
      <c r="AU159" s="240" t="s">
        <v>83</v>
      </c>
      <c r="AY159" s="18" t="s">
        <v>152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172</v>
      </c>
      <c r="BM159" s="240" t="s">
        <v>1003</v>
      </c>
    </row>
    <row r="160" s="12" customFormat="1" ht="25.92" customHeight="1">
      <c r="A160" s="12"/>
      <c r="B160" s="212"/>
      <c r="C160" s="213"/>
      <c r="D160" s="214" t="s">
        <v>75</v>
      </c>
      <c r="E160" s="215" t="s">
        <v>80</v>
      </c>
      <c r="F160" s="215" t="s">
        <v>1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SUM(P161:P169)</f>
        <v>0</v>
      </c>
      <c r="Q160" s="220"/>
      <c r="R160" s="221">
        <f>SUM(R161:R169)</f>
        <v>0</v>
      </c>
      <c r="S160" s="220"/>
      <c r="T160" s="222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83</v>
      </c>
      <c r="AT160" s="224" t="s">
        <v>75</v>
      </c>
      <c r="AU160" s="224" t="s">
        <v>76</v>
      </c>
      <c r="AY160" s="223" t="s">
        <v>152</v>
      </c>
      <c r="BK160" s="225">
        <f>SUM(BK161:BK169)</f>
        <v>0</v>
      </c>
    </row>
    <row r="161" s="2" customFormat="1" ht="16.5" customHeight="1">
      <c r="A161" s="39"/>
      <c r="B161" s="40"/>
      <c r="C161" s="228" t="s">
        <v>1004</v>
      </c>
      <c r="D161" s="228" t="s">
        <v>155</v>
      </c>
      <c r="E161" s="229" t="s">
        <v>1005</v>
      </c>
      <c r="F161" s="230" t="s">
        <v>1006</v>
      </c>
      <c r="G161" s="231" t="s">
        <v>931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172</v>
      </c>
      <c r="AT161" s="240" t="s">
        <v>155</v>
      </c>
      <c r="AU161" s="240" t="s">
        <v>83</v>
      </c>
      <c r="AY161" s="18" t="s">
        <v>152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172</v>
      </c>
      <c r="BM161" s="240" t="s">
        <v>1007</v>
      </c>
    </row>
    <row r="162" s="2" customFormat="1" ht="24.15" customHeight="1">
      <c r="A162" s="39"/>
      <c r="B162" s="40"/>
      <c r="C162" s="228" t="s">
        <v>1008</v>
      </c>
      <c r="D162" s="228" t="s">
        <v>155</v>
      </c>
      <c r="E162" s="229" t="s">
        <v>1009</v>
      </c>
      <c r="F162" s="230" t="s">
        <v>1010</v>
      </c>
      <c r="G162" s="231" t="s">
        <v>931</v>
      </c>
      <c r="H162" s="232">
        <v>32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172</v>
      </c>
      <c r="AT162" s="240" t="s">
        <v>155</v>
      </c>
      <c r="AU162" s="240" t="s">
        <v>83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1011</v>
      </c>
    </row>
    <row r="163" s="2" customFormat="1" ht="24.15" customHeight="1">
      <c r="A163" s="39"/>
      <c r="B163" s="40"/>
      <c r="C163" s="228" t="s">
        <v>1012</v>
      </c>
      <c r="D163" s="228" t="s">
        <v>155</v>
      </c>
      <c r="E163" s="229" t="s">
        <v>1013</v>
      </c>
      <c r="F163" s="230" t="s">
        <v>1014</v>
      </c>
      <c r="G163" s="231" t="s">
        <v>931</v>
      </c>
      <c r="H163" s="232">
        <v>32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172</v>
      </c>
      <c r="AT163" s="240" t="s">
        <v>155</v>
      </c>
      <c r="AU163" s="240" t="s">
        <v>83</v>
      </c>
      <c r="AY163" s="18" t="s">
        <v>152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172</v>
      </c>
      <c r="BM163" s="240" t="s">
        <v>699</v>
      </c>
    </row>
    <row r="164" s="2" customFormat="1" ht="16.5" customHeight="1">
      <c r="A164" s="39"/>
      <c r="B164" s="40"/>
      <c r="C164" s="228" t="s">
        <v>1015</v>
      </c>
      <c r="D164" s="228" t="s">
        <v>155</v>
      </c>
      <c r="E164" s="229" t="s">
        <v>1016</v>
      </c>
      <c r="F164" s="230" t="s">
        <v>1017</v>
      </c>
      <c r="G164" s="231" t="s">
        <v>931</v>
      </c>
      <c r="H164" s="232">
        <v>32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172</v>
      </c>
      <c r="AT164" s="240" t="s">
        <v>155</v>
      </c>
      <c r="AU164" s="240" t="s">
        <v>83</v>
      </c>
      <c r="AY164" s="18" t="s">
        <v>152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172</v>
      </c>
      <c r="BM164" s="240" t="s">
        <v>1018</v>
      </c>
    </row>
    <row r="165" s="2" customFormat="1" ht="33" customHeight="1">
      <c r="A165" s="39"/>
      <c r="B165" s="40"/>
      <c r="C165" s="228" t="s">
        <v>1019</v>
      </c>
      <c r="D165" s="228" t="s">
        <v>155</v>
      </c>
      <c r="E165" s="229" t="s">
        <v>1020</v>
      </c>
      <c r="F165" s="230" t="s">
        <v>1021</v>
      </c>
      <c r="G165" s="231" t="s">
        <v>931</v>
      </c>
      <c r="H165" s="232">
        <v>32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83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1022</v>
      </c>
    </row>
    <row r="166" s="2" customFormat="1" ht="24.15" customHeight="1">
      <c r="A166" s="39"/>
      <c r="B166" s="40"/>
      <c r="C166" s="228" t="s">
        <v>1023</v>
      </c>
      <c r="D166" s="228" t="s">
        <v>155</v>
      </c>
      <c r="E166" s="229" t="s">
        <v>1024</v>
      </c>
      <c r="F166" s="230" t="s">
        <v>1025</v>
      </c>
      <c r="G166" s="231" t="s">
        <v>931</v>
      </c>
      <c r="H166" s="232">
        <v>32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172</v>
      </c>
      <c r="AT166" s="240" t="s">
        <v>155</v>
      </c>
      <c r="AU166" s="240" t="s">
        <v>83</v>
      </c>
      <c r="AY166" s="18" t="s">
        <v>152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172</v>
      </c>
      <c r="BM166" s="240" t="s">
        <v>1026</v>
      </c>
    </row>
    <row r="167" s="2" customFormat="1" ht="21.75" customHeight="1">
      <c r="A167" s="39"/>
      <c r="B167" s="40"/>
      <c r="C167" s="228" t="s">
        <v>76</v>
      </c>
      <c r="D167" s="228" t="s">
        <v>155</v>
      </c>
      <c r="E167" s="229" t="s">
        <v>1027</v>
      </c>
      <c r="F167" s="230" t="s">
        <v>1028</v>
      </c>
      <c r="G167" s="231" t="s">
        <v>931</v>
      </c>
      <c r="H167" s="232">
        <v>32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172</v>
      </c>
      <c r="AT167" s="240" t="s">
        <v>155</v>
      </c>
      <c r="AU167" s="240" t="s">
        <v>83</v>
      </c>
      <c r="AY167" s="18" t="s">
        <v>152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172</v>
      </c>
      <c r="BM167" s="240" t="s">
        <v>1029</v>
      </c>
    </row>
    <row r="168" s="2" customFormat="1" ht="16.5" customHeight="1">
      <c r="A168" s="39"/>
      <c r="B168" s="40"/>
      <c r="C168" s="228" t="s">
        <v>76</v>
      </c>
      <c r="D168" s="228" t="s">
        <v>155</v>
      </c>
      <c r="E168" s="229" t="s">
        <v>1030</v>
      </c>
      <c r="F168" s="230" t="s">
        <v>1031</v>
      </c>
      <c r="G168" s="231" t="s">
        <v>931</v>
      </c>
      <c r="H168" s="232">
        <v>32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172</v>
      </c>
      <c r="AT168" s="240" t="s">
        <v>155</v>
      </c>
      <c r="AU168" s="240" t="s">
        <v>83</v>
      </c>
      <c r="AY168" s="18" t="s">
        <v>152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172</v>
      </c>
      <c r="BM168" s="240" t="s">
        <v>1032</v>
      </c>
    </row>
    <row r="169" s="2" customFormat="1" ht="16.5" customHeight="1">
      <c r="A169" s="39"/>
      <c r="B169" s="40"/>
      <c r="C169" s="228" t="s">
        <v>76</v>
      </c>
      <c r="D169" s="228" t="s">
        <v>155</v>
      </c>
      <c r="E169" s="229" t="s">
        <v>1033</v>
      </c>
      <c r="F169" s="230" t="s">
        <v>1034</v>
      </c>
      <c r="G169" s="231" t="s">
        <v>931</v>
      </c>
      <c r="H169" s="232">
        <v>32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172</v>
      </c>
      <c r="AT169" s="240" t="s">
        <v>155</v>
      </c>
      <c r="AU169" s="240" t="s">
        <v>83</v>
      </c>
      <c r="AY169" s="18" t="s">
        <v>152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172</v>
      </c>
      <c r="BM169" s="240" t="s">
        <v>1035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80</v>
      </c>
      <c r="F170" s="215" t="s">
        <v>1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SUM(P171:P189)</f>
        <v>0</v>
      </c>
      <c r="Q170" s="220"/>
      <c r="R170" s="221">
        <f>SUM(R171:R189)</f>
        <v>0</v>
      </c>
      <c r="S170" s="220"/>
      <c r="T170" s="222">
        <f>SUM(T171:T189)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152</v>
      </c>
      <c r="BK170" s="225">
        <f>SUM(BK171:BK189)</f>
        <v>0</v>
      </c>
    </row>
    <row r="171" s="2" customFormat="1" ht="21.75" customHeight="1">
      <c r="A171" s="39"/>
      <c r="B171" s="40"/>
      <c r="C171" s="228" t="s">
        <v>928</v>
      </c>
      <c r="D171" s="228" t="s">
        <v>155</v>
      </c>
      <c r="E171" s="229" t="s">
        <v>929</v>
      </c>
      <c r="F171" s="230" t="s">
        <v>930</v>
      </c>
      <c r="G171" s="231" t="s">
        <v>931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83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1036</v>
      </c>
    </row>
    <row r="172" s="2" customFormat="1" ht="24.15" customHeight="1">
      <c r="A172" s="39"/>
      <c r="B172" s="40"/>
      <c r="C172" s="228" t="s">
        <v>932</v>
      </c>
      <c r="D172" s="228" t="s">
        <v>155</v>
      </c>
      <c r="E172" s="229" t="s">
        <v>933</v>
      </c>
      <c r="F172" s="230" t="s">
        <v>934</v>
      </c>
      <c r="G172" s="231" t="s">
        <v>931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172</v>
      </c>
      <c r="AT172" s="240" t="s">
        <v>155</v>
      </c>
      <c r="AU172" s="240" t="s">
        <v>83</v>
      </c>
      <c r="AY172" s="18" t="s">
        <v>152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172</v>
      </c>
      <c r="BM172" s="240" t="s">
        <v>876</v>
      </c>
    </row>
    <row r="173" s="2" customFormat="1" ht="21.75" customHeight="1">
      <c r="A173" s="39"/>
      <c r="B173" s="40"/>
      <c r="C173" s="228" t="s">
        <v>1037</v>
      </c>
      <c r="D173" s="228" t="s">
        <v>155</v>
      </c>
      <c r="E173" s="229" t="s">
        <v>1038</v>
      </c>
      <c r="F173" s="230" t="s">
        <v>1039</v>
      </c>
      <c r="G173" s="231" t="s">
        <v>931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172</v>
      </c>
      <c r="AT173" s="240" t="s">
        <v>155</v>
      </c>
      <c r="AU173" s="240" t="s">
        <v>83</v>
      </c>
      <c r="AY173" s="18" t="s">
        <v>152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172</v>
      </c>
      <c r="BM173" s="240" t="s">
        <v>1040</v>
      </c>
    </row>
    <row r="174" s="2" customFormat="1" ht="24.15" customHeight="1">
      <c r="A174" s="39"/>
      <c r="B174" s="40"/>
      <c r="C174" s="228" t="s">
        <v>1041</v>
      </c>
      <c r="D174" s="228" t="s">
        <v>155</v>
      </c>
      <c r="E174" s="229" t="s">
        <v>1042</v>
      </c>
      <c r="F174" s="230" t="s">
        <v>1043</v>
      </c>
      <c r="G174" s="231" t="s">
        <v>931</v>
      </c>
      <c r="H174" s="232">
        <v>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172</v>
      </c>
      <c r="AT174" s="240" t="s">
        <v>155</v>
      </c>
      <c r="AU174" s="240" t="s">
        <v>83</v>
      </c>
      <c r="AY174" s="18" t="s">
        <v>152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172</v>
      </c>
      <c r="BM174" s="240" t="s">
        <v>1044</v>
      </c>
    </row>
    <row r="175" s="2" customFormat="1" ht="24.15" customHeight="1">
      <c r="A175" s="39"/>
      <c r="B175" s="40"/>
      <c r="C175" s="228" t="s">
        <v>1045</v>
      </c>
      <c r="D175" s="228" t="s">
        <v>155</v>
      </c>
      <c r="E175" s="229" t="s">
        <v>1046</v>
      </c>
      <c r="F175" s="230" t="s">
        <v>1047</v>
      </c>
      <c r="G175" s="231" t="s">
        <v>1048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172</v>
      </c>
      <c r="AT175" s="240" t="s">
        <v>155</v>
      </c>
      <c r="AU175" s="240" t="s">
        <v>83</v>
      </c>
      <c r="AY175" s="18" t="s">
        <v>152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172</v>
      </c>
      <c r="BM175" s="240" t="s">
        <v>1049</v>
      </c>
    </row>
    <row r="176" s="2" customFormat="1" ht="16.5" customHeight="1">
      <c r="A176" s="39"/>
      <c r="B176" s="40"/>
      <c r="C176" s="228" t="s">
        <v>1050</v>
      </c>
      <c r="D176" s="228" t="s">
        <v>155</v>
      </c>
      <c r="E176" s="229" t="s">
        <v>1051</v>
      </c>
      <c r="F176" s="230" t="s">
        <v>1052</v>
      </c>
      <c r="G176" s="231" t="s">
        <v>931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172</v>
      </c>
      <c r="AT176" s="240" t="s">
        <v>155</v>
      </c>
      <c r="AU176" s="240" t="s">
        <v>83</v>
      </c>
      <c r="AY176" s="18" t="s">
        <v>152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172</v>
      </c>
      <c r="BM176" s="240" t="s">
        <v>1053</v>
      </c>
    </row>
    <row r="177" s="2" customFormat="1" ht="16.5" customHeight="1">
      <c r="A177" s="39"/>
      <c r="B177" s="40"/>
      <c r="C177" s="228" t="s">
        <v>1054</v>
      </c>
      <c r="D177" s="228" t="s">
        <v>155</v>
      </c>
      <c r="E177" s="229" t="s">
        <v>1055</v>
      </c>
      <c r="F177" s="230" t="s">
        <v>1056</v>
      </c>
      <c r="G177" s="231" t="s">
        <v>931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172</v>
      </c>
      <c r="AT177" s="240" t="s">
        <v>155</v>
      </c>
      <c r="AU177" s="240" t="s">
        <v>83</v>
      </c>
      <c r="AY177" s="18" t="s">
        <v>152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172</v>
      </c>
      <c r="BM177" s="240" t="s">
        <v>1057</v>
      </c>
    </row>
    <row r="178" s="2" customFormat="1" ht="16.5" customHeight="1">
      <c r="A178" s="39"/>
      <c r="B178" s="40"/>
      <c r="C178" s="228" t="s">
        <v>1058</v>
      </c>
      <c r="D178" s="228" t="s">
        <v>155</v>
      </c>
      <c r="E178" s="229" t="s">
        <v>1059</v>
      </c>
      <c r="F178" s="230" t="s">
        <v>1060</v>
      </c>
      <c r="G178" s="231" t="s">
        <v>931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172</v>
      </c>
      <c r="AT178" s="240" t="s">
        <v>155</v>
      </c>
      <c r="AU178" s="240" t="s">
        <v>83</v>
      </c>
      <c r="AY178" s="18" t="s">
        <v>152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172</v>
      </c>
      <c r="BM178" s="240" t="s">
        <v>1061</v>
      </c>
    </row>
    <row r="179" s="2" customFormat="1" ht="24.15" customHeight="1">
      <c r="A179" s="39"/>
      <c r="B179" s="40"/>
      <c r="C179" s="228" t="s">
        <v>1062</v>
      </c>
      <c r="D179" s="228" t="s">
        <v>155</v>
      </c>
      <c r="E179" s="229" t="s">
        <v>1063</v>
      </c>
      <c r="F179" s="230" t="s">
        <v>1064</v>
      </c>
      <c r="G179" s="231" t="s">
        <v>931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172</v>
      </c>
      <c r="AT179" s="240" t="s">
        <v>155</v>
      </c>
      <c r="AU179" s="240" t="s">
        <v>83</v>
      </c>
      <c r="AY179" s="18" t="s">
        <v>152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172</v>
      </c>
      <c r="BM179" s="240" t="s">
        <v>1065</v>
      </c>
    </row>
    <row r="180" s="2" customFormat="1" ht="24.15" customHeight="1">
      <c r="A180" s="39"/>
      <c r="B180" s="40"/>
      <c r="C180" s="228" t="s">
        <v>1066</v>
      </c>
      <c r="D180" s="228" t="s">
        <v>155</v>
      </c>
      <c r="E180" s="229" t="s">
        <v>1067</v>
      </c>
      <c r="F180" s="230" t="s">
        <v>1068</v>
      </c>
      <c r="G180" s="231" t="s">
        <v>931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172</v>
      </c>
      <c r="AT180" s="240" t="s">
        <v>155</v>
      </c>
      <c r="AU180" s="240" t="s">
        <v>83</v>
      </c>
      <c r="AY180" s="18" t="s">
        <v>152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172</v>
      </c>
      <c r="BM180" s="240" t="s">
        <v>1069</v>
      </c>
    </row>
    <row r="181" s="2" customFormat="1" ht="16.5" customHeight="1">
      <c r="A181" s="39"/>
      <c r="B181" s="40"/>
      <c r="C181" s="228" t="s">
        <v>1070</v>
      </c>
      <c r="D181" s="228" t="s">
        <v>155</v>
      </c>
      <c r="E181" s="229" t="s">
        <v>1071</v>
      </c>
      <c r="F181" s="230" t="s">
        <v>1072</v>
      </c>
      <c r="G181" s="231" t="s">
        <v>931</v>
      </c>
      <c r="H181" s="232">
        <v>2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172</v>
      </c>
      <c r="AT181" s="240" t="s">
        <v>155</v>
      </c>
      <c r="AU181" s="240" t="s">
        <v>83</v>
      </c>
      <c r="AY181" s="18" t="s">
        <v>152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172</v>
      </c>
      <c r="BM181" s="240" t="s">
        <v>1073</v>
      </c>
    </row>
    <row r="182" s="2" customFormat="1" ht="16.5" customHeight="1">
      <c r="A182" s="39"/>
      <c r="B182" s="40"/>
      <c r="C182" s="228" t="s">
        <v>1074</v>
      </c>
      <c r="D182" s="228" t="s">
        <v>155</v>
      </c>
      <c r="E182" s="229" t="s">
        <v>1075</v>
      </c>
      <c r="F182" s="230" t="s">
        <v>1076</v>
      </c>
      <c r="G182" s="231" t="s">
        <v>931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172</v>
      </c>
      <c r="AT182" s="240" t="s">
        <v>155</v>
      </c>
      <c r="AU182" s="240" t="s">
        <v>83</v>
      </c>
      <c r="AY182" s="18" t="s">
        <v>152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172</v>
      </c>
      <c r="BM182" s="240" t="s">
        <v>1077</v>
      </c>
    </row>
    <row r="183" s="2" customFormat="1" ht="21.75" customHeight="1">
      <c r="A183" s="39"/>
      <c r="B183" s="40"/>
      <c r="C183" s="228" t="s">
        <v>1078</v>
      </c>
      <c r="D183" s="228" t="s">
        <v>155</v>
      </c>
      <c r="E183" s="229" t="s">
        <v>1079</v>
      </c>
      <c r="F183" s="230" t="s">
        <v>1080</v>
      </c>
      <c r="G183" s="231" t="s">
        <v>931</v>
      </c>
      <c r="H183" s="232">
        <v>1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172</v>
      </c>
      <c r="AT183" s="240" t="s">
        <v>155</v>
      </c>
      <c r="AU183" s="240" t="s">
        <v>83</v>
      </c>
      <c r="AY183" s="18" t="s">
        <v>152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172</v>
      </c>
      <c r="BM183" s="240" t="s">
        <v>1081</v>
      </c>
    </row>
    <row r="184" s="2" customFormat="1" ht="33" customHeight="1">
      <c r="A184" s="39"/>
      <c r="B184" s="40"/>
      <c r="C184" s="228" t="s">
        <v>1082</v>
      </c>
      <c r="D184" s="228" t="s">
        <v>155</v>
      </c>
      <c r="E184" s="229" t="s">
        <v>1083</v>
      </c>
      <c r="F184" s="230" t="s">
        <v>1084</v>
      </c>
      <c r="G184" s="231" t="s">
        <v>931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172</v>
      </c>
      <c r="AT184" s="240" t="s">
        <v>155</v>
      </c>
      <c r="AU184" s="240" t="s">
        <v>83</v>
      </c>
      <c r="AY184" s="18" t="s">
        <v>152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172</v>
      </c>
      <c r="BM184" s="240" t="s">
        <v>1085</v>
      </c>
    </row>
    <row r="185" s="2" customFormat="1" ht="24.15" customHeight="1">
      <c r="A185" s="39"/>
      <c r="B185" s="40"/>
      <c r="C185" s="228" t="s">
        <v>950</v>
      </c>
      <c r="D185" s="228" t="s">
        <v>155</v>
      </c>
      <c r="E185" s="229" t="s">
        <v>951</v>
      </c>
      <c r="F185" s="230" t="s">
        <v>952</v>
      </c>
      <c r="G185" s="231" t="s">
        <v>931</v>
      </c>
      <c r="H185" s="232">
        <v>4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172</v>
      </c>
      <c r="AT185" s="240" t="s">
        <v>155</v>
      </c>
      <c r="AU185" s="240" t="s">
        <v>83</v>
      </c>
      <c r="AY185" s="18" t="s">
        <v>152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172</v>
      </c>
      <c r="BM185" s="240" t="s">
        <v>1086</v>
      </c>
    </row>
    <row r="186" s="2" customFormat="1" ht="16.5" customHeight="1">
      <c r="A186" s="39"/>
      <c r="B186" s="40"/>
      <c r="C186" s="228" t="s">
        <v>76</v>
      </c>
      <c r="D186" s="228" t="s">
        <v>155</v>
      </c>
      <c r="E186" s="229" t="s">
        <v>1087</v>
      </c>
      <c r="F186" s="230" t="s">
        <v>1088</v>
      </c>
      <c r="G186" s="231" t="s">
        <v>1089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172</v>
      </c>
      <c r="AT186" s="240" t="s">
        <v>155</v>
      </c>
      <c r="AU186" s="240" t="s">
        <v>83</v>
      </c>
      <c r="AY186" s="18" t="s">
        <v>152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172</v>
      </c>
      <c r="BM186" s="240" t="s">
        <v>1090</v>
      </c>
    </row>
    <row r="187" s="2" customFormat="1" ht="16.5" customHeight="1">
      <c r="A187" s="39"/>
      <c r="B187" s="40"/>
      <c r="C187" s="228" t="s">
        <v>76</v>
      </c>
      <c r="D187" s="228" t="s">
        <v>155</v>
      </c>
      <c r="E187" s="229" t="s">
        <v>1091</v>
      </c>
      <c r="F187" s="230" t="s">
        <v>1092</v>
      </c>
      <c r="G187" s="231" t="s">
        <v>1089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172</v>
      </c>
      <c r="AT187" s="240" t="s">
        <v>155</v>
      </c>
      <c r="AU187" s="240" t="s">
        <v>83</v>
      </c>
      <c r="AY187" s="18" t="s">
        <v>152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172</v>
      </c>
      <c r="BM187" s="240" t="s">
        <v>1093</v>
      </c>
    </row>
    <row r="188" s="2" customFormat="1" ht="16.5" customHeight="1">
      <c r="A188" s="39"/>
      <c r="B188" s="40"/>
      <c r="C188" s="228" t="s">
        <v>76</v>
      </c>
      <c r="D188" s="228" t="s">
        <v>155</v>
      </c>
      <c r="E188" s="229" t="s">
        <v>1094</v>
      </c>
      <c r="F188" s="230" t="s">
        <v>1095</v>
      </c>
      <c r="G188" s="231" t="s">
        <v>1089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172</v>
      </c>
      <c r="AT188" s="240" t="s">
        <v>155</v>
      </c>
      <c r="AU188" s="240" t="s">
        <v>83</v>
      </c>
      <c r="AY188" s="18" t="s">
        <v>152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172</v>
      </c>
      <c r="BM188" s="240" t="s">
        <v>1096</v>
      </c>
    </row>
    <row r="189" s="2" customFormat="1" ht="16.5" customHeight="1">
      <c r="A189" s="39"/>
      <c r="B189" s="40"/>
      <c r="C189" s="228" t="s">
        <v>76</v>
      </c>
      <c r="D189" s="228" t="s">
        <v>155</v>
      </c>
      <c r="E189" s="229" t="s">
        <v>1097</v>
      </c>
      <c r="F189" s="230" t="s">
        <v>1098</v>
      </c>
      <c r="G189" s="231" t="s">
        <v>931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172</v>
      </c>
      <c r="AT189" s="240" t="s">
        <v>155</v>
      </c>
      <c r="AU189" s="240" t="s">
        <v>83</v>
      </c>
      <c r="AY189" s="18" t="s">
        <v>152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172</v>
      </c>
      <c r="BM189" s="240" t="s">
        <v>1099</v>
      </c>
    </row>
    <row r="190" s="12" customFormat="1" ht="25.92" customHeight="1">
      <c r="A190" s="12"/>
      <c r="B190" s="212"/>
      <c r="C190" s="213"/>
      <c r="D190" s="214" t="s">
        <v>75</v>
      </c>
      <c r="E190" s="215" t="s">
        <v>80</v>
      </c>
      <c r="F190" s="215" t="s">
        <v>1</v>
      </c>
      <c r="G190" s="213"/>
      <c r="H190" s="213"/>
      <c r="I190" s="216"/>
      <c r="J190" s="217">
        <f>BK190</f>
        <v>0</v>
      </c>
      <c r="K190" s="213"/>
      <c r="L190" s="218"/>
      <c r="M190" s="219"/>
      <c r="N190" s="220"/>
      <c r="O190" s="220"/>
      <c r="P190" s="221">
        <f>SUM(P191:P208)</f>
        <v>0</v>
      </c>
      <c r="Q190" s="220"/>
      <c r="R190" s="221">
        <f>SUM(R191:R208)</f>
        <v>0</v>
      </c>
      <c r="S190" s="220"/>
      <c r="T190" s="222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3" t="s">
        <v>83</v>
      </c>
      <c r="AT190" s="224" t="s">
        <v>75</v>
      </c>
      <c r="AU190" s="224" t="s">
        <v>76</v>
      </c>
      <c r="AY190" s="223" t="s">
        <v>152</v>
      </c>
      <c r="BK190" s="225">
        <f>SUM(BK191:BK208)</f>
        <v>0</v>
      </c>
    </row>
    <row r="191" s="2" customFormat="1" ht="24.15" customHeight="1">
      <c r="A191" s="39"/>
      <c r="B191" s="40"/>
      <c r="C191" s="228" t="s">
        <v>76</v>
      </c>
      <c r="D191" s="228" t="s">
        <v>155</v>
      </c>
      <c r="E191" s="229" t="s">
        <v>1100</v>
      </c>
      <c r="F191" s="230" t="s">
        <v>1101</v>
      </c>
      <c r="G191" s="231" t="s">
        <v>220</v>
      </c>
      <c r="H191" s="232">
        <v>21.5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172</v>
      </c>
      <c r="AT191" s="240" t="s">
        <v>155</v>
      </c>
      <c r="AU191" s="240" t="s">
        <v>83</v>
      </c>
      <c r="AY191" s="18" t="s">
        <v>152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172</v>
      </c>
      <c r="BM191" s="240" t="s">
        <v>1102</v>
      </c>
    </row>
    <row r="192" s="2" customFormat="1" ht="16.5" customHeight="1">
      <c r="A192" s="39"/>
      <c r="B192" s="40"/>
      <c r="C192" s="228" t="s">
        <v>76</v>
      </c>
      <c r="D192" s="228" t="s">
        <v>155</v>
      </c>
      <c r="E192" s="229" t="s">
        <v>1103</v>
      </c>
      <c r="F192" s="230" t="s">
        <v>1104</v>
      </c>
      <c r="G192" s="231" t="s">
        <v>220</v>
      </c>
      <c r="H192" s="232">
        <v>21.5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172</v>
      </c>
      <c r="AT192" s="240" t="s">
        <v>155</v>
      </c>
      <c r="AU192" s="240" t="s">
        <v>83</v>
      </c>
      <c r="AY192" s="18" t="s">
        <v>152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172</v>
      </c>
      <c r="BM192" s="240" t="s">
        <v>1105</v>
      </c>
    </row>
    <row r="193" s="2" customFormat="1" ht="16.5" customHeight="1">
      <c r="A193" s="39"/>
      <c r="B193" s="40"/>
      <c r="C193" s="228" t="s">
        <v>76</v>
      </c>
      <c r="D193" s="228" t="s">
        <v>155</v>
      </c>
      <c r="E193" s="229" t="s">
        <v>1106</v>
      </c>
      <c r="F193" s="230" t="s">
        <v>1107</v>
      </c>
      <c r="G193" s="231" t="s">
        <v>931</v>
      </c>
      <c r="H193" s="232">
        <v>20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172</v>
      </c>
      <c r="AT193" s="240" t="s">
        <v>155</v>
      </c>
      <c r="AU193" s="240" t="s">
        <v>83</v>
      </c>
      <c r="AY193" s="18" t="s">
        <v>152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172</v>
      </c>
      <c r="BM193" s="240" t="s">
        <v>1108</v>
      </c>
    </row>
    <row r="194" s="2" customFormat="1" ht="16.5" customHeight="1">
      <c r="A194" s="39"/>
      <c r="B194" s="40"/>
      <c r="C194" s="228" t="s">
        <v>76</v>
      </c>
      <c r="D194" s="228" t="s">
        <v>155</v>
      </c>
      <c r="E194" s="229" t="s">
        <v>1109</v>
      </c>
      <c r="F194" s="230" t="s">
        <v>1110</v>
      </c>
      <c r="G194" s="231" t="s">
        <v>931</v>
      </c>
      <c r="H194" s="232">
        <v>9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172</v>
      </c>
      <c r="AT194" s="240" t="s">
        <v>155</v>
      </c>
      <c r="AU194" s="240" t="s">
        <v>83</v>
      </c>
      <c r="AY194" s="18" t="s">
        <v>152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172</v>
      </c>
      <c r="BM194" s="240" t="s">
        <v>1111</v>
      </c>
    </row>
    <row r="195" s="2" customFormat="1" ht="16.5" customHeight="1">
      <c r="A195" s="39"/>
      <c r="B195" s="40"/>
      <c r="C195" s="228" t="s">
        <v>76</v>
      </c>
      <c r="D195" s="228" t="s">
        <v>155</v>
      </c>
      <c r="E195" s="229" t="s">
        <v>1112</v>
      </c>
      <c r="F195" s="230" t="s">
        <v>1113</v>
      </c>
      <c r="G195" s="231" t="s">
        <v>931</v>
      </c>
      <c r="H195" s="232">
        <v>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172</v>
      </c>
      <c r="AT195" s="240" t="s">
        <v>155</v>
      </c>
      <c r="AU195" s="240" t="s">
        <v>83</v>
      </c>
      <c r="AY195" s="18" t="s">
        <v>152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172</v>
      </c>
      <c r="BM195" s="240" t="s">
        <v>1114</v>
      </c>
    </row>
    <row r="196" s="2" customFormat="1" ht="16.5" customHeight="1">
      <c r="A196" s="39"/>
      <c r="B196" s="40"/>
      <c r="C196" s="228" t="s">
        <v>76</v>
      </c>
      <c r="D196" s="228" t="s">
        <v>155</v>
      </c>
      <c r="E196" s="229" t="s">
        <v>1115</v>
      </c>
      <c r="F196" s="230" t="s">
        <v>1116</v>
      </c>
      <c r="G196" s="231" t="s">
        <v>931</v>
      </c>
      <c r="H196" s="232">
        <v>4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172</v>
      </c>
      <c r="AT196" s="240" t="s">
        <v>155</v>
      </c>
      <c r="AU196" s="240" t="s">
        <v>83</v>
      </c>
      <c r="AY196" s="18" t="s">
        <v>152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172</v>
      </c>
      <c r="BM196" s="240" t="s">
        <v>1117</v>
      </c>
    </row>
    <row r="197" s="2" customFormat="1" ht="16.5" customHeight="1">
      <c r="A197" s="39"/>
      <c r="B197" s="40"/>
      <c r="C197" s="228" t="s">
        <v>76</v>
      </c>
      <c r="D197" s="228" t="s">
        <v>155</v>
      </c>
      <c r="E197" s="229" t="s">
        <v>1118</v>
      </c>
      <c r="F197" s="230" t="s">
        <v>1119</v>
      </c>
      <c r="G197" s="231" t="s">
        <v>931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172</v>
      </c>
      <c r="AT197" s="240" t="s">
        <v>155</v>
      </c>
      <c r="AU197" s="240" t="s">
        <v>83</v>
      </c>
      <c r="AY197" s="18" t="s">
        <v>152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172</v>
      </c>
      <c r="BM197" s="240" t="s">
        <v>1120</v>
      </c>
    </row>
    <row r="198" s="2" customFormat="1" ht="16.5" customHeight="1">
      <c r="A198" s="39"/>
      <c r="B198" s="40"/>
      <c r="C198" s="228" t="s">
        <v>76</v>
      </c>
      <c r="D198" s="228" t="s">
        <v>155</v>
      </c>
      <c r="E198" s="229" t="s">
        <v>1121</v>
      </c>
      <c r="F198" s="230" t="s">
        <v>1122</v>
      </c>
      <c r="G198" s="231" t="s">
        <v>931</v>
      </c>
      <c r="H198" s="232">
        <v>5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172</v>
      </c>
      <c r="AT198" s="240" t="s">
        <v>155</v>
      </c>
      <c r="AU198" s="240" t="s">
        <v>83</v>
      </c>
      <c r="AY198" s="18" t="s">
        <v>152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172</v>
      </c>
      <c r="BM198" s="240" t="s">
        <v>1123</v>
      </c>
    </row>
    <row r="199" s="2" customFormat="1" ht="16.5" customHeight="1">
      <c r="A199" s="39"/>
      <c r="B199" s="40"/>
      <c r="C199" s="228" t="s">
        <v>76</v>
      </c>
      <c r="D199" s="228" t="s">
        <v>155</v>
      </c>
      <c r="E199" s="229" t="s">
        <v>1124</v>
      </c>
      <c r="F199" s="230" t="s">
        <v>1125</v>
      </c>
      <c r="G199" s="231" t="s">
        <v>931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172</v>
      </c>
      <c r="AT199" s="240" t="s">
        <v>155</v>
      </c>
      <c r="AU199" s="240" t="s">
        <v>83</v>
      </c>
      <c r="AY199" s="18" t="s">
        <v>152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172</v>
      </c>
      <c r="BM199" s="240" t="s">
        <v>1126</v>
      </c>
    </row>
    <row r="200" s="2" customFormat="1" ht="16.5" customHeight="1">
      <c r="A200" s="39"/>
      <c r="B200" s="40"/>
      <c r="C200" s="228" t="s">
        <v>76</v>
      </c>
      <c r="D200" s="228" t="s">
        <v>155</v>
      </c>
      <c r="E200" s="229" t="s">
        <v>1127</v>
      </c>
      <c r="F200" s="230" t="s">
        <v>1128</v>
      </c>
      <c r="G200" s="231" t="s">
        <v>220</v>
      </c>
      <c r="H200" s="232">
        <v>22.800000000000001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172</v>
      </c>
      <c r="AT200" s="240" t="s">
        <v>155</v>
      </c>
      <c r="AU200" s="240" t="s">
        <v>83</v>
      </c>
      <c r="AY200" s="18" t="s">
        <v>152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172</v>
      </c>
      <c r="BM200" s="240" t="s">
        <v>1129</v>
      </c>
    </row>
    <row r="201" s="2" customFormat="1" ht="33" customHeight="1">
      <c r="A201" s="39"/>
      <c r="B201" s="40"/>
      <c r="C201" s="228" t="s">
        <v>76</v>
      </c>
      <c r="D201" s="228" t="s">
        <v>155</v>
      </c>
      <c r="E201" s="229" t="s">
        <v>1130</v>
      </c>
      <c r="F201" s="230" t="s">
        <v>1131</v>
      </c>
      <c r="G201" s="231" t="s">
        <v>220</v>
      </c>
      <c r="H201" s="232">
        <v>22.800000000000001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172</v>
      </c>
      <c r="AT201" s="240" t="s">
        <v>155</v>
      </c>
      <c r="AU201" s="240" t="s">
        <v>83</v>
      </c>
      <c r="AY201" s="18" t="s">
        <v>152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172</v>
      </c>
      <c r="BM201" s="240" t="s">
        <v>1132</v>
      </c>
    </row>
    <row r="202" s="2" customFormat="1" ht="24.15" customHeight="1">
      <c r="A202" s="39"/>
      <c r="B202" s="40"/>
      <c r="C202" s="228" t="s">
        <v>76</v>
      </c>
      <c r="D202" s="228" t="s">
        <v>155</v>
      </c>
      <c r="E202" s="229" t="s">
        <v>1133</v>
      </c>
      <c r="F202" s="230" t="s">
        <v>1134</v>
      </c>
      <c r="G202" s="231" t="s">
        <v>286</v>
      </c>
      <c r="H202" s="232">
        <v>42.57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172</v>
      </c>
      <c r="AT202" s="240" t="s">
        <v>155</v>
      </c>
      <c r="AU202" s="240" t="s">
        <v>83</v>
      </c>
      <c r="AY202" s="18" t="s">
        <v>152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172</v>
      </c>
      <c r="BM202" s="240" t="s">
        <v>1135</v>
      </c>
    </row>
    <row r="203" s="2" customFormat="1" ht="16.5" customHeight="1">
      <c r="A203" s="39"/>
      <c r="B203" s="40"/>
      <c r="C203" s="228" t="s">
        <v>76</v>
      </c>
      <c r="D203" s="228" t="s">
        <v>155</v>
      </c>
      <c r="E203" s="229" t="s">
        <v>1136</v>
      </c>
      <c r="F203" s="230" t="s">
        <v>1137</v>
      </c>
      <c r="G203" s="231" t="s">
        <v>286</v>
      </c>
      <c r="H203" s="232">
        <v>35.475000000000001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172</v>
      </c>
      <c r="AT203" s="240" t="s">
        <v>155</v>
      </c>
      <c r="AU203" s="240" t="s">
        <v>83</v>
      </c>
      <c r="AY203" s="18" t="s">
        <v>152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172</v>
      </c>
      <c r="BM203" s="240" t="s">
        <v>1138</v>
      </c>
    </row>
    <row r="204" s="2" customFormat="1" ht="16.5" customHeight="1">
      <c r="A204" s="39"/>
      <c r="B204" s="40"/>
      <c r="C204" s="228" t="s">
        <v>76</v>
      </c>
      <c r="D204" s="228" t="s">
        <v>155</v>
      </c>
      <c r="E204" s="229" t="s">
        <v>1139</v>
      </c>
      <c r="F204" s="230" t="s">
        <v>1140</v>
      </c>
      <c r="G204" s="231" t="s">
        <v>286</v>
      </c>
      <c r="H204" s="232">
        <v>7.0949999999999998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172</v>
      </c>
      <c r="AT204" s="240" t="s">
        <v>155</v>
      </c>
      <c r="AU204" s="240" t="s">
        <v>83</v>
      </c>
      <c r="AY204" s="18" t="s">
        <v>152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172</v>
      </c>
      <c r="BM204" s="240" t="s">
        <v>1141</v>
      </c>
    </row>
    <row r="205" s="2" customFormat="1" ht="16.5" customHeight="1">
      <c r="A205" s="39"/>
      <c r="B205" s="40"/>
      <c r="C205" s="228" t="s">
        <v>76</v>
      </c>
      <c r="D205" s="228" t="s">
        <v>155</v>
      </c>
      <c r="E205" s="229" t="s">
        <v>1142</v>
      </c>
      <c r="F205" s="230" t="s">
        <v>1143</v>
      </c>
      <c r="G205" s="231" t="s">
        <v>286</v>
      </c>
      <c r="H205" s="232">
        <v>10.643000000000001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41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172</v>
      </c>
      <c r="AT205" s="240" t="s">
        <v>155</v>
      </c>
      <c r="AU205" s="240" t="s">
        <v>83</v>
      </c>
      <c r="AY205" s="18" t="s">
        <v>152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172</v>
      </c>
      <c r="BM205" s="240" t="s">
        <v>1144</v>
      </c>
    </row>
    <row r="206" s="2" customFormat="1" ht="16.5" customHeight="1">
      <c r="A206" s="39"/>
      <c r="B206" s="40"/>
      <c r="C206" s="228" t="s">
        <v>76</v>
      </c>
      <c r="D206" s="228" t="s">
        <v>155</v>
      </c>
      <c r="E206" s="229" t="s">
        <v>1145</v>
      </c>
      <c r="F206" s="230" t="s">
        <v>1146</v>
      </c>
      <c r="G206" s="231" t="s">
        <v>575</v>
      </c>
      <c r="H206" s="232">
        <v>12.771000000000001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172</v>
      </c>
      <c r="AT206" s="240" t="s">
        <v>155</v>
      </c>
      <c r="AU206" s="240" t="s">
        <v>83</v>
      </c>
      <c r="AY206" s="18" t="s">
        <v>152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172</v>
      </c>
      <c r="BM206" s="240" t="s">
        <v>1147</v>
      </c>
    </row>
    <row r="207" s="2" customFormat="1" ht="16.5" customHeight="1">
      <c r="A207" s="39"/>
      <c r="B207" s="40"/>
      <c r="C207" s="228" t="s">
        <v>76</v>
      </c>
      <c r="D207" s="228" t="s">
        <v>155</v>
      </c>
      <c r="E207" s="229" t="s">
        <v>1148</v>
      </c>
      <c r="F207" s="230" t="s">
        <v>1149</v>
      </c>
      <c r="G207" s="231" t="s">
        <v>286</v>
      </c>
      <c r="H207" s="232">
        <v>2.3650000000000002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172</v>
      </c>
      <c r="AT207" s="240" t="s">
        <v>155</v>
      </c>
      <c r="AU207" s="240" t="s">
        <v>83</v>
      </c>
      <c r="AY207" s="18" t="s">
        <v>152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172</v>
      </c>
      <c r="BM207" s="240" t="s">
        <v>1150</v>
      </c>
    </row>
    <row r="208" s="2" customFormat="1" ht="16.5" customHeight="1">
      <c r="A208" s="39"/>
      <c r="B208" s="40"/>
      <c r="C208" s="228" t="s">
        <v>76</v>
      </c>
      <c r="D208" s="228" t="s">
        <v>155</v>
      </c>
      <c r="E208" s="229" t="s">
        <v>1151</v>
      </c>
      <c r="F208" s="230" t="s">
        <v>1152</v>
      </c>
      <c r="G208" s="231" t="s">
        <v>286</v>
      </c>
      <c r="H208" s="232">
        <v>4.4619999999999997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172</v>
      </c>
      <c r="AT208" s="240" t="s">
        <v>155</v>
      </c>
      <c r="AU208" s="240" t="s">
        <v>83</v>
      </c>
      <c r="AY208" s="18" t="s">
        <v>152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172</v>
      </c>
      <c r="BM208" s="240" t="s">
        <v>1153</v>
      </c>
    </row>
    <row r="209" s="12" customFormat="1" ht="25.92" customHeight="1">
      <c r="A209" s="12"/>
      <c r="B209" s="212"/>
      <c r="C209" s="213"/>
      <c r="D209" s="214" t="s">
        <v>75</v>
      </c>
      <c r="E209" s="215" t="s">
        <v>80</v>
      </c>
      <c r="F209" s="215" t="s">
        <v>1</v>
      </c>
      <c r="G209" s="213"/>
      <c r="H209" s="213"/>
      <c r="I209" s="216"/>
      <c r="J209" s="217">
        <f>BK209</f>
        <v>0</v>
      </c>
      <c r="K209" s="213"/>
      <c r="L209" s="218"/>
      <c r="M209" s="219"/>
      <c r="N209" s="220"/>
      <c r="O209" s="220"/>
      <c r="P209" s="221">
        <f>SUM(P210:P218)</f>
        <v>0</v>
      </c>
      <c r="Q209" s="220"/>
      <c r="R209" s="221">
        <f>SUM(R210:R218)</f>
        <v>0</v>
      </c>
      <c r="S209" s="220"/>
      <c r="T209" s="222">
        <f>SUM(T210:T218)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83</v>
      </c>
      <c r="AT209" s="224" t="s">
        <v>75</v>
      </c>
      <c r="AU209" s="224" t="s">
        <v>76</v>
      </c>
      <c r="AY209" s="223" t="s">
        <v>152</v>
      </c>
      <c r="BK209" s="225">
        <f>SUM(BK210:BK218)</f>
        <v>0</v>
      </c>
    </row>
    <row r="210" s="2" customFormat="1" ht="21.75" customHeight="1">
      <c r="A210" s="39"/>
      <c r="B210" s="40"/>
      <c r="C210" s="228" t="s">
        <v>76</v>
      </c>
      <c r="D210" s="228" t="s">
        <v>155</v>
      </c>
      <c r="E210" s="229" t="s">
        <v>1154</v>
      </c>
      <c r="F210" s="230" t="s">
        <v>1155</v>
      </c>
      <c r="G210" s="231" t="s">
        <v>286</v>
      </c>
      <c r="H210" s="232">
        <v>15.205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172</v>
      </c>
      <c r="AT210" s="240" t="s">
        <v>155</v>
      </c>
      <c r="AU210" s="240" t="s">
        <v>83</v>
      </c>
      <c r="AY210" s="18" t="s">
        <v>152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172</v>
      </c>
      <c r="BM210" s="240" t="s">
        <v>1156</v>
      </c>
    </row>
    <row r="211" s="2" customFormat="1" ht="16.5" customHeight="1">
      <c r="A211" s="39"/>
      <c r="B211" s="40"/>
      <c r="C211" s="228" t="s">
        <v>76</v>
      </c>
      <c r="D211" s="228" t="s">
        <v>155</v>
      </c>
      <c r="E211" s="229" t="s">
        <v>1157</v>
      </c>
      <c r="F211" s="230" t="s">
        <v>1158</v>
      </c>
      <c r="G211" s="231" t="s">
        <v>286</v>
      </c>
      <c r="H211" s="232">
        <v>10.427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172</v>
      </c>
      <c r="AT211" s="240" t="s">
        <v>155</v>
      </c>
      <c r="AU211" s="240" t="s">
        <v>83</v>
      </c>
      <c r="AY211" s="18" t="s">
        <v>152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172</v>
      </c>
      <c r="BM211" s="240" t="s">
        <v>1159</v>
      </c>
    </row>
    <row r="212" s="2" customFormat="1" ht="16.5" customHeight="1">
      <c r="A212" s="39"/>
      <c r="B212" s="40"/>
      <c r="C212" s="228" t="s">
        <v>76</v>
      </c>
      <c r="D212" s="228" t="s">
        <v>155</v>
      </c>
      <c r="E212" s="229" t="s">
        <v>1139</v>
      </c>
      <c r="F212" s="230" t="s">
        <v>1140</v>
      </c>
      <c r="G212" s="231" t="s">
        <v>286</v>
      </c>
      <c r="H212" s="232">
        <v>7.1680000000000001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172</v>
      </c>
      <c r="AT212" s="240" t="s">
        <v>155</v>
      </c>
      <c r="AU212" s="240" t="s">
        <v>83</v>
      </c>
      <c r="AY212" s="18" t="s">
        <v>152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172</v>
      </c>
      <c r="BM212" s="240" t="s">
        <v>1160</v>
      </c>
    </row>
    <row r="213" s="2" customFormat="1" ht="16.5" customHeight="1">
      <c r="A213" s="39"/>
      <c r="B213" s="40"/>
      <c r="C213" s="228" t="s">
        <v>76</v>
      </c>
      <c r="D213" s="228" t="s">
        <v>155</v>
      </c>
      <c r="E213" s="229" t="s">
        <v>1161</v>
      </c>
      <c r="F213" s="230" t="s">
        <v>1162</v>
      </c>
      <c r="G213" s="231" t="s">
        <v>286</v>
      </c>
      <c r="H213" s="232">
        <v>7.1680000000000001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172</v>
      </c>
      <c r="AT213" s="240" t="s">
        <v>155</v>
      </c>
      <c r="AU213" s="240" t="s">
        <v>83</v>
      </c>
      <c r="AY213" s="18" t="s">
        <v>152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172</v>
      </c>
      <c r="BM213" s="240" t="s">
        <v>1163</v>
      </c>
    </row>
    <row r="214" s="2" customFormat="1" ht="16.5" customHeight="1">
      <c r="A214" s="39"/>
      <c r="B214" s="40"/>
      <c r="C214" s="228" t="s">
        <v>76</v>
      </c>
      <c r="D214" s="228" t="s">
        <v>155</v>
      </c>
      <c r="E214" s="229" t="s">
        <v>1145</v>
      </c>
      <c r="F214" s="230" t="s">
        <v>1146</v>
      </c>
      <c r="G214" s="231" t="s">
        <v>575</v>
      </c>
      <c r="H214" s="232">
        <v>8.6010000000000009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172</v>
      </c>
      <c r="AT214" s="240" t="s">
        <v>155</v>
      </c>
      <c r="AU214" s="240" t="s">
        <v>83</v>
      </c>
      <c r="AY214" s="18" t="s">
        <v>152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172</v>
      </c>
      <c r="BM214" s="240" t="s">
        <v>1164</v>
      </c>
    </row>
    <row r="215" s="2" customFormat="1" ht="16.5" customHeight="1">
      <c r="A215" s="39"/>
      <c r="B215" s="40"/>
      <c r="C215" s="228" t="s">
        <v>76</v>
      </c>
      <c r="D215" s="228" t="s">
        <v>155</v>
      </c>
      <c r="E215" s="229" t="s">
        <v>1165</v>
      </c>
      <c r="F215" s="230" t="s">
        <v>1166</v>
      </c>
      <c r="G215" s="231" t="s">
        <v>215</v>
      </c>
      <c r="H215" s="232">
        <v>5.6710000000000003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172</v>
      </c>
      <c r="AT215" s="240" t="s">
        <v>155</v>
      </c>
      <c r="AU215" s="240" t="s">
        <v>83</v>
      </c>
      <c r="AY215" s="18" t="s">
        <v>152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172</v>
      </c>
      <c r="BM215" s="240" t="s">
        <v>1167</v>
      </c>
    </row>
    <row r="216" s="2" customFormat="1" ht="16.5" customHeight="1">
      <c r="A216" s="39"/>
      <c r="B216" s="40"/>
      <c r="C216" s="228" t="s">
        <v>76</v>
      </c>
      <c r="D216" s="228" t="s">
        <v>155</v>
      </c>
      <c r="E216" s="229" t="s">
        <v>1168</v>
      </c>
      <c r="F216" s="230" t="s">
        <v>1169</v>
      </c>
      <c r="G216" s="231" t="s">
        <v>286</v>
      </c>
      <c r="H216" s="232">
        <v>1.1339999999999999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172</v>
      </c>
      <c r="AT216" s="240" t="s">
        <v>155</v>
      </c>
      <c r="AU216" s="240" t="s">
        <v>83</v>
      </c>
      <c r="AY216" s="18" t="s">
        <v>152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172</v>
      </c>
      <c r="BM216" s="240" t="s">
        <v>1170</v>
      </c>
    </row>
    <row r="217" s="2" customFormat="1" ht="16.5" customHeight="1">
      <c r="A217" s="39"/>
      <c r="B217" s="40"/>
      <c r="C217" s="228" t="s">
        <v>76</v>
      </c>
      <c r="D217" s="228" t="s">
        <v>155</v>
      </c>
      <c r="E217" s="229" t="s">
        <v>1171</v>
      </c>
      <c r="F217" s="230" t="s">
        <v>1172</v>
      </c>
      <c r="G217" s="231" t="s">
        <v>931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172</v>
      </c>
      <c r="AT217" s="240" t="s">
        <v>155</v>
      </c>
      <c r="AU217" s="240" t="s">
        <v>83</v>
      </c>
      <c r="AY217" s="18" t="s">
        <v>152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172</v>
      </c>
      <c r="BM217" s="240" t="s">
        <v>1173</v>
      </c>
    </row>
    <row r="218" s="2" customFormat="1" ht="16.5" customHeight="1">
      <c r="A218" s="39"/>
      <c r="B218" s="40"/>
      <c r="C218" s="228" t="s">
        <v>76</v>
      </c>
      <c r="D218" s="228" t="s">
        <v>155</v>
      </c>
      <c r="E218" s="229" t="s">
        <v>1174</v>
      </c>
      <c r="F218" s="230" t="s">
        <v>1175</v>
      </c>
      <c r="G218" s="231" t="s">
        <v>1089</v>
      </c>
      <c r="H218" s="232">
        <v>2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172</v>
      </c>
      <c r="AT218" s="240" t="s">
        <v>155</v>
      </c>
      <c r="AU218" s="240" t="s">
        <v>83</v>
      </c>
      <c r="AY218" s="18" t="s">
        <v>152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172</v>
      </c>
      <c r="BM218" s="240" t="s">
        <v>1176</v>
      </c>
    </row>
    <row r="219" s="12" customFormat="1" ht="25.92" customHeight="1">
      <c r="A219" s="12"/>
      <c r="B219" s="212"/>
      <c r="C219" s="213"/>
      <c r="D219" s="214" t="s">
        <v>75</v>
      </c>
      <c r="E219" s="215" t="s">
        <v>80</v>
      </c>
      <c r="F219" s="215" t="s">
        <v>1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83</v>
      </c>
      <c r="AT219" s="224" t="s">
        <v>75</v>
      </c>
      <c r="AU219" s="224" t="s">
        <v>76</v>
      </c>
      <c r="AY219" s="223" t="s">
        <v>152</v>
      </c>
      <c r="BK219" s="225">
        <f>BK220</f>
        <v>0</v>
      </c>
    </row>
    <row r="220" s="2" customFormat="1" ht="24.15" customHeight="1">
      <c r="A220" s="39"/>
      <c r="B220" s="40"/>
      <c r="C220" s="228" t="s">
        <v>76</v>
      </c>
      <c r="D220" s="228" t="s">
        <v>155</v>
      </c>
      <c r="E220" s="229" t="s">
        <v>1177</v>
      </c>
      <c r="F220" s="230" t="s">
        <v>1178</v>
      </c>
      <c r="G220" s="231" t="s">
        <v>931</v>
      </c>
      <c r="H220" s="232">
        <v>2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172</v>
      </c>
      <c r="AT220" s="240" t="s">
        <v>155</v>
      </c>
      <c r="AU220" s="240" t="s">
        <v>83</v>
      </c>
      <c r="AY220" s="18" t="s">
        <v>152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172</v>
      </c>
      <c r="BM220" s="240" t="s">
        <v>1179</v>
      </c>
    </row>
    <row r="221" s="12" customFormat="1" ht="25.92" customHeight="1">
      <c r="A221" s="12"/>
      <c r="B221" s="212"/>
      <c r="C221" s="213"/>
      <c r="D221" s="214" t="s">
        <v>75</v>
      </c>
      <c r="E221" s="215" t="s">
        <v>80</v>
      </c>
      <c r="F221" s="215" t="s">
        <v>1</v>
      </c>
      <c r="G221" s="213"/>
      <c r="H221" s="213"/>
      <c r="I221" s="216"/>
      <c r="J221" s="217">
        <f>BK221</f>
        <v>0</v>
      </c>
      <c r="K221" s="213"/>
      <c r="L221" s="218"/>
      <c r="M221" s="219"/>
      <c r="N221" s="220"/>
      <c r="O221" s="220"/>
      <c r="P221" s="221">
        <f>SUM(P222:P224)</f>
        <v>0</v>
      </c>
      <c r="Q221" s="220"/>
      <c r="R221" s="221">
        <f>SUM(R222:R224)</f>
        <v>0</v>
      </c>
      <c r="S221" s="220"/>
      <c r="T221" s="222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83</v>
      </c>
      <c r="AT221" s="224" t="s">
        <v>75</v>
      </c>
      <c r="AU221" s="224" t="s">
        <v>76</v>
      </c>
      <c r="AY221" s="223" t="s">
        <v>152</v>
      </c>
      <c r="BK221" s="225">
        <f>SUM(BK222:BK224)</f>
        <v>0</v>
      </c>
    </row>
    <row r="222" s="2" customFormat="1" ht="24.15" customHeight="1">
      <c r="A222" s="39"/>
      <c r="B222" s="40"/>
      <c r="C222" s="228" t="s">
        <v>76</v>
      </c>
      <c r="D222" s="228" t="s">
        <v>155</v>
      </c>
      <c r="E222" s="229" t="s">
        <v>1180</v>
      </c>
      <c r="F222" s="230" t="s">
        <v>1181</v>
      </c>
      <c r="G222" s="231" t="s">
        <v>931</v>
      </c>
      <c r="H222" s="232">
        <v>2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172</v>
      </c>
      <c r="AT222" s="240" t="s">
        <v>155</v>
      </c>
      <c r="AU222" s="240" t="s">
        <v>83</v>
      </c>
      <c r="AY222" s="18" t="s">
        <v>152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172</v>
      </c>
      <c r="BM222" s="240" t="s">
        <v>1182</v>
      </c>
    </row>
    <row r="223" s="2" customFormat="1" ht="16.5" customHeight="1">
      <c r="A223" s="39"/>
      <c r="B223" s="40"/>
      <c r="C223" s="228" t="s">
        <v>76</v>
      </c>
      <c r="D223" s="228" t="s">
        <v>155</v>
      </c>
      <c r="E223" s="229" t="s">
        <v>1183</v>
      </c>
      <c r="F223" s="230" t="s">
        <v>1184</v>
      </c>
      <c r="G223" s="231" t="s">
        <v>931</v>
      </c>
      <c r="H223" s="232">
        <v>2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172</v>
      </c>
      <c r="AT223" s="240" t="s">
        <v>155</v>
      </c>
      <c r="AU223" s="240" t="s">
        <v>83</v>
      </c>
      <c r="AY223" s="18" t="s">
        <v>152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172</v>
      </c>
      <c r="BM223" s="240" t="s">
        <v>1185</v>
      </c>
    </row>
    <row r="224" s="2" customFormat="1" ht="16.5" customHeight="1">
      <c r="A224" s="39"/>
      <c r="B224" s="40"/>
      <c r="C224" s="228" t="s">
        <v>76</v>
      </c>
      <c r="D224" s="228" t="s">
        <v>155</v>
      </c>
      <c r="E224" s="229" t="s">
        <v>1186</v>
      </c>
      <c r="F224" s="230" t="s">
        <v>1187</v>
      </c>
      <c r="G224" s="231" t="s">
        <v>1089</v>
      </c>
      <c r="H224" s="232">
        <v>2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172</v>
      </c>
      <c r="AT224" s="240" t="s">
        <v>155</v>
      </c>
      <c r="AU224" s="240" t="s">
        <v>83</v>
      </c>
      <c r="AY224" s="18" t="s">
        <v>152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172</v>
      </c>
      <c r="BM224" s="240" t="s">
        <v>1188</v>
      </c>
    </row>
    <row r="225" s="12" customFormat="1" ht="25.92" customHeight="1">
      <c r="A225" s="12"/>
      <c r="B225" s="212"/>
      <c r="C225" s="213"/>
      <c r="D225" s="214" t="s">
        <v>75</v>
      </c>
      <c r="E225" s="215" t="s">
        <v>80</v>
      </c>
      <c r="F225" s="215" t="s">
        <v>1</v>
      </c>
      <c r="G225" s="213"/>
      <c r="H225" s="213"/>
      <c r="I225" s="216"/>
      <c r="J225" s="217">
        <f>BK225</f>
        <v>0</v>
      </c>
      <c r="K225" s="213"/>
      <c r="L225" s="218"/>
      <c r="M225" s="219"/>
      <c r="N225" s="220"/>
      <c r="O225" s="220"/>
      <c r="P225" s="221">
        <f>SUM(P226:P228)</f>
        <v>0</v>
      </c>
      <c r="Q225" s="220"/>
      <c r="R225" s="221">
        <f>SUM(R226:R228)</f>
        <v>0</v>
      </c>
      <c r="S225" s="220"/>
      <c r="T225" s="222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83</v>
      </c>
      <c r="AT225" s="224" t="s">
        <v>75</v>
      </c>
      <c r="AU225" s="224" t="s">
        <v>76</v>
      </c>
      <c r="AY225" s="223" t="s">
        <v>152</v>
      </c>
      <c r="BK225" s="225">
        <f>SUM(BK226:BK228)</f>
        <v>0</v>
      </c>
    </row>
    <row r="226" s="2" customFormat="1" ht="16.5" customHeight="1">
      <c r="A226" s="39"/>
      <c r="B226" s="40"/>
      <c r="C226" s="228" t="s">
        <v>1189</v>
      </c>
      <c r="D226" s="228" t="s">
        <v>155</v>
      </c>
      <c r="E226" s="229" t="s">
        <v>1190</v>
      </c>
      <c r="F226" s="230" t="s">
        <v>1191</v>
      </c>
      <c r="G226" s="231" t="s">
        <v>931</v>
      </c>
      <c r="H226" s="232">
        <v>1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172</v>
      </c>
      <c r="AT226" s="240" t="s">
        <v>155</v>
      </c>
      <c r="AU226" s="240" t="s">
        <v>83</v>
      </c>
      <c r="AY226" s="18" t="s">
        <v>152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172</v>
      </c>
      <c r="BM226" s="240" t="s">
        <v>1192</v>
      </c>
    </row>
    <row r="227" s="2" customFormat="1" ht="16.5" customHeight="1">
      <c r="A227" s="39"/>
      <c r="B227" s="40"/>
      <c r="C227" s="228" t="s">
        <v>1193</v>
      </c>
      <c r="D227" s="228" t="s">
        <v>155</v>
      </c>
      <c r="E227" s="229" t="s">
        <v>1194</v>
      </c>
      <c r="F227" s="230" t="s">
        <v>1195</v>
      </c>
      <c r="G227" s="231" t="s">
        <v>931</v>
      </c>
      <c r="H227" s="232">
        <v>10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172</v>
      </c>
      <c r="AT227" s="240" t="s">
        <v>155</v>
      </c>
      <c r="AU227" s="240" t="s">
        <v>83</v>
      </c>
      <c r="AY227" s="18" t="s">
        <v>152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172</v>
      </c>
      <c r="BM227" s="240" t="s">
        <v>1196</v>
      </c>
    </row>
    <row r="228" s="2" customFormat="1" ht="16.5" customHeight="1">
      <c r="A228" s="39"/>
      <c r="B228" s="40"/>
      <c r="C228" s="228" t="s">
        <v>1197</v>
      </c>
      <c r="D228" s="228" t="s">
        <v>155</v>
      </c>
      <c r="E228" s="229" t="s">
        <v>1198</v>
      </c>
      <c r="F228" s="230" t="s">
        <v>1199</v>
      </c>
      <c r="G228" s="231" t="s">
        <v>931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172</v>
      </c>
      <c r="AT228" s="240" t="s">
        <v>155</v>
      </c>
      <c r="AU228" s="240" t="s">
        <v>83</v>
      </c>
      <c r="AY228" s="18" t="s">
        <v>152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172</v>
      </c>
      <c r="BM228" s="240" t="s">
        <v>1200</v>
      </c>
    </row>
    <row r="229" s="12" customFormat="1" ht="25.92" customHeight="1">
      <c r="A229" s="12"/>
      <c r="B229" s="212"/>
      <c r="C229" s="213"/>
      <c r="D229" s="214" t="s">
        <v>75</v>
      </c>
      <c r="E229" s="215" t="s">
        <v>80</v>
      </c>
      <c r="F229" s="215" t="s">
        <v>1</v>
      </c>
      <c r="G229" s="213"/>
      <c r="H229" s="213"/>
      <c r="I229" s="216"/>
      <c r="J229" s="217">
        <f>BK229</f>
        <v>0</v>
      </c>
      <c r="K229" s="213"/>
      <c r="L229" s="218"/>
      <c r="M229" s="219"/>
      <c r="N229" s="220"/>
      <c r="O229" s="220"/>
      <c r="P229" s="221">
        <f>SUM(P230:P233)</f>
        <v>0</v>
      </c>
      <c r="Q229" s="220"/>
      <c r="R229" s="221">
        <f>SUM(R230:R233)</f>
        <v>0</v>
      </c>
      <c r="S229" s="220"/>
      <c r="T229" s="222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83</v>
      </c>
      <c r="AT229" s="224" t="s">
        <v>75</v>
      </c>
      <c r="AU229" s="224" t="s">
        <v>76</v>
      </c>
      <c r="AY229" s="223" t="s">
        <v>152</v>
      </c>
      <c r="BK229" s="225">
        <f>SUM(BK230:BK233)</f>
        <v>0</v>
      </c>
    </row>
    <row r="230" s="2" customFormat="1" ht="16.5" customHeight="1">
      <c r="A230" s="39"/>
      <c r="B230" s="40"/>
      <c r="C230" s="228" t="s">
        <v>76</v>
      </c>
      <c r="D230" s="228" t="s">
        <v>155</v>
      </c>
      <c r="E230" s="229" t="s">
        <v>1201</v>
      </c>
      <c r="F230" s="230" t="s">
        <v>1202</v>
      </c>
      <c r="G230" s="231" t="s">
        <v>1203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172</v>
      </c>
      <c r="AT230" s="240" t="s">
        <v>155</v>
      </c>
      <c r="AU230" s="240" t="s">
        <v>83</v>
      </c>
      <c r="AY230" s="18" t="s">
        <v>152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172</v>
      </c>
      <c r="BM230" s="240" t="s">
        <v>1204</v>
      </c>
    </row>
    <row r="231" s="2" customFormat="1" ht="16.5" customHeight="1">
      <c r="A231" s="39"/>
      <c r="B231" s="40"/>
      <c r="C231" s="228" t="s">
        <v>76</v>
      </c>
      <c r="D231" s="228" t="s">
        <v>155</v>
      </c>
      <c r="E231" s="229" t="s">
        <v>1205</v>
      </c>
      <c r="F231" s="230" t="s">
        <v>1206</v>
      </c>
      <c r="G231" s="231" t="s">
        <v>1203</v>
      </c>
      <c r="H231" s="232">
        <v>4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172</v>
      </c>
      <c r="AT231" s="240" t="s">
        <v>155</v>
      </c>
      <c r="AU231" s="240" t="s">
        <v>83</v>
      </c>
      <c r="AY231" s="18" t="s">
        <v>152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172</v>
      </c>
      <c r="BM231" s="240" t="s">
        <v>1207</v>
      </c>
    </row>
    <row r="232" s="2" customFormat="1" ht="16.5" customHeight="1">
      <c r="A232" s="39"/>
      <c r="B232" s="40"/>
      <c r="C232" s="228" t="s">
        <v>76</v>
      </c>
      <c r="D232" s="228" t="s">
        <v>155</v>
      </c>
      <c r="E232" s="229" t="s">
        <v>1208</v>
      </c>
      <c r="F232" s="230" t="s">
        <v>1209</v>
      </c>
      <c r="G232" s="231" t="s">
        <v>1089</v>
      </c>
      <c r="H232" s="232">
        <v>1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172</v>
      </c>
      <c r="AT232" s="240" t="s">
        <v>155</v>
      </c>
      <c r="AU232" s="240" t="s">
        <v>83</v>
      </c>
      <c r="AY232" s="18" t="s">
        <v>152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172</v>
      </c>
      <c r="BM232" s="240" t="s">
        <v>1210</v>
      </c>
    </row>
    <row r="233" s="2" customFormat="1" ht="16.5" customHeight="1">
      <c r="A233" s="39"/>
      <c r="B233" s="40"/>
      <c r="C233" s="228" t="s">
        <v>76</v>
      </c>
      <c r="D233" s="228" t="s">
        <v>155</v>
      </c>
      <c r="E233" s="229" t="s">
        <v>1211</v>
      </c>
      <c r="F233" s="230" t="s">
        <v>1212</v>
      </c>
      <c r="G233" s="231" t="s">
        <v>1089</v>
      </c>
      <c r="H233" s="232">
        <v>1</v>
      </c>
      <c r="I233" s="233"/>
      <c r="J233" s="234">
        <f>ROUND(I233*H233,2)</f>
        <v>0</v>
      </c>
      <c r="K233" s="235"/>
      <c r="L233" s="45"/>
      <c r="M233" s="311" t="s">
        <v>1</v>
      </c>
      <c r="N233" s="312" t="s">
        <v>41</v>
      </c>
      <c r="O233" s="249"/>
      <c r="P233" s="313">
        <f>O233*H233</f>
        <v>0</v>
      </c>
      <c r="Q233" s="313">
        <v>0</v>
      </c>
      <c r="R233" s="313">
        <f>Q233*H233</f>
        <v>0</v>
      </c>
      <c r="S233" s="313">
        <v>0</v>
      </c>
      <c r="T233" s="31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172</v>
      </c>
      <c r="AT233" s="240" t="s">
        <v>155</v>
      </c>
      <c r="AU233" s="240" t="s">
        <v>83</v>
      </c>
      <c r="AY233" s="18" t="s">
        <v>152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172</v>
      </c>
      <c r="BM233" s="240" t="s">
        <v>1213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f0YhHDE5436ZAkSuycINCZG8aOb6EvDyegVqVIzJRinxRg4R61HOveNC27kefS2Q3yCXma0MvaBgTiOFQsXKMg==" hashValue="gZxj2uFFEPPxR4JHyJBfFbyTTYet6B0d3A054fSp8OBKdLFmy7oLjvifIHlTDjqgpJp2my09YxYPwh0U6l2T2w==" algorithmName="SHA-512" password="CC35"/>
  <autoFilter ref="C129:K2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1214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Česká zemědělská universita v Praze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ROUND((SUM(BE120:BE172)),  2)</f>
        <v>0</v>
      </c>
      <c r="G35" s="39"/>
      <c r="H35" s="39"/>
      <c r="I35" s="165">
        <v>0.20999999999999999</v>
      </c>
      <c r="J35" s="164">
        <f>ROUND(((SUM(BE120:BE172))*I35),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ROUND((SUM(BF120:BF172)),  2)</f>
        <v>0</v>
      </c>
      <c r="G36" s="39"/>
      <c r="H36" s="39"/>
      <c r="I36" s="165">
        <v>0.12</v>
      </c>
      <c r="J36" s="164">
        <f>ROUND(((SUM(BF120:BF172))*I36),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ROUND((SUM(BG120:BG172)),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ROUND((SUM(BH120:BH172)),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ROUND((SUM(BI120:BI172)),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1214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D3 -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 xml:space="preserve">Česká zemědělská universita v Praze 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J120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/>
    <row r="102" hidden="1"/>
    <row r="103" hidden="1"/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137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ČZU Parkoviště P13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1" customFormat="1" ht="12" customHeight="1">
      <c r="B109" s="22"/>
      <c r="C109" s="33" t="s">
        <v>122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="2" customFormat="1" ht="16.5" customHeight="1">
      <c r="A110" s="39"/>
      <c r="B110" s="40"/>
      <c r="C110" s="41"/>
      <c r="D110" s="41"/>
      <c r="E110" s="184" t="s">
        <v>1214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E11</f>
        <v>D3 - Silnoproud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F14</f>
        <v xml:space="preserve"> </v>
      </c>
      <c r="G114" s="41"/>
      <c r="H114" s="41"/>
      <c r="I114" s="33" t="s">
        <v>22</v>
      </c>
      <c r="J114" s="80" t="str">
        <f>IF(J14="","",J14)</f>
        <v>17. 9. 2024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E17</f>
        <v xml:space="preserve">Česká zemědělská universita v Praze </v>
      </c>
      <c r="G116" s="41"/>
      <c r="H116" s="41"/>
      <c r="I116" s="33" t="s">
        <v>30</v>
      </c>
      <c r="J116" s="37" t="str">
        <f>E23</f>
        <v>Kolektiv AVS Projekt,s.r.o., ElMMUR,ČZU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IF(E20="","",E20)</f>
        <v>Vyplň údaj</v>
      </c>
      <c r="G117" s="41"/>
      <c r="H117" s="41"/>
      <c r="I117" s="33" t="s">
        <v>33</v>
      </c>
      <c r="J117" s="37" t="str">
        <f>E26</f>
        <v>AVS Projekt,s.r.o., ElMMUR,ČZU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138</v>
      </c>
      <c r="D119" s="203" t="s">
        <v>61</v>
      </c>
      <c r="E119" s="203" t="s">
        <v>57</v>
      </c>
      <c r="F119" s="203" t="s">
        <v>58</v>
      </c>
      <c r="G119" s="203" t="s">
        <v>139</v>
      </c>
      <c r="H119" s="203" t="s">
        <v>140</v>
      </c>
      <c r="I119" s="203" t="s">
        <v>141</v>
      </c>
      <c r="J119" s="204" t="s">
        <v>130</v>
      </c>
      <c r="K119" s="205" t="s">
        <v>142</v>
      </c>
      <c r="L119" s="206"/>
      <c r="M119" s="101" t="s">
        <v>1</v>
      </c>
      <c r="N119" s="102" t="s">
        <v>40</v>
      </c>
      <c r="O119" s="102" t="s">
        <v>143</v>
      </c>
      <c r="P119" s="102" t="s">
        <v>144</v>
      </c>
      <c r="Q119" s="102" t="s">
        <v>145</v>
      </c>
      <c r="R119" s="102" t="s">
        <v>146</v>
      </c>
      <c r="S119" s="102" t="s">
        <v>147</v>
      </c>
      <c r="T119" s="103" t="s">
        <v>148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149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SUM(P121:P172)</f>
        <v>0</v>
      </c>
      <c r="Q120" s="105"/>
      <c r="R120" s="209">
        <f>SUM(R121:R172)</f>
        <v>0</v>
      </c>
      <c r="S120" s="105"/>
      <c r="T120" s="210">
        <f>SUM(T121:T172)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132</v>
      </c>
      <c r="BK120" s="211">
        <f>SUM(BK121:BK172)</f>
        <v>0</v>
      </c>
    </row>
    <row r="121" s="2" customFormat="1" ht="33" customHeight="1">
      <c r="A121" s="39"/>
      <c r="B121" s="40"/>
      <c r="C121" s="228" t="s">
        <v>76</v>
      </c>
      <c r="D121" s="228" t="s">
        <v>155</v>
      </c>
      <c r="E121" s="229" t="s">
        <v>969</v>
      </c>
      <c r="F121" s="230" t="s">
        <v>1215</v>
      </c>
      <c r="G121" s="231" t="s">
        <v>1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172</v>
      </c>
      <c r="AT121" s="240" t="s">
        <v>155</v>
      </c>
      <c r="AU121" s="240" t="s">
        <v>76</v>
      </c>
      <c r="AY121" s="18" t="s">
        <v>152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83</v>
      </c>
      <c r="BK121" s="241">
        <f>ROUND(I121*H121,2)</f>
        <v>0</v>
      </c>
      <c r="BL121" s="18" t="s">
        <v>172</v>
      </c>
      <c r="BM121" s="240" t="s">
        <v>85</v>
      </c>
    </row>
    <row r="122" s="2" customFormat="1" ht="16.5" customHeight="1">
      <c r="A122" s="39"/>
      <c r="B122" s="40"/>
      <c r="C122" s="228" t="s">
        <v>76</v>
      </c>
      <c r="D122" s="228" t="s">
        <v>155</v>
      </c>
      <c r="E122" s="229" t="s">
        <v>971</v>
      </c>
      <c r="F122" s="230" t="s">
        <v>1216</v>
      </c>
      <c r="G122" s="231" t="s">
        <v>1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41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172</v>
      </c>
      <c r="AT122" s="240" t="s">
        <v>155</v>
      </c>
      <c r="AU122" s="240" t="s">
        <v>76</v>
      </c>
      <c r="AY122" s="18" t="s">
        <v>152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83</v>
      </c>
      <c r="BK122" s="241">
        <f>ROUND(I122*H122,2)</f>
        <v>0</v>
      </c>
      <c r="BL122" s="18" t="s">
        <v>172</v>
      </c>
      <c r="BM122" s="240" t="s">
        <v>172</v>
      </c>
    </row>
    <row r="123" s="2" customFormat="1" ht="16.5" customHeight="1">
      <c r="A123" s="39"/>
      <c r="B123" s="40"/>
      <c r="C123" s="228" t="s">
        <v>76</v>
      </c>
      <c r="D123" s="228" t="s">
        <v>155</v>
      </c>
      <c r="E123" s="229" t="s">
        <v>977</v>
      </c>
      <c r="F123" s="230" t="s">
        <v>1217</v>
      </c>
      <c r="G123" s="231" t="s">
        <v>1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172</v>
      </c>
      <c r="AT123" s="240" t="s">
        <v>155</v>
      </c>
      <c r="AU123" s="240" t="s">
        <v>76</v>
      </c>
      <c r="AY123" s="18" t="s">
        <v>152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83</v>
      </c>
      <c r="BK123" s="241">
        <f>ROUND(I123*H123,2)</f>
        <v>0</v>
      </c>
      <c r="BL123" s="18" t="s">
        <v>172</v>
      </c>
      <c r="BM123" s="240" t="s">
        <v>184</v>
      </c>
    </row>
    <row r="124" s="2" customFormat="1" ht="16.5" customHeight="1">
      <c r="A124" s="39"/>
      <c r="B124" s="40"/>
      <c r="C124" s="228" t="s">
        <v>76</v>
      </c>
      <c r="D124" s="228" t="s">
        <v>155</v>
      </c>
      <c r="E124" s="229" t="s">
        <v>979</v>
      </c>
      <c r="F124" s="230" t="s">
        <v>1218</v>
      </c>
      <c r="G124" s="231" t="s">
        <v>1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41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172</v>
      </c>
      <c r="AT124" s="240" t="s">
        <v>155</v>
      </c>
      <c r="AU124" s="240" t="s">
        <v>76</v>
      </c>
      <c r="AY124" s="18" t="s">
        <v>152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83</v>
      </c>
      <c r="BK124" s="241">
        <f>ROUND(I124*H124,2)</f>
        <v>0</v>
      </c>
      <c r="BL124" s="18" t="s">
        <v>172</v>
      </c>
      <c r="BM124" s="240" t="s">
        <v>194</v>
      </c>
    </row>
    <row r="125" s="2" customFormat="1" ht="16.5" customHeight="1">
      <c r="A125" s="39"/>
      <c r="B125" s="40"/>
      <c r="C125" s="228" t="s">
        <v>76</v>
      </c>
      <c r="D125" s="228" t="s">
        <v>155</v>
      </c>
      <c r="E125" s="229" t="s">
        <v>981</v>
      </c>
      <c r="F125" s="230" t="s">
        <v>1219</v>
      </c>
      <c r="G125" s="231" t="s">
        <v>1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172</v>
      </c>
      <c r="AT125" s="240" t="s">
        <v>155</v>
      </c>
      <c r="AU125" s="240" t="s">
        <v>76</v>
      </c>
      <c r="AY125" s="18" t="s">
        <v>152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172</v>
      </c>
      <c r="BM125" s="240" t="s">
        <v>264</v>
      </c>
    </row>
    <row r="126" s="2" customFormat="1" ht="16.5" customHeight="1">
      <c r="A126" s="39"/>
      <c r="B126" s="40"/>
      <c r="C126" s="228" t="s">
        <v>76</v>
      </c>
      <c r="D126" s="228" t="s">
        <v>155</v>
      </c>
      <c r="E126" s="229" t="s">
        <v>1027</v>
      </c>
      <c r="F126" s="230" t="s">
        <v>1220</v>
      </c>
      <c r="G126" s="231" t="s">
        <v>1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172</v>
      </c>
      <c r="AT126" s="240" t="s">
        <v>155</v>
      </c>
      <c r="AU126" s="240" t="s">
        <v>76</v>
      </c>
      <c r="AY126" s="18" t="s">
        <v>152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172</v>
      </c>
      <c r="BM126" s="240" t="s">
        <v>8</v>
      </c>
    </row>
    <row r="127" s="2" customFormat="1" ht="16.5" customHeight="1">
      <c r="A127" s="39"/>
      <c r="B127" s="40"/>
      <c r="C127" s="228" t="s">
        <v>76</v>
      </c>
      <c r="D127" s="228" t="s">
        <v>155</v>
      </c>
      <c r="E127" s="229" t="s">
        <v>1030</v>
      </c>
      <c r="F127" s="230" t="s">
        <v>1221</v>
      </c>
      <c r="G127" s="231" t="s">
        <v>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172</v>
      </c>
      <c r="AT127" s="240" t="s">
        <v>155</v>
      </c>
      <c r="AU127" s="240" t="s">
        <v>76</v>
      </c>
      <c r="AY127" s="18" t="s">
        <v>152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172</v>
      </c>
      <c r="BM127" s="240" t="s">
        <v>354</v>
      </c>
    </row>
    <row r="128" s="2" customFormat="1" ht="16.5" customHeight="1">
      <c r="A128" s="39"/>
      <c r="B128" s="40"/>
      <c r="C128" s="228" t="s">
        <v>76</v>
      </c>
      <c r="D128" s="228" t="s">
        <v>155</v>
      </c>
      <c r="E128" s="229" t="s">
        <v>1033</v>
      </c>
      <c r="F128" s="230" t="s">
        <v>1222</v>
      </c>
      <c r="G128" s="231" t="s">
        <v>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172</v>
      </c>
      <c r="AT128" s="240" t="s">
        <v>155</v>
      </c>
      <c r="AU128" s="240" t="s">
        <v>76</v>
      </c>
      <c r="AY128" s="18" t="s">
        <v>152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172</v>
      </c>
      <c r="BM128" s="240" t="s">
        <v>358</v>
      </c>
    </row>
    <row r="129" s="2" customFormat="1" ht="24.15" customHeight="1">
      <c r="A129" s="39"/>
      <c r="B129" s="40"/>
      <c r="C129" s="228" t="s">
        <v>76</v>
      </c>
      <c r="D129" s="228" t="s">
        <v>155</v>
      </c>
      <c r="E129" s="229" t="s">
        <v>1087</v>
      </c>
      <c r="F129" s="230" t="s">
        <v>1223</v>
      </c>
      <c r="G129" s="231" t="s">
        <v>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172</v>
      </c>
      <c r="AT129" s="240" t="s">
        <v>155</v>
      </c>
      <c r="AU129" s="240" t="s">
        <v>76</v>
      </c>
      <c r="AY129" s="18" t="s">
        <v>152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172</v>
      </c>
      <c r="BM129" s="240" t="s">
        <v>368</v>
      </c>
    </row>
    <row r="130" s="2" customFormat="1" ht="16.5" customHeight="1">
      <c r="A130" s="39"/>
      <c r="B130" s="40"/>
      <c r="C130" s="228" t="s">
        <v>76</v>
      </c>
      <c r="D130" s="228" t="s">
        <v>155</v>
      </c>
      <c r="E130" s="229" t="s">
        <v>1091</v>
      </c>
      <c r="F130" s="230" t="s">
        <v>1224</v>
      </c>
      <c r="G130" s="231" t="s">
        <v>1</v>
      </c>
      <c r="H130" s="232">
        <v>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172</v>
      </c>
      <c r="AT130" s="240" t="s">
        <v>155</v>
      </c>
      <c r="AU130" s="240" t="s">
        <v>76</v>
      </c>
      <c r="AY130" s="18" t="s">
        <v>152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172</v>
      </c>
      <c r="BM130" s="240" t="s">
        <v>378</v>
      </c>
    </row>
    <row r="131" s="2" customFormat="1" ht="16.5" customHeight="1">
      <c r="A131" s="39"/>
      <c r="B131" s="40"/>
      <c r="C131" s="228" t="s">
        <v>76</v>
      </c>
      <c r="D131" s="228" t="s">
        <v>155</v>
      </c>
      <c r="E131" s="229" t="s">
        <v>1094</v>
      </c>
      <c r="F131" s="230" t="s">
        <v>1225</v>
      </c>
      <c r="G131" s="231" t="s">
        <v>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172</v>
      </c>
      <c r="AT131" s="240" t="s">
        <v>155</v>
      </c>
      <c r="AU131" s="240" t="s">
        <v>76</v>
      </c>
      <c r="AY131" s="18" t="s">
        <v>152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172</v>
      </c>
      <c r="BM131" s="240" t="s">
        <v>388</v>
      </c>
    </row>
    <row r="132" s="2" customFormat="1" ht="16.5" customHeight="1">
      <c r="A132" s="39"/>
      <c r="B132" s="40"/>
      <c r="C132" s="228" t="s">
        <v>76</v>
      </c>
      <c r="D132" s="228" t="s">
        <v>155</v>
      </c>
      <c r="E132" s="229" t="s">
        <v>1097</v>
      </c>
      <c r="F132" s="230" t="s">
        <v>1226</v>
      </c>
      <c r="G132" s="231" t="s">
        <v>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172</v>
      </c>
      <c r="AT132" s="240" t="s">
        <v>155</v>
      </c>
      <c r="AU132" s="240" t="s">
        <v>76</v>
      </c>
      <c r="AY132" s="18" t="s">
        <v>152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172</v>
      </c>
      <c r="BM132" s="240" t="s">
        <v>398</v>
      </c>
    </row>
    <row r="133" s="2" customFormat="1" ht="16.5" customHeight="1">
      <c r="A133" s="39"/>
      <c r="B133" s="40"/>
      <c r="C133" s="228" t="s">
        <v>76</v>
      </c>
      <c r="D133" s="228" t="s">
        <v>155</v>
      </c>
      <c r="E133" s="229" t="s">
        <v>1201</v>
      </c>
      <c r="F133" s="230" t="s">
        <v>1227</v>
      </c>
      <c r="G133" s="231" t="s">
        <v>1</v>
      </c>
      <c r="H133" s="232">
        <v>50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172</v>
      </c>
      <c r="AT133" s="240" t="s">
        <v>155</v>
      </c>
      <c r="AU133" s="240" t="s">
        <v>76</v>
      </c>
      <c r="AY133" s="18" t="s">
        <v>152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172</v>
      </c>
      <c r="BM133" s="240" t="s">
        <v>403</v>
      </c>
    </row>
    <row r="134" s="2" customFormat="1" ht="16.5" customHeight="1">
      <c r="A134" s="39"/>
      <c r="B134" s="40"/>
      <c r="C134" s="228" t="s">
        <v>76</v>
      </c>
      <c r="D134" s="228" t="s">
        <v>155</v>
      </c>
      <c r="E134" s="229" t="s">
        <v>1205</v>
      </c>
      <c r="F134" s="230" t="s">
        <v>1228</v>
      </c>
      <c r="G134" s="231" t="s">
        <v>1</v>
      </c>
      <c r="H134" s="232">
        <v>250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172</v>
      </c>
      <c r="AT134" s="240" t="s">
        <v>155</v>
      </c>
      <c r="AU134" s="240" t="s">
        <v>76</v>
      </c>
      <c r="AY134" s="18" t="s">
        <v>152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172</v>
      </c>
      <c r="BM134" s="240" t="s">
        <v>309</v>
      </c>
    </row>
    <row r="135" s="2" customFormat="1" ht="16.5" customHeight="1">
      <c r="A135" s="39"/>
      <c r="B135" s="40"/>
      <c r="C135" s="228" t="s">
        <v>76</v>
      </c>
      <c r="D135" s="228" t="s">
        <v>155</v>
      </c>
      <c r="E135" s="229" t="s">
        <v>1208</v>
      </c>
      <c r="F135" s="230" t="s">
        <v>1229</v>
      </c>
      <c r="G135" s="231" t="s">
        <v>1</v>
      </c>
      <c r="H135" s="232">
        <v>8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172</v>
      </c>
      <c r="AT135" s="240" t="s">
        <v>155</v>
      </c>
      <c r="AU135" s="240" t="s">
        <v>76</v>
      </c>
      <c r="AY135" s="18" t="s">
        <v>152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172</v>
      </c>
      <c r="BM135" s="240" t="s">
        <v>673</v>
      </c>
    </row>
    <row r="136" s="2" customFormat="1" ht="16.5" customHeight="1">
      <c r="A136" s="39"/>
      <c r="B136" s="40"/>
      <c r="C136" s="228" t="s">
        <v>76</v>
      </c>
      <c r="D136" s="228" t="s">
        <v>155</v>
      </c>
      <c r="E136" s="229" t="s">
        <v>1211</v>
      </c>
      <c r="F136" s="230" t="s">
        <v>1230</v>
      </c>
      <c r="G136" s="231" t="s">
        <v>1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172</v>
      </c>
      <c r="AT136" s="240" t="s">
        <v>155</v>
      </c>
      <c r="AU136" s="240" t="s">
        <v>76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172</v>
      </c>
      <c r="BM136" s="240" t="s">
        <v>682</v>
      </c>
    </row>
    <row r="137" s="2" customFormat="1" ht="16.5" customHeight="1">
      <c r="A137" s="39"/>
      <c r="B137" s="40"/>
      <c r="C137" s="228" t="s">
        <v>76</v>
      </c>
      <c r="D137" s="228" t="s">
        <v>155</v>
      </c>
      <c r="E137" s="229" t="s">
        <v>1231</v>
      </c>
      <c r="F137" s="230" t="s">
        <v>1232</v>
      </c>
      <c r="G137" s="231" t="s">
        <v>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172</v>
      </c>
      <c r="AT137" s="240" t="s">
        <v>155</v>
      </c>
      <c r="AU137" s="240" t="s">
        <v>76</v>
      </c>
      <c r="AY137" s="18" t="s">
        <v>152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172</v>
      </c>
      <c r="BM137" s="240" t="s">
        <v>693</v>
      </c>
    </row>
    <row r="138" s="2" customFormat="1" ht="16.5" customHeight="1">
      <c r="A138" s="39"/>
      <c r="B138" s="40"/>
      <c r="C138" s="228" t="s">
        <v>76</v>
      </c>
      <c r="D138" s="228" t="s">
        <v>155</v>
      </c>
      <c r="E138" s="229" t="s">
        <v>1233</v>
      </c>
      <c r="F138" s="230" t="s">
        <v>1234</v>
      </c>
      <c r="G138" s="231" t="s">
        <v>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76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870</v>
      </c>
    </row>
    <row r="139" s="2" customFormat="1" ht="16.5" customHeight="1">
      <c r="A139" s="39"/>
      <c r="B139" s="40"/>
      <c r="C139" s="228" t="s">
        <v>76</v>
      </c>
      <c r="D139" s="228" t="s">
        <v>155</v>
      </c>
      <c r="E139" s="229" t="s">
        <v>1235</v>
      </c>
      <c r="F139" s="230" t="s">
        <v>1236</v>
      </c>
      <c r="G139" s="231" t="s">
        <v>1</v>
      </c>
      <c r="H139" s="232">
        <v>50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172</v>
      </c>
      <c r="AT139" s="240" t="s">
        <v>155</v>
      </c>
      <c r="AU139" s="240" t="s">
        <v>76</v>
      </c>
      <c r="AY139" s="18" t="s">
        <v>152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172</v>
      </c>
      <c r="BM139" s="240" t="s">
        <v>881</v>
      </c>
    </row>
    <row r="140" s="2" customFormat="1" ht="16.5" customHeight="1">
      <c r="A140" s="39"/>
      <c r="B140" s="40"/>
      <c r="C140" s="228" t="s">
        <v>76</v>
      </c>
      <c r="D140" s="228" t="s">
        <v>155</v>
      </c>
      <c r="E140" s="229" t="s">
        <v>1237</v>
      </c>
      <c r="F140" s="230" t="s">
        <v>1238</v>
      </c>
      <c r="G140" s="231" t="s">
        <v>1</v>
      </c>
      <c r="H140" s="232">
        <v>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172</v>
      </c>
      <c r="AT140" s="240" t="s">
        <v>155</v>
      </c>
      <c r="AU140" s="240" t="s">
        <v>76</v>
      </c>
      <c r="AY140" s="18" t="s">
        <v>152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172</v>
      </c>
      <c r="BM140" s="240" t="s">
        <v>886</v>
      </c>
    </row>
    <row r="141" s="2" customFormat="1" ht="16.5" customHeight="1">
      <c r="A141" s="39"/>
      <c r="B141" s="40"/>
      <c r="C141" s="228" t="s">
        <v>76</v>
      </c>
      <c r="D141" s="228" t="s">
        <v>155</v>
      </c>
      <c r="E141" s="229" t="s">
        <v>1239</v>
      </c>
      <c r="F141" s="230" t="s">
        <v>1240</v>
      </c>
      <c r="G141" s="231" t="s">
        <v>1</v>
      </c>
      <c r="H141" s="232">
        <v>30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172</v>
      </c>
      <c r="AT141" s="240" t="s">
        <v>155</v>
      </c>
      <c r="AU141" s="240" t="s">
        <v>76</v>
      </c>
      <c r="AY141" s="18" t="s">
        <v>152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172</v>
      </c>
      <c r="BM141" s="240" t="s">
        <v>903</v>
      </c>
    </row>
    <row r="142" s="2" customFormat="1" ht="16.5" customHeight="1">
      <c r="A142" s="39"/>
      <c r="B142" s="40"/>
      <c r="C142" s="228" t="s">
        <v>76</v>
      </c>
      <c r="D142" s="228" t="s">
        <v>155</v>
      </c>
      <c r="E142" s="229" t="s">
        <v>1241</v>
      </c>
      <c r="F142" s="230" t="s">
        <v>1242</v>
      </c>
      <c r="G142" s="231" t="s">
        <v>1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172</v>
      </c>
      <c r="AT142" s="240" t="s">
        <v>155</v>
      </c>
      <c r="AU142" s="240" t="s">
        <v>76</v>
      </c>
      <c r="AY142" s="18" t="s">
        <v>152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172</v>
      </c>
      <c r="BM142" s="240" t="s">
        <v>914</v>
      </c>
    </row>
    <row r="143" s="2" customFormat="1" ht="16.5" customHeight="1">
      <c r="A143" s="39"/>
      <c r="B143" s="40"/>
      <c r="C143" s="228" t="s">
        <v>76</v>
      </c>
      <c r="D143" s="228" t="s">
        <v>155</v>
      </c>
      <c r="E143" s="229" t="s">
        <v>1243</v>
      </c>
      <c r="F143" s="230" t="s">
        <v>1244</v>
      </c>
      <c r="G143" s="231" t="s">
        <v>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172</v>
      </c>
      <c r="AT143" s="240" t="s">
        <v>155</v>
      </c>
      <c r="AU143" s="240" t="s">
        <v>76</v>
      </c>
      <c r="AY143" s="18" t="s">
        <v>152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172</v>
      </c>
      <c r="BM143" s="240" t="s">
        <v>750</v>
      </c>
    </row>
    <row r="144" s="2" customFormat="1" ht="16.5" customHeight="1">
      <c r="A144" s="39"/>
      <c r="B144" s="40"/>
      <c r="C144" s="228" t="s">
        <v>76</v>
      </c>
      <c r="D144" s="228" t="s">
        <v>155</v>
      </c>
      <c r="E144" s="229" t="s">
        <v>1245</v>
      </c>
      <c r="F144" s="230" t="s">
        <v>1246</v>
      </c>
      <c r="G144" s="231" t="s">
        <v>1</v>
      </c>
      <c r="H144" s="232">
        <v>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172</v>
      </c>
      <c r="AT144" s="240" t="s">
        <v>155</v>
      </c>
      <c r="AU144" s="240" t="s">
        <v>76</v>
      </c>
      <c r="AY144" s="18" t="s">
        <v>152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172</v>
      </c>
      <c r="BM144" s="240" t="s">
        <v>702</v>
      </c>
    </row>
    <row r="145" s="2" customFormat="1" ht="24.15" customHeight="1">
      <c r="A145" s="39"/>
      <c r="B145" s="40"/>
      <c r="C145" s="228" t="s">
        <v>76</v>
      </c>
      <c r="D145" s="228" t="s">
        <v>155</v>
      </c>
      <c r="E145" s="229" t="s">
        <v>1247</v>
      </c>
      <c r="F145" s="230" t="s">
        <v>1248</v>
      </c>
      <c r="G145" s="231" t="s">
        <v>1</v>
      </c>
      <c r="H145" s="232">
        <v>25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172</v>
      </c>
      <c r="AT145" s="240" t="s">
        <v>155</v>
      </c>
      <c r="AU145" s="240" t="s">
        <v>76</v>
      </c>
      <c r="AY145" s="18" t="s">
        <v>152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172</v>
      </c>
      <c r="BM145" s="240" t="s">
        <v>997</v>
      </c>
    </row>
    <row r="146" s="2" customFormat="1" ht="24.15" customHeight="1">
      <c r="A146" s="39"/>
      <c r="B146" s="40"/>
      <c r="C146" s="228" t="s">
        <v>76</v>
      </c>
      <c r="D146" s="228" t="s">
        <v>155</v>
      </c>
      <c r="E146" s="229" t="s">
        <v>1249</v>
      </c>
      <c r="F146" s="230" t="s">
        <v>1250</v>
      </c>
      <c r="G146" s="231" t="s">
        <v>1</v>
      </c>
      <c r="H146" s="232">
        <v>70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172</v>
      </c>
      <c r="AT146" s="240" t="s">
        <v>155</v>
      </c>
      <c r="AU146" s="240" t="s">
        <v>76</v>
      </c>
      <c r="AY146" s="18" t="s">
        <v>152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172</v>
      </c>
      <c r="BM146" s="240" t="s">
        <v>1000</v>
      </c>
    </row>
    <row r="147" s="2" customFormat="1" ht="24.15" customHeight="1">
      <c r="A147" s="39"/>
      <c r="B147" s="40"/>
      <c r="C147" s="228" t="s">
        <v>76</v>
      </c>
      <c r="D147" s="228" t="s">
        <v>155</v>
      </c>
      <c r="E147" s="229" t="s">
        <v>1251</v>
      </c>
      <c r="F147" s="230" t="s">
        <v>1252</v>
      </c>
      <c r="G147" s="231" t="s">
        <v>1</v>
      </c>
      <c r="H147" s="232">
        <v>90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172</v>
      </c>
      <c r="AT147" s="240" t="s">
        <v>155</v>
      </c>
      <c r="AU147" s="240" t="s">
        <v>76</v>
      </c>
      <c r="AY147" s="18" t="s">
        <v>152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172</v>
      </c>
      <c r="BM147" s="240" t="s">
        <v>1003</v>
      </c>
    </row>
    <row r="148" s="2" customFormat="1" ht="16.5" customHeight="1">
      <c r="A148" s="39"/>
      <c r="B148" s="40"/>
      <c r="C148" s="228" t="s">
        <v>76</v>
      </c>
      <c r="D148" s="228" t="s">
        <v>155</v>
      </c>
      <c r="E148" s="229" t="s">
        <v>1253</v>
      </c>
      <c r="F148" s="230" t="s">
        <v>1254</v>
      </c>
      <c r="G148" s="231" t="s">
        <v>1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76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1007</v>
      </c>
    </row>
    <row r="149" s="2" customFormat="1" ht="16.5" customHeight="1">
      <c r="A149" s="39"/>
      <c r="B149" s="40"/>
      <c r="C149" s="228" t="s">
        <v>76</v>
      </c>
      <c r="D149" s="228" t="s">
        <v>155</v>
      </c>
      <c r="E149" s="229" t="s">
        <v>1255</v>
      </c>
      <c r="F149" s="230" t="s">
        <v>1256</v>
      </c>
      <c r="G149" s="231" t="s">
        <v>1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172</v>
      </c>
      <c r="AT149" s="240" t="s">
        <v>155</v>
      </c>
      <c r="AU149" s="240" t="s">
        <v>76</v>
      </c>
      <c r="AY149" s="18" t="s">
        <v>152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172</v>
      </c>
      <c r="BM149" s="240" t="s">
        <v>1011</v>
      </c>
    </row>
    <row r="150" s="2" customFormat="1" ht="16.5" customHeight="1">
      <c r="A150" s="39"/>
      <c r="B150" s="40"/>
      <c r="C150" s="228" t="s">
        <v>76</v>
      </c>
      <c r="D150" s="228" t="s">
        <v>155</v>
      </c>
      <c r="E150" s="229" t="s">
        <v>1257</v>
      </c>
      <c r="F150" s="230" t="s">
        <v>1258</v>
      </c>
      <c r="G150" s="231" t="s">
        <v>1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172</v>
      </c>
      <c r="AT150" s="240" t="s">
        <v>155</v>
      </c>
      <c r="AU150" s="240" t="s">
        <v>76</v>
      </c>
      <c r="AY150" s="18" t="s">
        <v>152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172</v>
      </c>
      <c r="BM150" s="240" t="s">
        <v>699</v>
      </c>
    </row>
    <row r="151" s="2" customFormat="1" ht="16.5" customHeight="1">
      <c r="A151" s="39"/>
      <c r="B151" s="40"/>
      <c r="C151" s="228" t="s">
        <v>76</v>
      </c>
      <c r="D151" s="228" t="s">
        <v>155</v>
      </c>
      <c r="E151" s="229" t="s">
        <v>1259</v>
      </c>
      <c r="F151" s="230" t="s">
        <v>1260</v>
      </c>
      <c r="G151" s="231" t="s">
        <v>1</v>
      </c>
      <c r="H151" s="232">
        <v>60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172</v>
      </c>
      <c r="AT151" s="240" t="s">
        <v>155</v>
      </c>
      <c r="AU151" s="240" t="s">
        <v>76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1018</v>
      </c>
    </row>
    <row r="152" s="2" customFormat="1" ht="16.5" customHeight="1">
      <c r="A152" s="39"/>
      <c r="B152" s="40"/>
      <c r="C152" s="228" t="s">
        <v>76</v>
      </c>
      <c r="D152" s="228" t="s">
        <v>155</v>
      </c>
      <c r="E152" s="229" t="s">
        <v>1261</v>
      </c>
      <c r="F152" s="230" t="s">
        <v>1262</v>
      </c>
      <c r="G152" s="231" t="s">
        <v>1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172</v>
      </c>
      <c r="AT152" s="240" t="s">
        <v>155</v>
      </c>
      <c r="AU152" s="240" t="s">
        <v>76</v>
      </c>
      <c r="AY152" s="18" t="s">
        <v>152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172</v>
      </c>
      <c r="BM152" s="240" t="s">
        <v>1022</v>
      </c>
    </row>
    <row r="153" s="2" customFormat="1" ht="16.5" customHeight="1">
      <c r="A153" s="39"/>
      <c r="B153" s="40"/>
      <c r="C153" s="228" t="s">
        <v>76</v>
      </c>
      <c r="D153" s="228" t="s">
        <v>155</v>
      </c>
      <c r="E153" s="229" t="s">
        <v>1263</v>
      </c>
      <c r="F153" s="230" t="s">
        <v>1264</v>
      </c>
      <c r="G153" s="231" t="s">
        <v>1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172</v>
      </c>
      <c r="AT153" s="240" t="s">
        <v>155</v>
      </c>
      <c r="AU153" s="240" t="s">
        <v>76</v>
      </c>
      <c r="AY153" s="18" t="s">
        <v>152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172</v>
      </c>
      <c r="BM153" s="240" t="s">
        <v>1026</v>
      </c>
    </row>
    <row r="154" s="2" customFormat="1" ht="16.5" customHeight="1">
      <c r="A154" s="39"/>
      <c r="B154" s="40"/>
      <c r="C154" s="228" t="s">
        <v>76</v>
      </c>
      <c r="D154" s="228" t="s">
        <v>155</v>
      </c>
      <c r="E154" s="229" t="s">
        <v>1265</v>
      </c>
      <c r="F154" s="230" t="s">
        <v>1266</v>
      </c>
      <c r="G154" s="231" t="s">
        <v>1</v>
      </c>
      <c r="H154" s="232">
        <v>7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76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1029</v>
      </c>
    </row>
    <row r="155" s="2" customFormat="1" ht="16.5" customHeight="1">
      <c r="A155" s="39"/>
      <c r="B155" s="40"/>
      <c r="C155" s="228" t="s">
        <v>76</v>
      </c>
      <c r="D155" s="228" t="s">
        <v>155</v>
      </c>
      <c r="E155" s="229" t="s">
        <v>1267</v>
      </c>
      <c r="F155" s="230" t="s">
        <v>1268</v>
      </c>
      <c r="G155" s="231" t="s">
        <v>1</v>
      </c>
      <c r="H155" s="232">
        <v>3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172</v>
      </c>
      <c r="AT155" s="240" t="s">
        <v>155</v>
      </c>
      <c r="AU155" s="240" t="s">
        <v>76</v>
      </c>
      <c r="AY155" s="18" t="s">
        <v>152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172</v>
      </c>
      <c r="BM155" s="240" t="s">
        <v>1032</v>
      </c>
    </row>
    <row r="156" s="2" customFormat="1" ht="16.5" customHeight="1">
      <c r="A156" s="39"/>
      <c r="B156" s="40"/>
      <c r="C156" s="228" t="s">
        <v>76</v>
      </c>
      <c r="D156" s="228" t="s">
        <v>155</v>
      </c>
      <c r="E156" s="229" t="s">
        <v>1269</v>
      </c>
      <c r="F156" s="230" t="s">
        <v>1270</v>
      </c>
      <c r="G156" s="231" t="s">
        <v>1</v>
      </c>
      <c r="H156" s="232">
        <v>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172</v>
      </c>
      <c r="AT156" s="240" t="s">
        <v>155</v>
      </c>
      <c r="AU156" s="240" t="s">
        <v>76</v>
      </c>
      <c r="AY156" s="18" t="s">
        <v>152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172</v>
      </c>
      <c r="BM156" s="240" t="s">
        <v>1035</v>
      </c>
    </row>
    <row r="157" s="2" customFormat="1" ht="16.5" customHeight="1">
      <c r="A157" s="39"/>
      <c r="B157" s="40"/>
      <c r="C157" s="228" t="s">
        <v>76</v>
      </c>
      <c r="D157" s="228" t="s">
        <v>155</v>
      </c>
      <c r="E157" s="229" t="s">
        <v>1271</v>
      </c>
      <c r="F157" s="230" t="s">
        <v>1272</v>
      </c>
      <c r="G157" s="231" t="s">
        <v>1</v>
      </c>
      <c r="H157" s="232">
        <v>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172</v>
      </c>
      <c r="AT157" s="240" t="s">
        <v>155</v>
      </c>
      <c r="AU157" s="240" t="s">
        <v>76</v>
      </c>
      <c r="AY157" s="18" t="s">
        <v>152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172</v>
      </c>
      <c r="BM157" s="240" t="s">
        <v>1036</v>
      </c>
    </row>
    <row r="158" s="2" customFormat="1" ht="16.5" customHeight="1">
      <c r="A158" s="39"/>
      <c r="B158" s="40"/>
      <c r="C158" s="228" t="s">
        <v>76</v>
      </c>
      <c r="D158" s="228" t="s">
        <v>155</v>
      </c>
      <c r="E158" s="229" t="s">
        <v>1273</v>
      </c>
      <c r="F158" s="230" t="s">
        <v>1274</v>
      </c>
      <c r="G158" s="231" t="s">
        <v>1</v>
      </c>
      <c r="H158" s="232">
        <v>3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172</v>
      </c>
      <c r="AT158" s="240" t="s">
        <v>155</v>
      </c>
      <c r="AU158" s="240" t="s">
        <v>76</v>
      </c>
      <c r="AY158" s="18" t="s">
        <v>152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172</v>
      </c>
      <c r="BM158" s="240" t="s">
        <v>876</v>
      </c>
    </row>
    <row r="159" s="2" customFormat="1" ht="16.5" customHeight="1">
      <c r="A159" s="39"/>
      <c r="B159" s="40"/>
      <c r="C159" s="228" t="s">
        <v>76</v>
      </c>
      <c r="D159" s="228" t="s">
        <v>155</v>
      </c>
      <c r="E159" s="229" t="s">
        <v>1275</v>
      </c>
      <c r="F159" s="230" t="s">
        <v>1276</v>
      </c>
      <c r="G159" s="231" t="s">
        <v>1</v>
      </c>
      <c r="H159" s="232">
        <v>2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172</v>
      </c>
      <c r="AT159" s="240" t="s">
        <v>155</v>
      </c>
      <c r="AU159" s="240" t="s">
        <v>76</v>
      </c>
      <c r="AY159" s="18" t="s">
        <v>152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172</v>
      </c>
      <c r="BM159" s="240" t="s">
        <v>1040</v>
      </c>
    </row>
    <row r="160" s="2" customFormat="1" ht="16.5" customHeight="1">
      <c r="A160" s="39"/>
      <c r="B160" s="40"/>
      <c r="C160" s="228" t="s">
        <v>76</v>
      </c>
      <c r="D160" s="228" t="s">
        <v>155</v>
      </c>
      <c r="E160" s="229" t="s">
        <v>1277</v>
      </c>
      <c r="F160" s="230" t="s">
        <v>1278</v>
      </c>
      <c r="G160" s="231" t="s">
        <v>1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172</v>
      </c>
      <c r="AT160" s="240" t="s">
        <v>155</v>
      </c>
      <c r="AU160" s="240" t="s">
        <v>76</v>
      </c>
      <c r="AY160" s="18" t="s">
        <v>152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172</v>
      </c>
      <c r="BM160" s="240" t="s">
        <v>1044</v>
      </c>
    </row>
    <row r="161" s="2" customFormat="1" ht="16.5" customHeight="1">
      <c r="A161" s="39"/>
      <c r="B161" s="40"/>
      <c r="C161" s="228" t="s">
        <v>76</v>
      </c>
      <c r="D161" s="228" t="s">
        <v>155</v>
      </c>
      <c r="E161" s="229" t="s">
        <v>1279</v>
      </c>
      <c r="F161" s="230" t="s">
        <v>1280</v>
      </c>
      <c r="G161" s="231" t="s">
        <v>1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172</v>
      </c>
      <c r="AT161" s="240" t="s">
        <v>155</v>
      </c>
      <c r="AU161" s="240" t="s">
        <v>76</v>
      </c>
      <c r="AY161" s="18" t="s">
        <v>152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172</v>
      </c>
      <c r="BM161" s="240" t="s">
        <v>1049</v>
      </c>
    </row>
    <row r="162" s="2" customFormat="1" ht="16.5" customHeight="1">
      <c r="A162" s="39"/>
      <c r="B162" s="40"/>
      <c r="C162" s="228" t="s">
        <v>76</v>
      </c>
      <c r="D162" s="228" t="s">
        <v>155</v>
      </c>
      <c r="E162" s="229" t="s">
        <v>1281</v>
      </c>
      <c r="F162" s="230" t="s">
        <v>1282</v>
      </c>
      <c r="G162" s="231" t="s">
        <v>1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172</v>
      </c>
      <c r="AT162" s="240" t="s">
        <v>155</v>
      </c>
      <c r="AU162" s="240" t="s">
        <v>76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1053</v>
      </c>
    </row>
    <row r="163" s="2" customFormat="1" ht="16.5" customHeight="1">
      <c r="A163" s="39"/>
      <c r="B163" s="40"/>
      <c r="C163" s="228" t="s">
        <v>76</v>
      </c>
      <c r="D163" s="228" t="s">
        <v>155</v>
      </c>
      <c r="E163" s="229" t="s">
        <v>1283</v>
      </c>
      <c r="F163" s="230" t="s">
        <v>1284</v>
      </c>
      <c r="G163" s="231" t="s">
        <v>1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172</v>
      </c>
      <c r="AT163" s="240" t="s">
        <v>155</v>
      </c>
      <c r="AU163" s="240" t="s">
        <v>76</v>
      </c>
      <c r="AY163" s="18" t="s">
        <v>152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172</v>
      </c>
      <c r="BM163" s="240" t="s">
        <v>1057</v>
      </c>
    </row>
    <row r="164" s="2" customFormat="1" ht="16.5" customHeight="1">
      <c r="A164" s="39"/>
      <c r="B164" s="40"/>
      <c r="C164" s="228" t="s">
        <v>76</v>
      </c>
      <c r="D164" s="228" t="s">
        <v>155</v>
      </c>
      <c r="E164" s="229" t="s">
        <v>1285</v>
      </c>
      <c r="F164" s="230" t="s">
        <v>1286</v>
      </c>
      <c r="G164" s="231" t="s">
        <v>1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172</v>
      </c>
      <c r="AT164" s="240" t="s">
        <v>155</v>
      </c>
      <c r="AU164" s="240" t="s">
        <v>76</v>
      </c>
      <c r="AY164" s="18" t="s">
        <v>152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172</v>
      </c>
      <c r="BM164" s="240" t="s">
        <v>1061</v>
      </c>
    </row>
    <row r="165" s="2" customFormat="1" ht="16.5" customHeight="1">
      <c r="A165" s="39"/>
      <c r="B165" s="40"/>
      <c r="C165" s="228" t="s">
        <v>76</v>
      </c>
      <c r="D165" s="228" t="s">
        <v>155</v>
      </c>
      <c r="E165" s="229" t="s">
        <v>1287</v>
      </c>
      <c r="F165" s="230" t="s">
        <v>1288</v>
      </c>
      <c r="G165" s="231" t="s">
        <v>1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76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1065</v>
      </c>
    </row>
    <row r="166" s="2" customFormat="1" ht="16.5" customHeight="1">
      <c r="A166" s="39"/>
      <c r="B166" s="40"/>
      <c r="C166" s="228" t="s">
        <v>76</v>
      </c>
      <c r="D166" s="228" t="s">
        <v>155</v>
      </c>
      <c r="E166" s="229" t="s">
        <v>1289</v>
      </c>
      <c r="F166" s="230" t="s">
        <v>1290</v>
      </c>
      <c r="G166" s="231" t="s">
        <v>1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172</v>
      </c>
      <c r="AT166" s="240" t="s">
        <v>155</v>
      </c>
      <c r="AU166" s="240" t="s">
        <v>76</v>
      </c>
      <c r="AY166" s="18" t="s">
        <v>152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172</v>
      </c>
      <c r="BM166" s="240" t="s">
        <v>1069</v>
      </c>
    </row>
    <row r="167" s="2" customFormat="1" ht="16.5" customHeight="1">
      <c r="A167" s="39"/>
      <c r="B167" s="40"/>
      <c r="C167" s="228" t="s">
        <v>76</v>
      </c>
      <c r="D167" s="228" t="s">
        <v>155</v>
      </c>
      <c r="E167" s="229" t="s">
        <v>1291</v>
      </c>
      <c r="F167" s="230" t="s">
        <v>1209</v>
      </c>
      <c r="G167" s="231" t="s">
        <v>1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172</v>
      </c>
      <c r="AT167" s="240" t="s">
        <v>155</v>
      </c>
      <c r="AU167" s="240" t="s">
        <v>76</v>
      </c>
      <c r="AY167" s="18" t="s">
        <v>152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172</v>
      </c>
      <c r="BM167" s="240" t="s">
        <v>1073</v>
      </c>
    </row>
    <row r="168" s="2" customFormat="1" ht="16.5" customHeight="1">
      <c r="A168" s="39"/>
      <c r="B168" s="40"/>
      <c r="C168" s="228" t="s">
        <v>76</v>
      </c>
      <c r="D168" s="228" t="s">
        <v>155</v>
      </c>
      <c r="E168" s="229" t="s">
        <v>1292</v>
      </c>
      <c r="F168" s="230" t="s">
        <v>1293</v>
      </c>
      <c r="G168" s="231" t="s">
        <v>1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172</v>
      </c>
      <c r="AT168" s="240" t="s">
        <v>155</v>
      </c>
      <c r="AU168" s="240" t="s">
        <v>76</v>
      </c>
      <c r="AY168" s="18" t="s">
        <v>152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172</v>
      </c>
      <c r="BM168" s="240" t="s">
        <v>1077</v>
      </c>
    </row>
    <row r="169" s="2" customFormat="1" ht="16.5" customHeight="1">
      <c r="A169" s="39"/>
      <c r="B169" s="40"/>
      <c r="C169" s="228" t="s">
        <v>76</v>
      </c>
      <c r="D169" s="228" t="s">
        <v>155</v>
      </c>
      <c r="E169" s="229" t="s">
        <v>1294</v>
      </c>
      <c r="F169" s="230" t="s">
        <v>1295</v>
      </c>
      <c r="G169" s="231" t="s">
        <v>1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172</v>
      </c>
      <c r="AT169" s="240" t="s">
        <v>155</v>
      </c>
      <c r="AU169" s="240" t="s">
        <v>76</v>
      </c>
      <c r="AY169" s="18" t="s">
        <v>152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172</v>
      </c>
      <c r="BM169" s="240" t="s">
        <v>1081</v>
      </c>
    </row>
    <row r="170" s="2" customFormat="1" ht="16.5" customHeight="1">
      <c r="A170" s="39"/>
      <c r="B170" s="40"/>
      <c r="C170" s="228" t="s">
        <v>76</v>
      </c>
      <c r="D170" s="228" t="s">
        <v>155</v>
      </c>
      <c r="E170" s="229" t="s">
        <v>1296</v>
      </c>
      <c r="F170" s="230" t="s">
        <v>1297</v>
      </c>
      <c r="G170" s="231" t="s">
        <v>1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172</v>
      </c>
      <c r="AT170" s="240" t="s">
        <v>155</v>
      </c>
      <c r="AU170" s="240" t="s">
        <v>76</v>
      </c>
      <c r="AY170" s="18" t="s">
        <v>152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172</v>
      </c>
      <c r="BM170" s="240" t="s">
        <v>1085</v>
      </c>
    </row>
    <row r="171" s="2" customFormat="1" ht="16.5" customHeight="1">
      <c r="A171" s="39"/>
      <c r="B171" s="40"/>
      <c r="C171" s="228" t="s">
        <v>76</v>
      </c>
      <c r="D171" s="228" t="s">
        <v>155</v>
      </c>
      <c r="E171" s="229" t="s">
        <v>1298</v>
      </c>
      <c r="F171" s="230" t="s">
        <v>1299</v>
      </c>
      <c r="G171" s="231" t="s">
        <v>1</v>
      </c>
      <c r="H171" s="232">
        <v>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76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1086</v>
      </c>
    </row>
    <row r="172" s="2" customFormat="1" ht="16.5" customHeight="1">
      <c r="A172" s="39"/>
      <c r="B172" s="40"/>
      <c r="C172" s="228" t="s">
        <v>76</v>
      </c>
      <c r="D172" s="228" t="s">
        <v>155</v>
      </c>
      <c r="E172" s="229" t="s">
        <v>1300</v>
      </c>
      <c r="F172" s="230" t="s">
        <v>1301</v>
      </c>
      <c r="G172" s="231" t="s">
        <v>1</v>
      </c>
      <c r="H172" s="232">
        <v>1</v>
      </c>
      <c r="I172" s="233"/>
      <c r="J172" s="234">
        <f>ROUND(I172*H172,2)</f>
        <v>0</v>
      </c>
      <c r="K172" s="235"/>
      <c r="L172" s="45"/>
      <c r="M172" s="311" t="s">
        <v>1</v>
      </c>
      <c r="N172" s="312" t="s">
        <v>41</v>
      </c>
      <c r="O172" s="249"/>
      <c r="P172" s="313">
        <f>O172*H172</f>
        <v>0</v>
      </c>
      <c r="Q172" s="313">
        <v>0</v>
      </c>
      <c r="R172" s="313">
        <f>Q172*H172</f>
        <v>0</v>
      </c>
      <c r="S172" s="313">
        <v>0</v>
      </c>
      <c r="T172" s="31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172</v>
      </c>
      <c r="AT172" s="240" t="s">
        <v>155</v>
      </c>
      <c r="AU172" s="240" t="s">
        <v>76</v>
      </c>
      <c r="AY172" s="18" t="s">
        <v>152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172</v>
      </c>
      <c r="BM172" s="240" t="s">
        <v>1090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GhbXNDm8XL73UN76vAp4MExh3sYE/VOG6YQU1V2l0hb06xMp5q7JZ+4ndNuOJfnnNRuFyU2bIvWfgnOvN4i+8w==" hashValue="sNar8zpENKlqk8x8tBMpJ7iATUgQIJWfRvuiKjBfit9r7qYxMMABohat3X+OeTyIJSLDU2IpW2bxcvE8ECJ38Q==" algorithmName="SHA-512" password="CC35"/>
  <autoFilter ref="C119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121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ČZU Parkoviště P13</v>
      </c>
      <c r="F7" s="151"/>
      <c r="G7" s="151"/>
      <c r="H7" s="151"/>
      <c r="L7" s="21"/>
    </row>
    <row r="8" s="1" customFormat="1" ht="12" customHeight="1">
      <c r="B8" s="21"/>
      <c r="D8" s="151" t="s">
        <v>122</v>
      </c>
      <c r="L8" s="21"/>
    </row>
    <row r="9" s="2" customFormat="1" ht="16.5" customHeight="1">
      <c r="A9" s="39"/>
      <c r="B9" s="45"/>
      <c r="C9" s="39"/>
      <c r="D9" s="39"/>
      <c r="E9" s="152" t="s">
        <v>1302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1302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126</v>
      </c>
      <c r="G14" s="39"/>
      <c r="H14" s="39"/>
      <c r="I14" s="151" t="s">
        <v>22</v>
      </c>
      <c r="J14" s="154" t="str">
        <f>'Rekapitulace stavby'!AN8</f>
        <v>17. 9. 2024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Česká zemědělská universita v Praze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Kolektiv AVS Projekt,s.r.o., ElMMUR,ČZU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AVS Projekt,s.r.o., ElMMUR,ČZU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ROUND((SUM(BE130:BE223)),  2)</f>
        <v>0</v>
      </c>
      <c r="G35" s="39"/>
      <c r="H35" s="39"/>
      <c r="I35" s="165">
        <v>0.20999999999999999</v>
      </c>
      <c r="J35" s="164">
        <f>ROUND(((SUM(BE130:BE223))*I35),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ROUND((SUM(BF130:BF223)),  2)</f>
        <v>0</v>
      </c>
      <c r="G36" s="39"/>
      <c r="H36" s="39"/>
      <c r="I36" s="165">
        <v>0.12</v>
      </c>
      <c r="J36" s="164">
        <f>ROUND(((SUM(BF130:BF223))*I36),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ROUND((SUM(BG130:BG223)),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ROUND((SUM(BH130:BH223)),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ROUND((SUM(BI130:BI223)),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16.5" customHeight="1">
      <c r="A85" s="39"/>
      <c r="B85" s="40"/>
      <c r="C85" s="41"/>
      <c r="D85" s="41"/>
      <c r="E85" s="184" t="str">
        <f>E7</f>
        <v>ČZU Parkoviště P13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122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5" customHeight="1">
      <c r="A87" s="39"/>
      <c r="B87" s="40"/>
      <c r="C87" s="41"/>
      <c r="D87" s="41"/>
      <c r="E87" s="184" t="s">
        <v>1302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124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5" customHeight="1">
      <c r="A89" s="39"/>
      <c r="B89" s="40"/>
      <c r="C89" s="41"/>
      <c r="D89" s="41"/>
      <c r="E89" s="77" t="str">
        <f>E11</f>
        <v>D4 -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17. 9. 2024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 xml:space="preserve">Česká zemědělská universita v Praze </v>
      </c>
      <c r="G93" s="41"/>
      <c r="H93" s="41"/>
      <c r="I93" s="33" t="s">
        <v>30</v>
      </c>
      <c r="J93" s="37" t="str">
        <f>E23</f>
        <v>Kolektiv AVS Projekt,s.r.o., ElMMUR,ČZU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5.6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AVS Projekt,s.r.o., ElMMUR,ČZU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85" t="s">
        <v>129</v>
      </c>
      <c r="D96" s="186"/>
      <c r="E96" s="186"/>
      <c r="F96" s="186"/>
      <c r="G96" s="186"/>
      <c r="H96" s="186"/>
      <c r="I96" s="186"/>
      <c r="J96" s="187" t="s">
        <v>130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88" t="s">
        <v>131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132</v>
      </c>
    </row>
    <row r="99" hidden="1" s="9" customFormat="1" ht="24.96" customHeight="1">
      <c r="A99" s="9"/>
      <c r="B99" s="189"/>
      <c r="C99" s="190"/>
      <c r="D99" s="191" t="s">
        <v>927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9" customFormat="1" ht="24.96" customHeight="1">
      <c r="A100" s="9"/>
      <c r="B100" s="189"/>
      <c r="C100" s="190"/>
      <c r="D100" s="191" t="s">
        <v>927</v>
      </c>
      <c r="E100" s="192"/>
      <c r="F100" s="192"/>
      <c r="G100" s="192"/>
      <c r="H100" s="192"/>
      <c r="I100" s="192"/>
      <c r="J100" s="193">
        <f>J152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9" customFormat="1" ht="24.96" customHeight="1">
      <c r="A101" s="9"/>
      <c r="B101" s="189"/>
      <c r="C101" s="190"/>
      <c r="D101" s="191" t="s">
        <v>927</v>
      </c>
      <c r="E101" s="192"/>
      <c r="F101" s="192"/>
      <c r="G101" s="192"/>
      <c r="H101" s="192"/>
      <c r="I101" s="192"/>
      <c r="J101" s="193">
        <f>J156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9" customFormat="1" ht="24.96" customHeight="1">
      <c r="A102" s="9"/>
      <c r="B102" s="189"/>
      <c r="C102" s="190"/>
      <c r="D102" s="191" t="s">
        <v>927</v>
      </c>
      <c r="E102" s="192"/>
      <c r="F102" s="192"/>
      <c r="G102" s="192"/>
      <c r="H102" s="192"/>
      <c r="I102" s="192"/>
      <c r="J102" s="193">
        <f>J163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4.96" customHeight="1">
      <c r="A103" s="9"/>
      <c r="B103" s="189"/>
      <c r="C103" s="190"/>
      <c r="D103" s="191" t="s">
        <v>927</v>
      </c>
      <c r="E103" s="192"/>
      <c r="F103" s="192"/>
      <c r="G103" s="192"/>
      <c r="H103" s="192"/>
      <c r="I103" s="192"/>
      <c r="J103" s="193">
        <f>J168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4.96" customHeight="1">
      <c r="A104" s="9"/>
      <c r="B104" s="189"/>
      <c r="C104" s="190"/>
      <c r="D104" s="191" t="s">
        <v>927</v>
      </c>
      <c r="E104" s="192"/>
      <c r="F104" s="192"/>
      <c r="G104" s="192"/>
      <c r="H104" s="192"/>
      <c r="I104" s="192"/>
      <c r="J104" s="193">
        <f>J170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9" customFormat="1" ht="24.96" customHeight="1">
      <c r="A105" s="9"/>
      <c r="B105" s="189"/>
      <c r="C105" s="190"/>
      <c r="D105" s="191" t="s">
        <v>927</v>
      </c>
      <c r="E105" s="192"/>
      <c r="F105" s="192"/>
      <c r="G105" s="192"/>
      <c r="H105" s="192"/>
      <c r="I105" s="192"/>
      <c r="J105" s="193">
        <f>J191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9" customFormat="1" ht="24.96" customHeight="1">
      <c r="A106" s="9"/>
      <c r="B106" s="189"/>
      <c r="C106" s="190"/>
      <c r="D106" s="191" t="s">
        <v>927</v>
      </c>
      <c r="E106" s="192"/>
      <c r="F106" s="192"/>
      <c r="G106" s="192"/>
      <c r="H106" s="192"/>
      <c r="I106" s="192"/>
      <c r="J106" s="193">
        <f>J193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9" customFormat="1" ht="24.96" customHeight="1">
      <c r="A107" s="9"/>
      <c r="B107" s="189"/>
      <c r="C107" s="190"/>
      <c r="D107" s="191" t="s">
        <v>927</v>
      </c>
      <c r="E107" s="192"/>
      <c r="F107" s="192"/>
      <c r="G107" s="192"/>
      <c r="H107" s="192"/>
      <c r="I107" s="192"/>
      <c r="J107" s="193">
        <f>J205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9" customFormat="1" ht="24.96" customHeight="1">
      <c r="A108" s="9"/>
      <c r="B108" s="189"/>
      <c r="C108" s="190"/>
      <c r="D108" s="191" t="s">
        <v>927</v>
      </c>
      <c r="E108" s="192"/>
      <c r="F108" s="192"/>
      <c r="G108" s="192"/>
      <c r="H108" s="192"/>
      <c r="I108" s="192"/>
      <c r="J108" s="193">
        <f>J214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ČZU Parkoviště P13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1302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D4 - Slaboproud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17. 9. 2024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E17</f>
        <v xml:space="preserve">Česká zemědělská universita v Praze </v>
      </c>
      <c r="G126" s="41"/>
      <c r="H126" s="41"/>
      <c r="I126" s="33" t="s">
        <v>30</v>
      </c>
      <c r="J126" s="37" t="str">
        <f>E23</f>
        <v>Kolektiv AVS Projekt,s.r.o., ElMMUR,ČZU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AVS Projekt,s.r.o., ElMMUR,ČZU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138</v>
      </c>
      <c r="D129" s="203" t="s">
        <v>61</v>
      </c>
      <c r="E129" s="203" t="s">
        <v>57</v>
      </c>
      <c r="F129" s="203" t="s">
        <v>58</v>
      </c>
      <c r="G129" s="203" t="s">
        <v>139</v>
      </c>
      <c r="H129" s="203" t="s">
        <v>140</v>
      </c>
      <c r="I129" s="203" t="s">
        <v>141</v>
      </c>
      <c r="J129" s="204" t="s">
        <v>130</v>
      </c>
      <c r="K129" s="205" t="s">
        <v>142</v>
      </c>
      <c r="L129" s="206"/>
      <c r="M129" s="101" t="s">
        <v>1</v>
      </c>
      <c r="N129" s="102" t="s">
        <v>40</v>
      </c>
      <c r="O129" s="102" t="s">
        <v>143</v>
      </c>
      <c r="P129" s="102" t="s">
        <v>144</v>
      </c>
      <c r="Q129" s="102" t="s">
        <v>145</v>
      </c>
      <c r="R129" s="102" t="s">
        <v>146</v>
      </c>
      <c r="S129" s="102" t="s">
        <v>147</v>
      </c>
      <c r="T129" s="103" t="s">
        <v>148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149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P131+P152+P156+P163+P168+P170+P191+P193+P205+P214</f>
        <v>0</v>
      </c>
      <c r="Q130" s="105"/>
      <c r="R130" s="209">
        <f>R131+R152+R156+R163+R168+R170+R191+R193+R205+R214</f>
        <v>0</v>
      </c>
      <c r="S130" s="105"/>
      <c r="T130" s="210">
        <f>T131+T152+T156+T163+T168+T170+T191+T193+T205+T214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132</v>
      </c>
      <c r="BK130" s="211">
        <f>BK131+BK152+BK156+BK163+BK168+BK170+BK191+BK193+BK205+BK214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80</v>
      </c>
      <c r="F131" s="215" t="s">
        <v>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SUM(P132:P151)</f>
        <v>0</v>
      </c>
      <c r="Q131" s="220"/>
      <c r="R131" s="221">
        <f>SUM(R132:R151)</f>
        <v>0</v>
      </c>
      <c r="S131" s="220"/>
      <c r="T131" s="222">
        <f>SUM(T132:T151)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152</v>
      </c>
      <c r="BK131" s="225">
        <f>SUM(BK132:BK151)</f>
        <v>0</v>
      </c>
    </row>
    <row r="132" s="2" customFormat="1" ht="16.5" customHeight="1">
      <c r="A132" s="39"/>
      <c r="B132" s="40"/>
      <c r="C132" s="228" t="s">
        <v>76</v>
      </c>
      <c r="D132" s="228" t="s">
        <v>155</v>
      </c>
      <c r="E132" s="229" t="s">
        <v>1303</v>
      </c>
      <c r="F132" s="230" t="s">
        <v>1304</v>
      </c>
      <c r="G132" s="231" t="s">
        <v>931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172</v>
      </c>
      <c r="AT132" s="240" t="s">
        <v>155</v>
      </c>
      <c r="AU132" s="240" t="s">
        <v>83</v>
      </c>
      <c r="AY132" s="18" t="s">
        <v>152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172</v>
      </c>
      <c r="BM132" s="240" t="s">
        <v>85</v>
      </c>
    </row>
    <row r="133" s="2" customFormat="1" ht="16.5" customHeight="1">
      <c r="A133" s="39"/>
      <c r="B133" s="40"/>
      <c r="C133" s="228" t="s">
        <v>76</v>
      </c>
      <c r="D133" s="228" t="s">
        <v>155</v>
      </c>
      <c r="E133" s="229" t="s">
        <v>1305</v>
      </c>
      <c r="F133" s="230" t="s">
        <v>1306</v>
      </c>
      <c r="G133" s="231" t="s">
        <v>931</v>
      </c>
      <c r="H133" s="232">
        <v>2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172</v>
      </c>
      <c r="AT133" s="240" t="s">
        <v>155</v>
      </c>
      <c r="AU133" s="240" t="s">
        <v>83</v>
      </c>
      <c r="AY133" s="18" t="s">
        <v>152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172</v>
      </c>
      <c r="BM133" s="240" t="s">
        <v>172</v>
      </c>
    </row>
    <row r="134" s="2" customFormat="1" ht="16.5" customHeight="1">
      <c r="A134" s="39"/>
      <c r="B134" s="40"/>
      <c r="C134" s="228" t="s">
        <v>76</v>
      </c>
      <c r="D134" s="228" t="s">
        <v>155</v>
      </c>
      <c r="E134" s="229" t="s">
        <v>1307</v>
      </c>
      <c r="F134" s="230" t="s">
        <v>1308</v>
      </c>
      <c r="G134" s="231" t="s">
        <v>931</v>
      </c>
      <c r="H134" s="232">
        <v>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172</v>
      </c>
      <c r="AT134" s="240" t="s">
        <v>155</v>
      </c>
      <c r="AU134" s="240" t="s">
        <v>83</v>
      </c>
      <c r="AY134" s="18" t="s">
        <v>152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172</v>
      </c>
      <c r="BM134" s="240" t="s">
        <v>184</v>
      </c>
    </row>
    <row r="135" s="2" customFormat="1" ht="16.5" customHeight="1">
      <c r="A135" s="39"/>
      <c r="B135" s="40"/>
      <c r="C135" s="228" t="s">
        <v>76</v>
      </c>
      <c r="D135" s="228" t="s">
        <v>155</v>
      </c>
      <c r="E135" s="229" t="s">
        <v>1309</v>
      </c>
      <c r="F135" s="230" t="s">
        <v>1310</v>
      </c>
      <c r="G135" s="231" t="s">
        <v>931</v>
      </c>
      <c r="H135" s="232">
        <v>2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172</v>
      </c>
      <c r="AT135" s="240" t="s">
        <v>155</v>
      </c>
      <c r="AU135" s="240" t="s">
        <v>83</v>
      </c>
      <c r="AY135" s="18" t="s">
        <v>152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172</v>
      </c>
      <c r="BM135" s="240" t="s">
        <v>194</v>
      </c>
    </row>
    <row r="136" s="2" customFormat="1" ht="16.5" customHeight="1">
      <c r="A136" s="39"/>
      <c r="B136" s="40"/>
      <c r="C136" s="228" t="s">
        <v>76</v>
      </c>
      <c r="D136" s="228" t="s">
        <v>155</v>
      </c>
      <c r="E136" s="229" t="s">
        <v>1311</v>
      </c>
      <c r="F136" s="230" t="s">
        <v>1312</v>
      </c>
      <c r="G136" s="231" t="s">
        <v>931</v>
      </c>
      <c r="H136" s="232">
        <v>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172</v>
      </c>
      <c r="AT136" s="240" t="s">
        <v>155</v>
      </c>
      <c r="AU136" s="240" t="s">
        <v>83</v>
      </c>
      <c r="AY136" s="18" t="s">
        <v>152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172</v>
      </c>
      <c r="BM136" s="240" t="s">
        <v>264</v>
      </c>
    </row>
    <row r="137" s="2" customFormat="1" ht="16.5" customHeight="1">
      <c r="A137" s="39"/>
      <c r="B137" s="40"/>
      <c r="C137" s="228" t="s">
        <v>76</v>
      </c>
      <c r="D137" s="228" t="s">
        <v>155</v>
      </c>
      <c r="E137" s="229" t="s">
        <v>1313</v>
      </c>
      <c r="F137" s="230" t="s">
        <v>1314</v>
      </c>
      <c r="G137" s="231" t="s">
        <v>931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172</v>
      </c>
      <c r="AT137" s="240" t="s">
        <v>155</v>
      </c>
      <c r="AU137" s="240" t="s">
        <v>83</v>
      </c>
      <c r="AY137" s="18" t="s">
        <v>152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172</v>
      </c>
      <c r="BM137" s="240" t="s">
        <v>8</v>
      </c>
    </row>
    <row r="138" s="2" customFormat="1" ht="16.5" customHeight="1">
      <c r="A138" s="39"/>
      <c r="B138" s="40"/>
      <c r="C138" s="228" t="s">
        <v>76</v>
      </c>
      <c r="D138" s="228" t="s">
        <v>155</v>
      </c>
      <c r="E138" s="229" t="s">
        <v>1315</v>
      </c>
      <c r="F138" s="230" t="s">
        <v>1316</v>
      </c>
      <c r="G138" s="231" t="s">
        <v>931</v>
      </c>
      <c r="H138" s="232">
        <v>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172</v>
      </c>
      <c r="AT138" s="240" t="s">
        <v>155</v>
      </c>
      <c r="AU138" s="240" t="s">
        <v>83</v>
      </c>
      <c r="AY138" s="18" t="s">
        <v>152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172</v>
      </c>
      <c r="BM138" s="240" t="s">
        <v>354</v>
      </c>
    </row>
    <row r="139" s="2" customFormat="1" ht="16.5" customHeight="1">
      <c r="A139" s="39"/>
      <c r="B139" s="40"/>
      <c r="C139" s="228" t="s">
        <v>76</v>
      </c>
      <c r="D139" s="228" t="s">
        <v>155</v>
      </c>
      <c r="E139" s="229" t="s">
        <v>1317</v>
      </c>
      <c r="F139" s="230" t="s">
        <v>1318</v>
      </c>
      <c r="G139" s="231" t="s">
        <v>931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172</v>
      </c>
      <c r="AT139" s="240" t="s">
        <v>155</v>
      </c>
      <c r="AU139" s="240" t="s">
        <v>83</v>
      </c>
      <c r="AY139" s="18" t="s">
        <v>152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172</v>
      </c>
      <c r="BM139" s="240" t="s">
        <v>358</v>
      </c>
    </row>
    <row r="140" s="2" customFormat="1" ht="16.5" customHeight="1">
      <c r="A140" s="39"/>
      <c r="B140" s="40"/>
      <c r="C140" s="228" t="s">
        <v>76</v>
      </c>
      <c r="D140" s="228" t="s">
        <v>155</v>
      </c>
      <c r="E140" s="229" t="s">
        <v>1319</v>
      </c>
      <c r="F140" s="230" t="s">
        <v>1320</v>
      </c>
      <c r="G140" s="231" t="s">
        <v>931</v>
      </c>
      <c r="H140" s="232">
        <v>3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172</v>
      </c>
      <c r="AT140" s="240" t="s">
        <v>155</v>
      </c>
      <c r="AU140" s="240" t="s">
        <v>83</v>
      </c>
      <c r="AY140" s="18" t="s">
        <v>152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172</v>
      </c>
      <c r="BM140" s="240" t="s">
        <v>368</v>
      </c>
    </row>
    <row r="141" s="2" customFormat="1" ht="16.5" customHeight="1">
      <c r="A141" s="39"/>
      <c r="B141" s="40"/>
      <c r="C141" s="228" t="s">
        <v>76</v>
      </c>
      <c r="D141" s="228" t="s">
        <v>155</v>
      </c>
      <c r="E141" s="229" t="s">
        <v>1321</v>
      </c>
      <c r="F141" s="230" t="s">
        <v>1322</v>
      </c>
      <c r="G141" s="231" t="s">
        <v>931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172</v>
      </c>
      <c r="AT141" s="240" t="s">
        <v>155</v>
      </c>
      <c r="AU141" s="240" t="s">
        <v>83</v>
      </c>
      <c r="AY141" s="18" t="s">
        <v>152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172</v>
      </c>
      <c r="BM141" s="240" t="s">
        <v>378</v>
      </c>
    </row>
    <row r="142" s="2" customFormat="1" ht="16.5" customHeight="1">
      <c r="A142" s="39"/>
      <c r="B142" s="40"/>
      <c r="C142" s="228" t="s">
        <v>76</v>
      </c>
      <c r="D142" s="228" t="s">
        <v>155</v>
      </c>
      <c r="E142" s="229" t="s">
        <v>1323</v>
      </c>
      <c r="F142" s="230" t="s">
        <v>1324</v>
      </c>
      <c r="G142" s="231" t="s">
        <v>931</v>
      </c>
      <c r="H142" s="232">
        <v>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172</v>
      </c>
      <c r="AT142" s="240" t="s">
        <v>155</v>
      </c>
      <c r="AU142" s="240" t="s">
        <v>83</v>
      </c>
      <c r="AY142" s="18" t="s">
        <v>152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172</v>
      </c>
      <c r="BM142" s="240" t="s">
        <v>388</v>
      </c>
    </row>
    <row r="143" s="2" customFormat="1" ht="16.5" customHeight="1">
      <c r="A143" s="39"/>
      <c r="B143" s="40"/>
      <c r="C143" s="228" t="s">
        <v>76</v>
      </c>
      <c r="D143" s="228" t="s">
        <v>155</v>
      </c>
      <c r="E143" s="229" t="s">
        <v>1325</v>
      </c>
      <c r="F143" s="230" t="s">
        <v>1326</v>
      </c>
      <c r="G143" s="231" t="s">
        <v>931</v>
      </c>
      <c r="H143" s="232">
        <v>6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172</v>
      </c>
      <c r="AT143" s="240" t="s">
        <v>155</v>
      </c>
      <c r="AU143" s="240" t="s">
        <v>83</v>
      </c>
      <c r="AY143" s="18" t="s">
        <v>152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172</v>
      </c>
      <c r="BM143" s="240" t="s">
        <v>398</v>
      </c>
    </row>
    <row r="144" s="2" customFormat="1" ht="16.5" customHeight="1">
      <c r="A144" s="39"/>
      <c r="B144" s="40"/>
      <c r="C144" s="228" t="s">
        <v>76</v>
      </c>
      <c r="D144" s="228" t="s">
        <v>155</v>
      </c>
      <c r="E144" s="229" t="s">
        <v>1327</v>
      </c>
      <c r="F144" s="230" t="s">
        <v>1328</v>
      </c>
      <c r="G144" s="231" t="s">
        <v>931</v>
      </c>
      <c r="H144" s="232">
        <v>6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172</v>
      </c>
      <c r="AT144" s="240" t="s">
        <v>155</v>
      </c>
      <c r="AU144" s="240" t="s">
        <v>83</v>
      </c>
      <c r="AY144" s="18" t="s">
        <v>152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172</v>
      </c>
      <c r="BM144" s="240" t="s">
        <v>403</v>
      </c>
    </row>
    <row r="145" s="2" customFormat="1" ht="16.5" customHeight="1">
      <c r="A145" s="39"/>
      <c r="B145" s="40"/>
      <c r="C145" s="228" t="s">
        <v>76</v>
      </c>
      <c r="D145" s="228" t="s">
        <v>155</v>
      </c>
      <c r="E145" s="229" t="s">
        <v>1329</v>
      </c>
      <c r="F145" s="230" t="s">
        <v>1330</v>
      </c>
      <c r="G145" s="231" t="s">
        <v>931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172</v>
      </c>
      <c r="AT145" s="240" t="s">
        <v>155</v>
      </c>
      <c r="AU145" s="240" t="s">
        <v>83</v>
      </c>
      <c r="AY145" s="18" t="s">
        <v>152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172</v>
      </c>
      <c r="BM145" s="240" t="s">
        <v>309</v>
      </c>
    </row>
    <row r="146" s="2" customFormat="1" ht="16.5" customHeight="1">
      <c r="A146" s="39"/>
      <c r="B146" s="40"/>
      <c r="C146" s="228" t="s">
        <v>76</v>
      </c>
      <c r="D146" s="228" t="s">
        <v>155</v>
      </c>
      <c r="E146" s="229" t="s">
        <v>1331</v>
      </c>
      <c r="F146" s="230" t="s">
        <v>1332</v>
      </c>
      <c r="G146" s="231" t="s">
        <v>931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172</v>
      </c>
      <c r="AT146" s="240" t="s">
        <v>155</v>
      </c>
      <c r="AU146" s="240" t="s">
        <v>83</v>
      </c>
      <c r="AY146" s="18" t="s">
        <v>152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172</v>
      </c>
      <c r="BM146" s="240" t="s">
        <v>673</v>
      </c>
    </row>
    <row r="147" s="2" customFormat="1" ht="21.75" customHeight="1">
      <c r="A147" s="39"/>
      <c r="B147" s="40"/>
      <c r="C147" s="228" t="s">
        <v>76</v>
      </c>
      <c r="D147" s="228" t="s">
        <v>155</v>
      </c>
      <c r="E147" s="229" t="s">
        <v>1333</v>
      </c>
      <c r="F147" s="230" t="s">
        <v>1334</v>
      </c>
      <c r="G147" s="231" t="s">
        <v>1335</v>
      </c>
      <c r="H147" s="232">
        <v>3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172</v>
      </c>
      <c r="AT147" s="240" t="s">
        <v>155</v>
      </c>
      <c r="AU147" s="240" t="s">
        <v>83</v>
      </c>
      <c r="AY147" s="18" t="s">
        <v>152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172</v>
      </c>
      <c r="BM147" s="240" t="s">
        <v>682</v>
      </c>
    </row>
    <row r="148" s="2" customFormat="1" ht="21.75" customHeight="1">
      <c r="A148" s="39"/>
      <c r="B148" s="40"/>
      <c r="C148" s="228" t="s">
        <v>76</v>
      </c>
      <c r="D148" s="228" t="s">
        <v>155</v>
      </c>
      <c r="E148" s="229" t="s">
        <v>1336</v>
      </c>
      <c r="F148" s="230" t="s">
        <v>1337</v>
      </c>
      <c r="G148" s="231" t="s">
        <v>1335</v>
      </c>
      <c r="H148" s="232">
        <v>3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172</v>
      </c>
      <c r="AT148" s="240" t="s">
        <v>155</v>
      </c>
      <c r="AU148" s="240" t="s">
        <v>83</v>
      </c>
      <c r="AY148" s="18" t="s">
        <v>152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172</v>
      </c>
      <c r="BM148" s="240" t="s">
        <v>693</v>
      </c>
    </row>
    <row r="149" s="2" customFormat="1" ht="21.75" customHeight="1">
      <c r="A149" s="39"/>
      <c r="B149" s="40"/>
      <c r="C149" s="228" t="s">
        <v>76</v>
      </c>
      <c r="D149" s="228" t="s">
        <v>155</v>
      </c>
      <c r="E149" s="229" t="s">
        <v>1338</v>
      </c>
      <c r="F149" s="230" t="s">
        <v>1339</v>
      </c>
      <c r="G149" s="231" t="s">
        <v>1335</v>
      </c>
      <c r="H149" s="232">
        <v>3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172</v>
      </c>
      <c r="AT149" s="240" t="s">
        <v>155</v>
      </c>
      <c r="AU149" s="240" t="s">
        <v>83</v>
      </c>
      <c r="AY149" s="18" t="s">
        <v>152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172</v>
      </c>
      <c r="BM149" s="240" t="s">
        <v>870</v>
      </c>
    </row>
    <row r="150" s="2" customFormat="1" ht="16.5" customHeight="1">
      <c r="A150" s="39"/>
      <c r="B150" s="40"/>
      <c r="C150" s="228" t="s">
        <v>76</v>
      </c>
      <c r="D150" s="228" t="s">
        <v>155</v>
      </c>
      <c r="E150" s="229" t="s">
        <v>1340</v>
      </c>
      <c r="F150" s="230" t="s">
        <v>1341</v>
      </c>
      <c r="G150" s="231" t="s">
        <v>1335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172</v>
      </c>
      <c r="AT150" s="240" t="s">
        <v>155</v>
      </c>
      <c r="AU150" s="240" t="s">
        <v>83</v>
      </c>
      <c r="AY150" s="18" t="s">
        <v>152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172</v>
      </c>
      <c r="BM150" s="240" t="s">
        <v>881</v>
      </c>
    </row>
    <row r="151" s="2" customFormat="1" ht="16.5" customHeight="1">
      <c r="A151" s="39"/>
      <c r="B151" s="40"/>
      <c r="C151" s="228" t="s">
        <v>76</v>
      </c>
      <c r="D151" s="228" t="s">
        <v>155</v>
      </c>
      <c r="E151" s="229" t="s">
        <v>1342</v>
      </c>
      <c r="F151" s="230" t="s">
        <v>1343</v>
      </c>
      <c r="G151" s="231" t="s">
        <v>1335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172</v>
      </c>
      <c r="AT151" s="240" t="s">
        <v>155</v>
      </c>
      <c r="AU151" s="240" t="s">
        <v>83</v>
      </c>
      <c r="AY151" s="18" t="s">
        <v>152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172</v>
      </c>
      <c r="BM151" s="240" t="s">
        <v>886</v>
      </c>
    </row>
    <row r="152" s="12" customFormat="1" ht="25.92" customHeight="1">
      <c r="A152" s="12"/>
      <c r="B152" s="212"/>
      <c r="C152" s="213"/>
      <c r="D152" s="214" t="s">
        <v>75</v>
      </c>
      <c r="E152" s="215" t="s">
        <v>80</v>
      </c>
      <c r="F152" s="215" t="s">
        <v>1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SUM(P153:P155)</f>
        <v>0</v>
      </c>
      <c r="Q152" s="220"/>
      <c r="R152" s="221">
        <f>SUM(R153:R155)</f>
        <v>0</v>
      </c>
      <c r="S152" s="220"/>
      <c r="T152" s="22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76</v>
      </c>
      <c r="AY152" s="223" t="s">
        <v>152</v>
      </c>
      <c r="BK152" s="225">
        <f>SUM(BK153:BK155)</f>
        <v>0</v>
      </c>
    </row>
    <row r="153" s="2" customFormat="1" ht="16.5" customHeight="1">
      <c r="A153" s="39"/>
      <c r="B153" s="40"/>
      <c r="C153" s="228" t="s">
        <v>76</v>
      </c>
      <c r="D153" s="228" t="s">
        <v>155</v>
      </c>
      <c r="E153" s="229" t="s">
        <v>1344</v>
      </c>
      <c r="F153" s="230" t="s">
        <v>1345</v>
      </c>
      <c r="G153" s="231" t="s">
        <v>1335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172</v>
      </c>
      <c r="AT153" s="240" t="s">
        <v>155</v>
      </c>
      <c r="AU153" s="240" t="s">
        <v>83</v>
      </c>
      <c r="AY153" s="18" t="s">
        <v>152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172</v>
      </c>
      <c r="BM153" s="240" t="s">
        <v>903</v>
      </c>
    </row>
    <row r="154" s="2" customFormat="1" ht="21.75" customHeight="1">
      <c r="A154" s="39"/>
      <c r="B154" s="40"/>
      <c r="C154" s="228" t="s">
        <v>76</v>
      </c>
      <c r="D154" s="228" t="s">
        <v>155</v>
      </c>
      <c r="E154" s="229" t="s">
        <v>1346</v>
      </c>
      <c r="F154" s="230" t="s">
        <v>1347</v>
      </c>
      <c r="G154" s="231" t="s">
        <v>1335</v>
      </c>
      <c r="H154" s="232">
        <v>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172</v>
      </c>
      <c r="AT154" s="240" t="s">
        <v>155</v>
      </c>
      <c r="AU154" s="240" t="s">
        <v>83</v>
      </c>
      <c r="AY154" s="18" t="s">
        <v>152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172</v>
      </c>
      <c r="BM154" s="240" t="s">
        <v>914</v>
      </c>
    </row>
    <row r="155" s="2" customFormat="1" ht="16.5" customHeight="1">
      <c r="A155" s="39"/>
      <c r="B155" s="40"/>
      <c r="C155" s="228" t="s">
        <v>76</v>
      </c>
      <c r="D155" s="228" t="s">
        <v>155</v>
      </c>
      <c r="E155" s="229" t="s">
        <v>1348</v>
      </c>
      <c r="F155" s="230" t="s">
        <v>1349</v>
      </c>
      <c r="G155" s="231" t="s">
        <v>1335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172</v>
      </c>
      <c r="AT155" s="240" t="s">
        <v>155</v>
      </c>
      <c r="AU155" s="240" t="s">
        <v>83</v>
      </c>
      <c r="AY155" s="18" t="s">
        <v>152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172</v>
      </c>
      <c r="BM155" s="240" t="s">
        <v>750</v>
      </c>
    </row>
    <row r="156" s="12" customFormat="1" ht="25.92" customHeight="1">
      <c r="A156" s="12"/>
      <c r="B156" s="212"/>
      <c r="C156" s="213"/>
      <c r="D156" s="214" t="s">
        <v>75</v>
      </c>
      <c r="E156" s="215" t="s">
        <v>80</v>
      </c>
      <c r="F156" s="215" t="s">
        <v>1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SUM(P157:P162)</f>
        <v>0</v>
      </c>
      <c r="Q156" s="220"/>
      <c r="R156" s="221">
        <f>SUM(R157:R162)</f>
        <v>0</v>
      </c>
      <c r="S156" s="220"/>
      <c r="T156" s="22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83</v>
      </c>
      <c r="AT156" s="224" t="s">
        <v>75</v>
      </c>
      <c r="AU156" s="224" t="s">
        <v>76</v>
      </c>
      <c r="AY156" s="223" t="s">
        <v>152</v>
      </c>
      <c r="BK156" s="225">
        <f>SUM(BK157:BK162)</f>
        <v>0</v>
      </c>
    </row>
    <row r="157" s="2" customFormat="1" ht="24.15" customHeight="1">
      <c r="A157" s="39"/>
      <c r="B157" s="40"/>
      <c r="C157" s="228" t="s">
        <v>76</v>
      </c>
      <c r="D157" s="228" t="s">
        <v>155</v>
      </c>
      <c r="E157" s="229" t="s">
        <v>1350</v>
      </c>
      <c r="F157" s="230" t="s">
        <v>1351</v>
      </c>
      <c r="G157" s="231" t="s">
        <v>1335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172</v>
      </c>
      <c r="AT157" s="240" t="s">
        <v>155</v>
      </c>
      <c r="AU157" s="240" t="s">
        <v>83</v>
      </c>
      <c r="AY157" s="18" t="s">
        <v>152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172</v>
      </c>
      <c r="BM157" s="240" t="s">
        <v>702</v>
      </c>
    </row>
    <row r="158" s="2" customFormat="1" ht="16.5" customHeight="1">
      <c r="A158" s="39"/>
      <c r="B158" s="40"/>
      <c r="C158" s="228" t="s">
        <v>76</v>
      </c>
      <c r="D158" s="228" t="s">
        <v>155</v>
      </c>
      <c r="E158" s="229" t="s">
        <v>1352</v>
      </c>
      <c r="F158" s="230" t="s">
        <v>1353</v>
      </c>
      <c r="G158" s="231" t="s">
        <v>1335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172</v>
      </c>
      <c r="AT158" s="240" t="s">
        <v>155</v>
      </c>
      <c r="AU158" s="240" t="s">
        <v>83</v>
      </c>
      <c r="AY158" s="18" t="s">
        <v>152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172</v>
      </c>
      <c r="BM158" s="240" t="s">
        <v>997</v>
      </c>
    </row>
    <row r="159" s="2" customFormat="1" ht="16.5" customHeight="1">
      <c r="A159" s="39"/>
      <c r="B159" s="40"/>
      <c r="C159" s="228" t="s">
        <v>76</v>
      </c>
      <c r="D159" s="228" t="s">
        <v>155</v>
      </c>
      <c r="E159" s="229" t="s">
        <v>1354</v>
      </c>
      <c r="F159" s="230" t="s">
        <v>1217</v>
      </c>
      <c r="G159" s="231" t="s">
        <v>931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172</v>
      </c>
      <c r="AT159" s="240" t="s">
        <v>155</v>
      </c>
      <c r="AU159" s="240" t="s">
        <v>83</v>
      </c>
      <c r="AY159" s="18" t="s">
        <v>152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172</v>
      </c>
      <c r="BM159" s="240" t="s">
        <v>1000</v>
      </c>
    </row>
    <row r="160" s="2" customFormat="1" ht="16.5" customHeight="1">
      <c r="A160" s="39"/>
      <c r="B160" s="40"/>
      <c r="C160" s="228" t="s">
        <v>76</v>
      </c>
      <c r="D160" s="228" t="s">
        <v>155</v>
      </c>
      <c r="E160" s="229" t="s">
        <v>1355</v>
      </c>
      <c r="F160" s="230" t="s">
        <v>1218</v>
      </c>
      <c r="G160" s="231" t="s">
        <v>1335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172</v>
      </c>
      <c r="AT160" s="240" t="s">
        <v>155</v>
      </c>
      <c r="AU160" s="240" t="s">
        <v>83</v>
      </c>
      <c r="AY160" s="18" t="s">
        <v>152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172</v>
      </c>
      <c r="BM160" s="240" t="s">
        <v>1003</v>
      </c>
    </row>
    <row r="161" s="2" customFormat="1" ht="16.5" customHeight="1">
      <c r="A161" s="39"/>
      <c r="B161" s="40"/>
      <c r="C161" s="228" t="s">
        <v>76</v>
      </c>
      <c r="D161" s="228" t="s">
        <v>155</v>
      </c>
      <c r="E161" s="229" t="s">
        <v>1356</v>
      </c>
      <c r="F161" s="230" t="s">
        <v>1219</v>
      </c>
      <c r="G161" s="231" t="s">
        <v>1335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172</v>
      </c>
      <c r="AT161" s="240" t="s">
        <v>155</v>
      </c>
      <c r="AU161" s="240" t="s">
        <v>83</v>
      </c>
      <c r="AY161" s="18" t="s">
        <v>152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172</v>
      </c>
      <c r="BM161" s="240" t="s">
        <v>1007</v>
      </c>
    </row>
    <row r="162" s="2" customFormat="1" ht="16.5" customHeight="1">
      <c r="A162" s="39"/>
      <c r="B162" s="40"/>
      <c r="C162" s="228" t="s">
        <v>76</v>
      </c>
      <c r="D162" s="228" t="s">
        <v>155</v>
      </c>
      <c r="E162" s="229" t="s">
        <v>1357</v>
      </c>
      <c r="F162" s="230" t="s">
        <v>1358</v>
      </c>
      <c r="G162" s="231" t="s">
        <v>1335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172</v>
      </c>
      <c r="AT162" s="240" t="s">
        <v>155</v>
      </c>
      <c r="AU162" s="240" t="s">
        <v>83</v>
      </c>
      <c r="AY162" s="18" t="s">
        <v>152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172</v>
      </c>
      <c r="BM162" s="240" t="s">
        <v>1011</v>
      </c>
    </row>
    <row r="163" s="12" customFormat="1" ht="25.92" customHeight="1">
      <c r="A163" s="12"/>
      <c r="B163" s="212"/>
      <c r="C163" s="213"/>
      <c r="D163" s="214" t="s">
        <v>75</v>
      </c>
      <c r="E163" s="215" t="s">
        <v>80</v>
      </c>
      <c r="F163" s="215" t="s">
        <v>1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SUM(P164:P167)</f>
        <v>0</v>
      </c>
      <c r="Q163" s="220"/>
      <c r="R163" s="221">
        <f>SUM(R164:R167)</f>
        <v>0</v>
      </c>
      <c r="S163" s="220"/>
      <c r="T163" s="22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83</v>
      </c>
      <c r="AT163" s="224" t="s">
        <v>75</v>
      </c>
      <c r="AU163" s="224" t="s">
        <v>76</v>
      </c>
      <c r="AY163" s="223" t="s">
        <v>152</v>
      </c>
      <c r="BK163" s="225">
        <f>SUM(BK164:BK167)</f>
        <v>0</v>
      </c>
    </row>
    <row r="164" s="2" customFormat="1" ht="16.5" customHeight="1">
      <c r="A164" s="39"/>
      <c r="B164" s="40"/>
      <c r="C164" s="228" t="s">
        <v>76</v>
      </c>
      <c r="D164" s="228" t="s">
        <v>155</v>
      </c>
      <c r="E164" s="229" t="s">
        <v>1359</v>
      </c>
      <c r="F164" s="230" t="s">
        <v>1360</v>
      </c>
      <c r="G164" s="231" t="s">
        <v>1335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172</v>
      </c>
      <c r="AT164" s="240" t="s">
        <v>155</v>
      </c>
      <c r="AU164" s="240" t="s">
        <v>83</v>
      </c>
      <c r="AY164" s="18" t="s">
        <v>152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172</v>
      </c>
      <c r="BM164" s="240" t="s">
        <v>699</v>
      </c>
    </row>
    <row r="165" s="2" customFormat="1" ht="16.5" customHeight="1">
      <c r="A165" s="39"/>
      <c r="B165" s="40"/>
      <c r="C165" s="228" t="s">
        <v>76</v>
      </c>
      <c r="D165" s="228" t="s">
        <v>155</v>
      </c>
      <c r="E165" s="229" t="s">
        <v>1361</v>
      </c>
      <c r="F165" s="230" t="s">
        <v>1362</v>
      </c>
      <c r="G165" s="231" t="s">
        <v>1335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172</v>
      </c>
      <c r="AT165" s="240" t="s">
        <v>155</v>
      </c>
      <c r="AU165" s="240" t="s">
        <v>83</v>
      </c>
      <c r="AY165" s="18" t="s">
        <v>152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172</v>
      </c>
      <c r="BM165" s="240" t="s">
        <v>1018</v>
      </c>
    </row>
    <row r="166" s="2" customFormat="1" ht="16.5" customHeight="1">
      <c r="A166" s="39"/>
      <c r="B166" s="40"/>
      <c r="C166" s="228" t="s">
        <v>76</v>
      </c>
      <c r="D166" s="228" t="s">
        <v>155</v>
      </c>
      <c r="E166" s="229" t="s">
        <v>1363</v>
      </c>
      <c r="F166" s="230" t="s">
        <v>1364</v>
      </c>
      <c r="G166" s="231" t="s">
        <v>1335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172</v>
      </c>
      <c r="AT166" s="240" t="s">
        <v>155</v>
      </c>
      <c r="AU166" s="240" t="s">
        <v>83</v>
      </c>
      <c r="AY166" s="18" t="s">
        <v>152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172</v>
      </c>
      <c r="BM166" s="240" t="s">
        <v>1022</v>
      </c>
    </row>
    <row r="167" s="2" customFormat="1" ht="16.5" customHeight="1">
      <c r="A167" s="39"/>
      <c r="B167" s="40"/>
      <c r="C167" s="228" t="s">
        <v>76</v>
      </c>
      <c r="D167" s="228" t="s">
        <v>155</v>
      </c>
      <c r="E167" s="229" t="s">
        <v>1365</v>
      </c>
      <c r="F167" s="230" t="s">
        <v>1366</v>
      </c>
      <c r="G167" s="231" t="s">
        <v>1335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172</v>
      </c>
      <c r="AT167" s="240" t="s">
        <v>155</v>
      </c>
      <c r="AU167" s="240" t="s">
        <v>83</v>
      </c>
      <c r="AY167" s="18" t="s">
        <v>152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172</v>
      </c>
      <c r="BM167" s="240" t="s">
        <v>1026</v>
      </c>
    </row>
    <row r="168" s="12" customFormat="1" ht="25.92" customHeight="1">
      <c r="A168" s="12"/>
      <c r="B168" s="212"/>
      <c r="C168" s="213"/>
      <c r="D168" s="214" t="s">
        <v>75</v>
      </c>
      <c r="E168" s="215" t="s">
        <v>80</v>
      </c>
      <c r="F168" s="215" t="s">
        <v>1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76</v>
      </c>
      <c r="AY168" s="223" t="s">
        <v>152</v>
      </c>
      <c r="BK168" s="225">
        <f>BK169</f>
        <v>0</v>
      </c>
    </row>
    <row r="169" s="2" customFormat="1" ht="24.15" customHeight="1">
      <c r="A169" s="39"/>
      <c r="B169" s="40"/>
      <c r="C169" s="228" t="s">
        <v>76</v>
      </c>
      <c r="D169" s="228" t="s">
        <v>155</v>
      </c>
      <c r="E169" s="229" t="s">
        <v>1367</v>
      </c>
      <c r="F169" s="230" t="s">
        <v>1368</v>
      </c>
      <c r="G169" s="231" t="s">
        <v>1335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172</v>
      </c>
      <c r="AT169" s="240" t="s">
        <v>155</v>
      </c>
      <c r="AU169" s="240" t="s">
        <v>83</v>
      </c>
      <c r="AY169" s="18" t="s">
        <v>152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172</v>
      </c>
      <c r="BM169" s="240" t="s">
        <v>1029</v>
      </c>
    </row>
    <row r="170" s="12" customFormat="1" ht="25.92" customHeight="1">
      <c r="A170" s="12"/>
      <c r="B170" s="212"/>
      <c r="C170" s="213"/>
      <c r="D170" s="214" t="s">
        <v>75</v>
      </c>
      <c r="E170" s="215" t="s">
        <v>80</v>
      </c>
      <c r="F170" s="215" t="s">
        <v>1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SUM(P171:P190)</f>
        <v>0</v>
      </c>
      <c r="Q170" s="220"/>
      <c r="R170" s="221">
        <f>SUM(R171:R190)</f>
        <v>0</v>
      </c>
      <c r="S170" s="220"/>
      <c r="T170" s="222">
        <f>SUM(T171:T190)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83</v>
      </c>
      <c r="AT170" s="224" t="s">
        <v>75</v>
      </c>
      <c r="AU170" s="224" t="s">
        <v>76</v>
      </c>
      <c r="AY170" s="223" t="s">
        <v>152</v>
      </c>
      <c r="BK170" s="225">
        <f>SUM(BK171:BK190)</f>
        <v>0</v>
      </c>
    </row>
    <row r="171" s="2" customFormat="1" ht="16.5" customHeight="1">
      <c r="A171" s="39"/>
      <c r="B171" s="40"/>
      <c r="C171" s="228" t="s">
        <v>76</v>
      </c>
      <c r="D171" s="228" t="s">
        <v>155</v>
      </c>
      <c r="E171" s="229" t="s">
        <v>1369</v>
      </c>
      <c r="F171" s="230" t="s">
        <v>1224</v>
      </c>
      <c r="G171" s="231" t="s">
        <v>220</v>
      </c>
      <c r="H171" s="232">
        <v>8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172</v>
      </c>
      <c r="AT171" s="240" t="s">
        <v>155</v>
      </c>
      <c r="AU171" s="240" t="s">
        <v>83</v>
      </c>
      <c r="AY171" s="18" t="s">
        <v>152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172</v>
      </c>
      <c r="BM171" s="240" t="s">
        <v>1032</v>
      </c>
    </row>
    <row r="172" s="2" customFormat="1" ht="16.5" customHeight="1">
      <c r="A172" s="39"/>
      <c r="B172" s="40"/>
      <c r="C172" s="228" t="s">
        <v>76</v>
      </c>
      <c r="D172" s="228" t="s">
        <v>155</v>
      </c>
      <c r="E172" s="229" t="s">
        <v>1370</v>
      </c>
      <c r="F172" s="230" t="s">
        <v>1225</v>
      </c>
      <c r="G172" s="231" t="s">
        <v>1335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172</v>
      </c>
      <c r="AT172" s="240" t="s">
        <v>155</v>
      </c>
      <c r="AU172" s="240" t="s">
        <v>83</v>
      </c>
      <c r="AY172" s="18" t="s">
        <v>152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172</v>
      </c>
      <c r="BM172" s="240" t="s">
        <v>1035</v>
      </c>
    </row>
    <row r="173" s="2" customFormat="1" ht="16.5" customHeight="1">
      <c r="A173" s="39"/>
      <c r="B173" s="40"/>
      <c r="C173" s="228" t="s">
        <v>76</v>
      </c>
      <c r="D173" s="228" t="s">
        <v>155</v>
      </c>
      <c r="E173" s="229" t="s">
        <v>1371</v>
      </c>
      <c r="F173" s="230" t="s">
        <v>1226</v>
      </c>
      <c r="G173" s="231" t="s">
        <v>1335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172</v>
      </c>
      <c r="AT173" s="240" t="s">
        <v>155</v>
      </c>
      <c r="AU173" s="240" t="s">
        <v>83</v>
      </c>
      <c r="AY173" s="18" t="s">
        <v>152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172</v>
      </c>
      <c r="BM173" s="240" t="s">
        <v>1036</v>
      </c>
    </row>
    <row r="174" s="2" customFormat="1" ht="16.5" customHeight="1">
      <c r="A174" s="39"/>
      <c r="B174" s="40"/>
      <c r="C174" s="228" t="s">
        <v>76</v>
      </c>
      <c r="D174" s="228" t="s">
        <v>155</v>
      </c>
      <c r="E174" s="229" t="s">
        <v>1372</v>
      </c>
      <c r="F174" s="230" t="s">
        <v>1373</v>
      </c>
      <c r="G174" s="231" t="s">
        <v>220</v>
      </c>
      <c r="H174" s="232">
        <v>100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172</v>
      </c>
      <c r="AT174" s="240" t="s">
        <v>155</v>
      </c>
      <c r="AU174" s="240" t="s">
        <v>83</v>
      </c>
      <c r="AY174" s="18" t="s">
        <v>152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172</v>
      </c>
      <c r="BM174" s="240" t="s">
        <v>876</v>
      </c>
    </row>
    <row r="175" s="2" customFormat="1" ht="16.5" customHeight="1">
      <c r="A175" s="39"/>
      <c r="B175" s="40"/>
      <c r="C175" s="228" t="s">
        <v>76</v>
      </c>
      <c r="D175" s="228" t="s">
        <v>155</v>
      </c>
      <c r="E175" s="229" t="s">
        <v>1374</v>
      </c>
      <c r="F175" s="230" t="s">
        <v>1375</v>
      </c>
      <c r="G175" s="231" t="s">
        <v>220</v>
      </c>
      <c r="H175" s="232">
        <v>18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172</v>
      </c>
      <c r="AT175" s="240" t="s">
        <v>155</v>
      </c>
      <c r="AU175" s="240" t="s">
        <v>83</v>
      </c>
      <c r="AY175" s="18" t="s">
        <v>152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172</v>
      </c>
      <c r="BM175" s="240" t="s">
        <v>1040</v>
      </c>
    </row>
    <row r="176" s="2" customFormat="1" ht="16.5" customHeight="1">
      <c r="A176" s="39"/>
      <c r="B176" s="40"/>
      <c r="C176" s="228" t="s">
        <v>76</v>
      </c>
      <c r="D176" s="228" t="s">
        <v>155</v>
      </c>
      <c r="E176" s="229" t="s">
        <v>1376</v>
      </c>
      <c r="F176" s="230" t="s">
        <v>1377</v>
      </c>
      <c r="G176" s="231" t="s">
        <v>931</v>
      </c>
      <c r="H176" s="232">
        <v>12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172</v>
      </c>
      <c r="AT176" s="240" t="s">
        <v>155</v>
      </c>
      <c r="AU176" s="240" t="s">
        <v>83</v>
      </c>
      <c r="AY176" s="18" t="s">
        <v>152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172</v>
      </c>
      <c r="BM176" s="240" t="s">
        <v>1044</v>
      </c>
    </row>
    <row r="177" s="2" customFormat="1" ht="16.5" customHeight="1">
      <c r="A177" s="39"/>
      <c r="B177" s="40"/>
      <c r="C177" s="228" t="s">
        <v>76</v>
      </c>
      <c r="D177" s="228" t="s">
        <v>155</v>
      </c>
      <c r="E177" s="229" t="s">
        <v>1378</v>
      </c>
      <c r="F177" s="230" t="s">
        <v>1379</v>
      </c>
      <c r="G177" s="231" t="s">
        <v>931</v>
      </c>
      <c r="H177" s="232">
        <v>21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172</v>
      </c>
      <c r="AT177" s="240" t="s">
        <v>155</v>
      </c>
      <c r="AU177" s="240" t="s">
        <v>83</v>
      </c>
      <c r="AY177" s="18" t="s">
        <v>152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172</v>
      </c>
      <c r="BM177" s="240" t="s">
        <v>1049</v>
      </c>
    </row>
    <row r="178" s="2" customFormat="1" ht="16.5" customHeight="1">
      <c r="A178" s="39"/>
      <c r="B178" s="40"/>
      <c r="C178" s="228" t="s">
        <v>76</v>
      </c>
      <c r="D178" s="228" t="s">
        <v>155</v>
      </c>
      <c r="E178" s="229" t="s">
        <v>1380</v>
      </c>
      <c r="F178" s="230" t="s">
        <v>1228</v>
      </c>
      <c r="G178" s="231" t="s">
        <v>220</v>
      </c>
      <c r="H178" s="232">
        <v>120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172</v>
      </c>
      <c r="AT178" s="240" t="s">
        <v>155</v>
      </c>
      <c r="AU178" s="240" t="s">
        <v>83</v>
      </c>
      <c r="AY178" s="18" t="s">
        <v>152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172</v>
      </c>
      <c r="BM178" s="240" t="s">
        <v>1053</v>
      </c>
    </row>
    <row r="179" s="2" customFormat="1" ht="16.5" customHeight="1">
      <c r="A179" s="39"/>
      <c r="B179" s="40"/>
      <c r="C179" s="228" t="s">
        <v>76</v>
      </c>
      <c r="D179" s="228" t="s">
        <v>155</v>
      </c>
      <c r="E179" s="229" t="s">
        <v>1381</v>
      </c>
      <c r="F179" s="230" t="s">
        <v>1229</v>
      </c>
      <c r="G179" s="231" t="s">
        <v>1335</v>
      </c>
      <c r="H179" s="232">
        <v>3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172</v>
      </c>
      <c r="AT179" s="240" t="s">
        <v>155</v>
      </c>
      <c r="AU179" s="240" t="s">
        <v>83</v>
      </c>
      <c r="AY179" s="18" t="s">
        <v>152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172</v>
      </c>
      <c r="BM179" s="240" t="s">
        <v>1057</v>
      </c>
    </row>
    <row r="180" s="2" customFormat="1" ht="16.5" customHeight="1">
      <c r="A180" s="39"/>
      <c r="B180" s="40"/>
      <c r="C180" s="228" t="s">
        <v>76</v>
      </c>
      <c r="D180" s="228" t="s">
        <v>155</v>
      </c>
      <c r="E180" s="229" t="s">
        <v>1382</v>
      </c>
      <c r="F180" s="230" t="s">
        <v>1383</v>
      </c>
      <c r="G180" s="231" t="s">
        <v>1335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172</v>
      </c>
      <c r="AT180" s="240" t="s">
        <v>155</v>
      </c>
      <c r="AU180" s="240" t="s">
        <v>83</v>
      </c>
      <c r="AY180" s="18" t="s">
        <v>152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172</v>
      </c>
      <c r="BM180" s="240" t="s">
        <v>1061</v>
      </c>
    </row>
    <row r="181" s="2" customFormat="1" ht="16.5" customHeight="1">
      <c r="A181" s="39"/>
      <c r="B181" s="40"/>
      <c r="C181" s="228" t="s">
        <v>76</v>
      </c>
      <c r="D181" s="228" t="s">
        <v>155</v>
      </c>
      <c r="E181" s="229" t="s">
        <v>1384</v>
      </c>
      <c r="F181" s="230" t="s">
        <v>1232</v>
      </c>
      <c r="G181" s="231" t="s">
        <v>1335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172</v>
      </c>
      <c r="AT181" s="240" t="s">
        <v>155</v>
      </c>
      <c r="AU181" s="240" t="s">
        <v>83</v>
      </c>
      <c r="AY181" s="18" t="s">
        <v>152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172</v>
      </c>
      <c r="BM181" s="240" t="s">
        <v>1065</v>
      </c>
    </row>
    <row r="182" s="2" customFormat="1" ht="16.5" customHeight="1">
      <c r="A182" s="39"/>
      <c r="B182" s="40"/>
      <c r="C182" s="228" t="s">
        <v>76</v>
      </c>
      <c r="D182" s="228" t="s">
        <v>155</v>
      </c>
      <c r="E182" s="229" t="s">
        <v>1385</v>
      </c>
      <c r="F182" s="230" t="s">
        <v>1234</v>
      </c>
      <c r="G182" s="231" t="s">
        <v>1335</v>
      </c>
      <c r="H182" s="232">
        <v>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172</v>
      </c>
      <c r="AT182" s="240" t="s">
        <v>155</v>
      </c>
      <c r="AU182" s="240" t="s">
        <v>83</v>
      </c>
      <c r="AY182" s="18" t="s">
        <v>152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172</v>
      </c>
      <c r="BM182" s="240" t="s">
        <v>1069</v>
      </c>
    </row>
    <row r="183" s="2" customFormat="1" ht="16.5" customHeight="1">
      <c r="A183" s="39"/>
      <c r="B183" s="40"/>
      <c r="C183" s="228" t="s">
        <v>76</v>
      </c>
      <c r="D183" s="228" t="s">
        <v>155</v>
      </c>
      <c r="E183" s="229" t="s">
        <v>1386</v>
      </c>
      <c r="F183" s="230" t="s">
        <v>1236</v>
      </c>
      <c r="G183" s="231" t="s">
        <v>220</v>
      </c>
      <c r="H183" s="232">
        <v>200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172</v>
      </c>
      <c r="AT183" s="240" t="s">
        <v>155</v>
      </c>
      <c r="AU183" s="240" t="s">
        <v>83</v>
      </c>
      <c r="AY183" s="18" t="s">
        <v>152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172</v>
      </c>
      <c r="BM183" s="240" t="s">
        <v>1073</v>
      </c>
    </row>
    <row r="184" s="2" customFormat="1" ht="16.5" customHeight="1">
      <c r="A184" s="39"/>
      <c r="B184" s="40"/>
      <c r="C184" s="228" t="s">
        <v>76</v>
      </c>
      <c r="D184" s="228" t="s">
        <v>155</v>
      </c>
      <c r="E184" s="229" t="s">
        <v>1387</v>
      </c>
      <c r="F184" s="230" t="s">
        <v>1238</v>
      </c>
      <c r="G184" s="231" t="s">
        <v>1335</v>
      </c>
      <c r="H184" s="232">
        <v>4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172</v>
      </c>
      <c r="AT184" s="240" t="s">
        <v>155</v>
      </c>
      <c r="AU184" s="240" t="s">
        <v>83</v>
      </c>
      <c r="AY184" s="18" t="s">
        <v>152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172</v>
      </c>
      <c r="BM184" s="240" t="s">
        <v>1077</v>
      </c>
    </row>
    <row r="185" s="2" customFormat="1" ht="16.5" customHeight="1">
      <c r="A185" s="39"/>
      <c r="B185" s="40"/>
      <c r="C185" s="228" t="s">
        <v>76</v>
      </c>
      <c r="D185" s="228" t="s">
        <v>155</v>
      </c>
      <c r="E185" s="229" t="s">
        <v>1388</v>
      </c>
      <c r="F185" s="230" t="s">
        <v>1240</v>
      </c>
      <c r="G185" s="231" t="s">
        <v>220</v>
      </c>
      <c r="H185" s="232">
        <v>25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172</v>
      </c>
      <c r="AT185" s="240" t="s">
        <v>155</v>
      </c>
      <c r="AU185" s="240" t="s">
        <v>83</v>
      </c>
      <c r="AY185" s="18" t="s">
        <v>152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172</v>
      </c>
      <c r="BM185" s="240" t="s">
        <v>1081</v>
      </c>
    </row>
    <row r="186" s="2" customFormat="1" ht="16.5" customHeight="1">
      <c r="A186" s="39"/>
      <c r="B186" s="40"/>
      <c r="C186" s="228" t="s">
        <v>76</v>
      </c>
      <c r="D186" s="228" t="s">
        <v>155</v>
      </c>
      <c r="E186" s="229" t="s">
        <v>1389</v>
      </c>
      <c r="F186" s="230" t="s">
        <v>1242</v>
      </c>
      <c r="G186" s="231" t="s">
        <v>1335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172</v>
      </c>
      <c r="AT186" s="240" t="s">
        <v>155</v>
      </c>
      <c r="AU186" s="240" t="s">
        <v>83</v>
      </c>
      <c r="AY186" s="18" t="s">
        <v>152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172</v>
      </c>
      <c r="BM186" s="240" t="s">
        <v>1085</v>
      </c>
    </row>
    <row r="187" s="2" customFormat="1" ht="16.5" customHeight="1">
      <c r="A187" s="39"/>
      <c r="B187" s="40"/>
      <c r="C187" s="228" t="s">
        <v>76</v>
      </c>
      <c r="D187" s="228" t="s">
        <v>155</v>
      </c>
      <c r="E187" s="229" t="s">
        <v>1390</v>
      </c>
      <c r="F187" s="230" t="s">
        <v>1391</v>
      </c>
      <c r="G187" s="231" t="s">
        <v>220</v>
      </c>
      <c r="H187" s="232">
        <v>200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172</v>
      </c>
      <c r="AT187" s="240" t="s">
        <v>155</v>
      </c>
      <c r="AU187" s="240" t="s">
        <v>83</v>
      </c>
      <c r="AY187" s="18" t="s">
        <v>152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172</v>
      </c>
      <c r="BM187" s="240" t="s">
        <v>1086</v>
      </c>
    </row>
    <row r="188" s="2" customFormat="1" ht="16.5" customHeight="1">
      <c r="A188" s="39"/>
      <c r="B188" s="40"/>
      <c r="C188" s="228" t="s">
        <v>76</v>
      </c>
      <c r="D188" s="228" t="s">
        <v>155</v>
      </c>
      <c r="E188" s="229" t="s">
        <v>1392</v>
      </c>
      <c r="F188" s="230" t="s">
        <v>1393</v>
      </c>
      <c r="G188" s="231" t="s">
        <v>1335</v>
      </c>
      <c r="H188" s="232">
        <v>6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172</v>
      </c>
      <c r="AT188" s="240" t="s">
        <v>155</v>
      </c>
      <c r="AU188" s="240" t="s">
        <v>83</v>
      </c>
      <c r="AY188" s="18" t="s">
        <v>152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172</v>
      </c>
      <c r="BM188" s="240" t="s">
        <v>1090</v>
      </c>
    </row>
    <row r="189" s="2" customFormat="1" ht="16.5" customHeight="1">
      <c r="A189" s="39"/>
      <c r="B189" s="40"/>
      <c r="C189" s="228" t="s">
        <v>76</v>
      </c>
      <c r="D189" s="228" t="s">
        <v>155</v>
      </c>
      <c r="E189" s="229" t="s">
        <v>1394</v>
      </c>
      <c r="F189" s="230" t="s">
        <v>1246</v>
      </c>
      <c r="G189" s="231" t="s">
        <v>220</v>
      </c>
      <c r="H189" s="232">
        <v>6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172</v>
      </c>
      <c r="AT189" s="240" t="s">
        <v>155</v>
      </c>
      <c r="AU189" s="240" t="s">
        <v>83</v>
      </c>
      <c r="AY189" s="18" t="s">
        <v>152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172</v>
      </c>
      <c r="BM189" s="240" t="s">
        <v>1093</v>
      </c>
    </row>
    <row r="190" s="2" customFormat="1" ht="16.5" customHeight="1">
      <c r="A190" s="39"/>
      <c r="B190" s="40"/>
      <c r="C190" s="228" t="s">
        <v>76</v>
      </c>
      <c r="D190" s="228" t="s">
        <v>155</v>
      </c>
      <c r="E190" s="229" t="s">
        <v>1395</v>
      </c>
      <c r="F190" s="230" t="s">
        <v>1254</v>
      </c>
      <c r="G190" s="231" t="s">
        <v>1335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172</v>
      </c>
      <c r="AT190" s="240" t="s">
        <v>155</v>
      </c>
      <c r="AU190" s="240" t="s">
        <v>83</v>
      </c>
      <c r="AY190" s="18" t="s">
        <v>152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172</v>
      </c>
      <c r="BM190" s="240" t="s">
        <v>1096</v>
      </c>
    </row>
    <row r="191" s="12" customFormat="1" ht="25.92" customHeight="1">
      <c r="A191" s="12"/>
      <c r="B191" s="212"/>
      <c r="C191" s="213"/>
      <c r="D191" s="214" t="s">
        <v>75</v>
      </c>
      <c r="E191" s="215" t="s">
        <v>80</v>
      </c>
      <c r="F191" s="215" t="s">
        <v>1</v>
      </c>
      <c r="G191" s="213"/>
      <c r="H191" s="213"/>
      <c r="I191" s="216"/>
      <c r="J191" s="217">
        <f>BK191</f>
        <v>0</v>
      </c>
      <c r="K191" s="213"/>
      <c r="L191" s="218"/>
      <c r="M191" s="219"/>
      <c r="N191" s="220"/>
      <c r="O191" s="220"/>
      <c r="P191" s="221">
        <f>P192</f>
        <v>0</v>
      </c>
      <c r="Q191" s="220"/>
      <c r="R191" s="221">
        <f>R192</f>
        <v>0</v>
      </c>
      <c r="S191" s="220"/>
      <c r="T191" s="222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83</v>
      </c>
      <c r="AT191" s="224" t="s">
        <v>75</v>
      </c>
      <c r="AU191" s="224" t="s">
        <v>76</v>
      </c>
      <c r="AY191" s="223" t="s">
        <v>152</v>
      </c>
      <c r="BK191" s="225">
        <f>BK192</f>
        <v>0</v>
      </c>
    </row>
    <row r="192" s="2" customFormat="1" ht="16.5" customHeight="1">
      <c r="A192" s="39"/>
      <c r="B192" s="40"/>
      <c r="C192" s="228" t="s">
        <v>76</v>
      </c>
      <c r="D192" s="228" t="s">
        <v>155</v>
      </c>
      <c r="E192" s="229" t="s">
        <v>1396</v>
      </c>
      <c r="F192" s="230" t="s">
        <v>1397</v>
      </c>
      <c r="G192" s="231" t="s">
        <v>220</v>
      </c>
      <c r="H192" s="232">
        <v>10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172</v>
      </c>
      <c r="AT192" s="240" t="s">
        <v>155</v>
      </c>
      <c r="AU192" s="240" t="s">
        <v>83</v>
      </c>
      <c r="AY192" s="18" t="s">
        <v>152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172</v>
      </c>
      <c r="BM192" s="240" t="s">
        <v>1099</v>
      </c>
    </row>
    <row r="193" s="12" customFormat="1" ht="25.92" customHeight="1">
      <c r="A193" s="12"/>
      <c r="B193" s="212"/>
      <c r="C193" s="213"/>
      <c r="D193" s="214" t="s">
        <v>75</v>
      </c>
      <c r="E193" s="215" t="s">
        <v>80</v>
      </c>
      <c r="F193" s="215" t="s">
        <v>1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SUM(P194:P204)</f>
        <v>0</v>
      </c>
      <c r="Q193" s="220"/>
      <c r="R193" s="221">
        <f>SUM(R194:R204)</f>
        <v>0</v>
      </c>
      <c r="S193" s="220"/>
      <c r="T193" s="222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76</v>
      </c>
      <c r="AY193" s="223" t="s">
        <v>152</v>
      </c>
      <c r="BK193" s="225">
        <f>SUM(BK194:BK204)</f>
        <v>0</v>
      </c>
    </row>
    <row r="194" s="2" customFormat="1" ht="16.5" customHeight="1">
      <c r="A194" s="39"/>
      <c r="B194" s="40"/>
      <c r="C194" s="228" t="s">
        <v>76</v>
      </c>
      <c r="D194" s="228" t="s">
        <v>155</v>
      </c>
      <c r="E194" s="229" t="s">
        <v>1398</v>
      </c>
      <c r="F194" s="230" t="s">
        <v>1399</v>
      </c>
      <c r="G194" s="231" t="s">
        <v>220</v>
      </c>
      <c r="H194" s="232">
        <v>125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172</v>
      </c>
      <c r="AT194" s="240" t="s">
        <v>155</v>
      </c>
      <c r="AU194" s="240" t="s">
        <v>83</v>
      </c>
      <c r="AY194" s="18" t="s">
        <v>152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172</v>
      </c>
      <c r="BM194" s="240" t="s">
        <v>1102</v>
      </c>
    </row>
    <row r="195" s="2" customFormat="1" ht="16.5" customHeight="1">
      <c r="A195" s="39"/>
      <c r="B195" s="40"/>
      <c r="C195" s="228" t="s">
        <v>76</v>
      </c>
      <c r="D195" s="228" t="s">
        <v>155</v>
      </c>
      <c r="E195" s="229" t="s">
        <v>1400</v>
      </c>
      <c r="F195" s="230" t="s">
        <v>1401</v>
      </c>
      <c r="G195" s="231" t="s">
        <v>931</v>
      </c>
      <c r="H195" s="232">
        <v>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172</v>
      </c>
      <c r="AT195" s="240" t="s">
        <v>155</v>
      </c>
      <c r="AU195" s="240" t="s">
        <v>83</v>
      </c>
      <c r="AY195" s="18" t="s">
        <v>152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172</v>
      </c>
      <c r="BM195" s="240" t="s">
        <v>1105</v>
      </c>
    </row>
    <row r="196" s="2" customFormat="1" ht="16.5" customHeight="1">
      <c r="A196" s="39"/>
      <c r="B196" s="40"/>
      <c r="C196" s="228" t="s">
        <v>76</v>
      </c>
      <c r="D196" s="228" t="s">
        <v>155</v>
      </c>
      <c r="E196" s="229" t="s">
        <v>1402</v>
      </c>
      <c r="F196" s="230" t="s">
        <v>1403</v>
      </c>
      <c r="G196" s="231" t="s">
        <v>931</v>
      </c>
      <c r="H196" s="232">
        <v>4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172</v>
      </c>
      <c r="AT196" s="240" t="s">
        <v>155</v>
      </c>
      <c r="AU196" s="240" t="s">
        <v>83</v>
      </c>
      <c r="AY196" s="18" t="s">
        <v>152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172</v>
      </c>
      <c r="BM196" s="240" t="s">
        <v>1108</v>
      </c>
    </row>
    <row r="197" s="2" customFormat="1" ht="16.5" customHeight="1">
      <c r="A197" s="39"/>
      <c r="B197" s="40"/>
      <c r="C197" s="228" t="s">
        <v>76</v>
      </c>
      <c r="D197" s="228" t="s">
        <v>155</v>
      </c>
      <c r="E197" s="229" t="s">
        <v>1404</v>
      </c>
      <c r="F197" s="230" t="s">
        <v>1405</v>
      </c>
      <c r="G197" s="231" t="s">
        <v>931</v>
      </c>
      <c r="H197" s="232">
        <v>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172</v>
      </c>
      <c r="AT197" s="240" t="s">
        <v>155</v>
      </c>
      <c r="AU197" s="240" t="s">
        <v>83</v>
      </c>
      <c r="AY197" s="18" t="s">
        <v>152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172</v>
      </c>
      <c r="BM197" s="240" t="s">
        <v>1111</v>
      </c>
    </row>
    <row r="198" s="2" customFormat="1" ht="16.5" customHeight="1">
      <c r="A198" s="39"/>
      <c r="B198" s="40"/>
      <c r="C198" s="228" t="s">
        <v>76</v>
      </c>
      <c r="D198" s="228" t="s">
        <v>155</v>
      </c>
      <c r="E198" s="229" t="s">
        <v>1406</v>
      </c>
      <c r="F198" s="230" t="s">
        <v>1407</v>
      </c>
      <c r="G198" s="231" t="s">
        <v>931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172</v>
      </c>
      <c r="AT198" s="240" t="s">
        <v>155</v>
      </c>
      <c r="AU198" s="240" t="s">
        <v>83</v>
      </c>
      <c r="AY198" s="18" t="s">
        <v>152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172</v>
      </c>
      <c r="BM198" s="240" t="s">
        <v>1114</v>
      </c>
    </row>
    <row r="199" s="2" customFormat="1" ht="16.5" customHeight="1">
      <c r="A199" s="39"/>
      <c r="B199" s="40"/>
      <c r="C199" s="228" t="s">
        <v>76</v>
      </c>
      <c r="D199" s="228" t="s">
        <v>155</v>
      </c>
      <c r="E199" s="229" t="s">
        <v>1408</v>
      </c>
      <c r="F199" s="230" t="s">
        <v>1409</v>
      </c>
      <c r="G199" s="231" t="s">
        <v>931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172</v>
      </c>
      <c r="AT199" s="240" t="s">
        <v>155</v>
      </c>
      <c r="AU199" s="240" t="s">
        <v>83</v>
      </c>
      <c r="AY199" s="18" t="s">
        <v>152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172</v>
      </c>
      <c r="BM199" s="240" t="s">
        <v>1117</v>
      </c>
    </row>
    <row r="200" s="2" customFormat="1" ht="16.5" customHeight="1">
      <c r="A200" s="39"/>
      <c r="B200" s="40"/>
      <c r="C200" s="228" t="s">
        <v>76</v>
      </c>
      <c r="D200" s="228" t="s">
        <v>155</v>
      </c>
      <c r="E200" s="229" t="s">
        <v>1410</v>
      </c>
      <c r="F200" s="230" t="s">
        <v>1411</v>
      </c>
      <c r="G200" s="231" t="s">
        <v>931</v>
      </c>
      <c r="H200" s="232">
        <v>8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172</v>
      </c>
      <c r="AT200" s="240" t="s">
        <v>155</v>
      </c>
      <c r="AU200" s="240" t="s">
        <v>83</v>
      </c>
      <c r="AY200" s="18" t="s">
        <v>152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172</v>
      </c>
      <c r="BM200" s="240" t="s">
        <v>1120</v>
      </c>
    </row>
    <row r="201" s="2" customFormat="1" ht="16.5" customHeight="1">
      <c r="A201" s="39"/>
      <c r="B201" s="40"/>
      <c r="C201" s="228" t="s">
        <v>76</v>
      </c>
      <c r="D201" s="228" t="s">
        <v>155</v>
      </c>
      <c r="E201" s="229" t="s">
        <v>1412</v>
      </c>
      <c r="F201" s="230" t="s">
        <v>1413</v>
      </c>
      <c r="G201" s="231" t="s">
        <v>931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172</v>
      </c>
      <c r="AT201" s="240" t="s">
        <v>155</v>
      </c>
      <c r="AU201" s="240" t="s">
        <v>83</v>
      </c>
      <c r="AY201" s="18" t="s">
        <v>152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172</v>
      </c>
      <c r="BM201" s="240" t="s">
        <v>1123</v>
      </c>
    </row>
    <row r="202" s="2" customFormat="1" ht="24.15" customHeight="1">
      <c r="A202" s="39"/>
      <c r="B202" s="40"/>
      <c r="C202" s="228" t="s">
        <v>76</v>
      </c>
      <c r="D202" s="228" t="s">
        <v>155</v>
      </c>
      <c r="E202" s="229" t="s">
        <v>1414</v>
      </c>
      <c r="F202" s="230" t="s">
        <v>1415</v>
      </c>
      <c r="G202" s="231" t="s">
        <v>1335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172</v>
      </c>
      <c r="AT202" s="240" t="s">
        <v>155</v>
      </c>
      <c r="AU202" s="240" t="s">
        <v>83</v>
      </c>
      <c r="AY202" s="18" t="s">
        <v>152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172</v>
      </c>
      <c r="BM202" s="240" t="s">
        <v>1126</v>
      </c>
    </row>
    <row r="203" s="2" customFormat="1" ht="16.5" customHeight="1">
      <c r="A203" s="39"/>
      <c r="B203" s="40"/>
      <c r="C203" s="228" t="s">
        <v>76</v>
      </c>
      <c r="D203" s="228" t="s">
        <v>155</v>
      </c>
      <c r="E203" s="229" t="s">
        <v>1416</v>
      </c>
      <c r="F203" s="230" t="s">
        <v>1417</v>
      </c>
      <c r="G203" s="231" t="s">
        <v>220</v>
      </c>
      <c r="H203" s="232">
        <v>120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172</v>
      </c>
      <c r="AT203" s="240" t="s">
        <v>155</v>
      </c>
      <c r="AU203" s="240" t="s">
        <v>83</v>
      </c>
      <c r="AY203" s="18" t="s">
        <v>152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172</v>
      </c>
      <c r="BM203" s="240" t="s">
        <v>1129</v>
      </c>
    </row>
    <row r="204" s="2" customFormat="1" ht="16.5" customHeight="1">
      <c r="A204" s="39"/>
      <c r="B204" s="40"/>
      <c r="C204" s="228" t="s">
        <v>76</v>
      </c>
      <c r="D204" s="228" t="s">
        <v>155</v>
      </c>
      <c r="E204" s="229" t="s">
        <v>1418</v>
      </c>
      <c r="F204" s="230" t="s">
        <v>1419</v>
      </c>
      <c r="G204" s="231" t="s">
        <v>1335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172</v>
      </c>
      <c r="AT204" s="240" t="s">
        <v>155</v>
      </c>
      <c r="AU204" s="240" t="s">
        <v>83</v>
      </c>
      <c r="AY204" s="18" t="s">
        <v>152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172</v>
      </c>
      <c r="BM204" s="240" t="s">
        <v>1132</v>
      </c>
    </row>
    <row r="205" s="12" customFormat="1" ht="25.92" customHeight="1">
      <c r="A205" s="12"/>
      <c r="B205" s="212"/>
      <c r="C205" s="213"/>
      <c r="D205" s="214" t="s">
        <v>75</v>
      </c>
      <c r="E205" s="215" t="s">
        <v>80</v>
      </c>
      <c r="F205" s="215" t="s">
        <v>1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SUM(P206:P213)</f>
        <v>0</v>
      </c>
      <c r="Q205" s="220"/>
      <c r="R205" s="221">
        <f>SUM(R206:R213)</f>
        <v>0</v>
      </c>
      <c r="S205" s="220"/>
      <c r="T205" s="222">
        <f>SUM(T206:T213)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83</v>
      </c>
      <c r="AT205" s="224" t="s">
        <v>75</v>
      </c>
      <c r="AU205" s="224" t="s">
        <v>76</v>
      </c>
      <c r="AY205" s="223" t="s">
        <v>152</v>
      </c>
      <c r="BK205" s="225">
        <f>SUM(BK206:BK213)</f>
        <v>0</v>
      </c>
    </row>
    <row r="206" s="2" customFormat="1" ht="16.5" customHeight="1">
      <c r="A206" s="39"/>
      <c r="B206" s="40"/>
      <c r="C206" s="228" t="s">
        <v>76</v>
      </c>
      <c r="D206" s="228" t="s">
        <v>155</v>
      </c>
      <c r="E206" s="229" t="s">
        <v>1420</v>
      </c>
      <c r="F206" s="230" t="s">
        <v>1421</v>
      </c>
      <c r="G206" s="231" t="s">
        <v>931</v>
      </c>
      <c r="H206" s="232">
        <v>10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172</v>
      </c>
      <c r="AT206" s="240" t="s">
        <v>155</v>
      </c>
      <c r="AU206" s="240" t="s">
        <v>83</v>
      </c>
      <c r="AY206" s="18" t="s">
        <v>152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172</v>
      </c>
      <c r="BM206" s="240" t="s">
        <v>1135</v>
      </c>
    </row>
    <row r="207" s="2" customFormat="1" ht="16.5" customHeight="1">
      <c r="A207" s="39"/>
      <c r="B207" s="40"/>
      <c r="C207" s="228" t="s">
        <v>76</v>
      </c>
      <c r="D207" s="228" t="s">
        <v>155</v>
      </c>
      <c r="E207" s="229" t="s">
        <v>1422</v>
      </c>
      <c r="F207" s="230" t="s">
        <v>1423</v>
      </c>
      <c r="G207" s="231" t="s">
        <v>931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172</v>
      </c>
      <c r="AT207" s="240" t="s">
        <v>155</v>
      </c>
      <c r="AU207" s="240" t="s">
        <v>83</v>
      </c>
      <c r="AY207" s="18" t="s">
        <v>152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172</v>
      </c>
      <c r="BM207" s="240" t="s">
        <v>1138</v>
      </c>
    </row>
    <row r="208" s="2" customFormat="1" ht="16.5" customHeight="1">
      <c r="A208" s="39"/>
      <c r="B208" s="40"/>
      <c r="C208" s="228" t="s">
        <v>76</v>
      </c>
      <c r="D208" s="228" t="s">
        <v>155</v>
      </c>
      <c r="E208" s="229" t="s">
        <v>1424</v>
      </c>
      <c r="F208" s="230" t="s">
        <v>1425</v>
      </c>
      <c r="G208" s="231" t="s">
        <v>931</v>
      </c>
      <c r="H208" s="232">
        <v>10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172</v>
      </c>
      <c r="AT208" s="240" t="s">
        <v>155</v>
      </c>
      <c r="AU208" s="240" t="s">
        <v>83</v>
      </c>
      <c r="AY208" s="18" t="s">
        <v>152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172</v>
      </c>
      <c r="BM208" s="240" t="s">
        <v>1141</v>
      </c>
    </row>
    <row r="209" s="2" customFormat="1" ht="16.5" customHeight="1">
      <c r="A209" s="39"/>
      <c r="B209" s="40"/>
      <c r="C209" s="228" t="s">
        <v>76</v>
      </c>
      <c r="D209" s="228" t="s">
        <v>155</v>
      </c>
      <c r="E209" s="229" t="s">
        <v>1426</v>
      </c>
      <c r="F209" s="230" t="s">
        <v>1427</v>
      </c>
      <c r="G209" s="231" t="s">
        <v>931</v>
      </c>
      <c r="H209" s="232">
        <v>10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172</v>
      </c>
      <c r="AT209" s="240" t="s">
        <v>155</v>
      </c>
      <c r="AU209" s="240" t="s">
        <v>83</v>
      </c>
      <c r="AY209" s="18" t="s">
        <v>152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172</v>
      </c>
      <c r="BM209" s="240" t="s">
        <v>1144</v>
      </c>
    </row>
    <row r="210" s="2" customFormat="1" ht="16.5" customHeight="1">
      <c r="A210" s="39"/>
      <c r="B210" s="40"/>
      <c r="C210" s="228" t="s">
        <v>76</v>
      </c>
      <c r="D210" s="228" t="s">
        <v>155</v>
      </c>
      <c r="E210" s="229" t="s">
        <v>1428</v>
      </c>
      <c r="F210" s="230" t="s">
        <v>1429</v>
      </c>
      <c r="G210" s="231" t="s">
        <v>931</v>
      </c>
      <c r="H210" s="232">
        <v>2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172</v>
      </c>
      <c r="AT210" s="240" t="s">
        <v>155</v>
      </c>
      <c r="AU210" s="240" t="s">
        <v>83</v>
      </c>
      <c r="AY210" s="18" t="s">
        <v>152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172</v>
      </c>
      <c r="BM210" s="240" t="s">
        <v>1147</v>
      </c>
    </row>
    <row r="211" s="2" customFormat="1" ht="16.5" customHeight="1">
      <c r="A211" s="39"/>
      <c r="B211" s="40"/>
      <c r="C211" s="228" t="s">
        <v>76</v>
      </c>
      <c r="D211" s="228" t="s">
        <v>155</v>
      </c>
      <c r="E211" s="229" t="s">
        <v>1430</v>
      </c>
      <c r="F211" s="230" t="s">
        <v>1431</v>
      </c>
      <c r="G211" s="231" t="s">
        <v>931</v>
      </c>
      <c r="H211" s="232">
        <v>2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172</v>
      </c>
      <c r="AT211" s="240" t="s">
        <v>155</v>
      </c>
      <c r="AU211" s="240" t="s">
        <v>83</v>
      </c>
      <c r="AY211" s="18" t="s">
        <v>152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172</v>
      </c>
      <c r="BM211" s="240" t="s">
        <v>1150</v>
      </c>
    </row>
    <row r="212" s="2" customFormat="1" ht="16.5" customHeight="1">
      <c r="A212" s="39"/>
      <c r="B212" s="40"/>
      <c r="C212" s="228" t="s">
        <v>76</v>
      </c>
      <c r="D212" s="228" t="s">
        <v>155</v>
      </c>
      <c r="E212" s="229" t="s">
        <v>1432</v>
      </c>
      <c r="F212" s="230" t="s">
        <v>1433</v>
      </c>
      <c r="G212" s="231" t="s">
        <v>931</v>
      </c>
      <c r="H212" s="232">
        <v>7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172</v>
      </c>
      <c r="AT212" s="240" t="s">
        <v>155</v>
      </c>
      <c r="AU212" s="240" t="s">
        <v>83</v>
      </c>
      <c r="AY212" s="18" t="s">
        <v>152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172</v>
      </c>
      <c r="BM212" s="240" t="s">
        <v>1153</v>
      </c>
    </row>
    <row r="213" s="2" customFormat="1" ht="16.5" customHeight="1">
      <c r="A213" s="39"/>
      <c r="B213" s="40"/>
      <c r="C213" s="228" t="s">
        <v>76</v>
      </c>
      <c r="D213" s="228" t="s">
        <v>155</v>
      </c>
      <c r="E213" s="229" t="s">
        <v>1434</v>
      </c>
      <c r="F213" s="230" t="s">
        <v>1435</v>
      </c>
      <c r="G213" s="231" t="s">
        <v>1335</v>
      </c>
      <c r="H213" s="232">
        <v>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172</v>
      </c>
      <c r="AT213" s="240" t="s">
        <v>155</v>
      </c>
      <c r="AU213" s="240" t="s">
        <v>83</v>
      </c>
      <c r="AY213" s="18" t="s">
        <v>152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172</v>
      </c>
      <c r="BM213" s="240" t="s">
        <v>1156</v>
      </c>
    </row>
    <row r="214" s="12" customFormat="1" ht="25.92" customHeight="1">
      <c r="A214" s="12"/>
      <c r="B214" s="212"/>
      <c r="C214" s="213"/>
      <c r="D214" s="214" t="s">
        <v>75</v>
      </c>
      <c r="E214" s="215" t="s">
        <v>80</v>
      </c>
      <c r="F214" s="215" t="s">
        <v>1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SUM(P215:P223)</f>
        <v>0</v>
      </c>
      <c r="Q214" s="220"/>
      <c r="R214" s="221">
        <f>SUM(R215:R223)</f>
        <v>0</v>
      </c>
      <c r="S214" s="220"/>
      <c r="T214" s="222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83</v>
      </c>
      <c r="AT214" s="224" t="s">
        <v>75</v>
      </c>
      <c r="AU214" s="224" t="s">
        <v>76</v>
      </c>
      <c r="AY214" s="223" t="s">
        <v>152</v>
      </c>
      <c r="BK214" s="225">
        <f>SUM(BK215:BK223)</f>
        <v>0</v>
      </c>
    </row>
    <row r="215" s="2" customFormat="1" ht="16.5" customHeight="1">
      <c r="A215" s="39"/>
      <c r="B215" s="40"/>
      <c r="C215" s="228" t="s">
        <v>76</v>
      </c>
      <c r="D215" s="228" t="s">
        <v>155</v>
      </c>
      <c r="E215" s="229" t="s">
        <v>1436</v>
      </c>
      <c r="F215" s="230" t="s">
        <v>1286</v>
      </c>
      <c r="G215" s="231" t="s">
        <v>1335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172</v>
      </c>
      <c r="AT215" s="240" t="s">
        <v>155</v>
      </c>
      <c r="AU215" s="240" t="s">
        <v>83</v>
      </c>
      <c r="AY215" s="18" t="s">
        <v>152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172</v>
      </c>
      <c r="BM215" s="240" t="s">
        <v>1159</v>
      </c>
    </row>
    <row r="216" s="2" customFormat="1" ht="16.5" customHeight="1">
      <c r="A216" s="39"/>
      <c r="B216" s="40"/>
      <c r="C216" s="228" t="s">
        <v>76</v>
      </c>
      <c r="D216" s="228" t="s">
        <v>155</v>
      </c>
      <c r="E216" s="229" t="s">
        <v>1437</v>
      </c>
      <c r="F216" s="230" t="s">
        <v>1288</v>
      </c>
      <c r="G216" s="231" t="s">
        <v>1335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172</v>
      </c>
      <c r="AT216" s="240" t="s">
        <v>155</v>
      </c>
      <c r="AU216" s="240" t="s">
        <v>83</v>
      </c>
      <c r="AY216" s="18" t="s">
        <v>152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172</v>
      </c>
      <c r="BM216" s="240" t="s">
        <v>1160</v>
      </c>
    </row>
    <row r="217" s="2" customFormat="1" ht="16.5" customHeight="1">
      <c r="A217" s="39"/>
      <c r="B217" s="40"/>
      <c r="C217" s="228" t="s">
        <v>76</v>
      </c>
      <c r="D217" s="228" t="s">
        <v>155</v>
      </c>
      <c r="E217" s="229" t="s">
        <v>1438</v>
      </c>
      <c r="F217" s="230" t="s">
        <v>1290</v>
      </c>
      <c r="G217" s="231" t="s">
        <v>1335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41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172</v>
      </c>
      <c r="AT217" s="240" t="s">
        <v>155</v>
      </c>
      <c r="AU217" s="240" t="s">
        <v>83</v>
      </c>
      <c r="AY217" s="18" t="s">
        <v>152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83</v>
      </c>
      <c r="BK217" s="241">
        <f>ROUND(I217*H217,2)</f>
        <v>0</v>
      </c>
      <c r="BL217" s="18" t="s">
        <v>172</v>
      </c>
      <c r="BM217" s="240" t="s">
        <v>1163</v>
      </c>
    </row>
    <row r="218" s="2" customFormat="1" ht="16.5" customHeight="1">
      <c r="A218" s="39"/>
      <c r="B218" s="40"/>
      <c r="C218" s="228" t="s">
        <v>76</v>
      </c>
      <c r="D218" s="228" t="s">
        <v>155</v>
      </c>
      <c r="E218" s="229" t="s">
        <v>1439</v>
      </c>
      <c r="F218" s="230" t="s">
        <v>1209</v>
      </c>
      <c r="G218" s="231" t="s">
        <v>1335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172</v>
      </c>
      <c r="AT218" s="240" t="s">
        <v>155</v>
      </c>
      <c r="AU218" s="240" t="s">
        <v>83</v>
      </c>
      <c r="AY218" s="18" t="s">
        <v>152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172</v>
      </c>
      <c r="BM218" s="240" t="s">
        <v>1164</v>
      </c>
    </row>
    <row r="219" s="2" customFormat="1" ht="16.5" customHeight="1">
      <c r="A219" s="39"/>
      <c r="B219" s="40"/>
      <c r="C219" s="228" t="s">
        <v>76</v>
      </c>
      <c r="D219" s="228" t="s">
        <v>155</v>
      </c>
      <c r="E219" s="229" t="s">
        <v>1440</v>
      </c>
      <c r="F219" s="230" t="s">
        <v>1293</v>
      </c>
      <c r="G219" s="231" t="s">
        <v>1335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172</v>
      </c>
      <c r="AT219" s="240" t="s">
        <v>155</v>
      </c>
      <c r="AU219" s="240" t="s">
        <v>83</v>
      </c>
      <c r="AY219" s="18" t="s">
        <v>152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172</v>
      </c>
      <c r="BM219" s="240" t="s">
        <v>1167</v>
      </c>
    </row>
    <row r="220" s="2" customFormat="1" ht="16.5" customHeight="1">
      <c r="A220" s="39"/>
      <c r="B220" s="40"/>
      <c r="C220" s="228" t="s">
        <v>76</v>
      </c>
      <c r="D220" s="228" t="s">
        <v>155</v>
      </c>
      <c r="E220" s="229" t="s">
        <v>1441</v>
      </c>
      <c r="F220" s="230" t="s">
        <v>1295</v>
      </c>
      <c r="G220" s="231" t="s">
        <v>1335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172</v>
      </c>
      <c r="AT220" s="240" t="s">
        <v>155</v>
      </c>
      <c r="AU220" s="240" t="s">
        <v>83</v>
      </c>
      <c r="AY220" s="18" t="s">
        <v>152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172</v>
      </c>
      <c r="BM220" s="240" t="s">
        <v>1170</v>
      </c>
    </row>
    <row r="221" s="2" customFormat="1" ht="16.5" customHeight="1">
      <c r="A221" s="39"/>
      <c r="B221" s="40"/>
      <c r="C221" s="228" t="s">
        <v>76</v>
      </c>
      <c r="D221" s="228" t="s">
        <v>155</v>
      </c>
      <c r="E221" s="229" t="s">
        <v>1442</v>
      </c>
      <c r="F221" s="230" t="s">
        <v>1297</v>
      </c>
      <c r="G221" s="231" t="s">
        <v>1335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172</v>
      </c>
      <c r="AT221" s="240" t="s">
        <v>155</v>
      </c>
      <c r="AU221" s="240" t="s">
        <v>83</v>
      </c>
      <c r="AY221" s="18" t="s">
        <v>152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172</v>
      </c>
      <c r="BM221" s="240" t="s">
        <v>1173</v>
      </c>
    </row>
    <row r="222" s="2" customFormat="1" ht="16.5" customHeight="1">
      <c r="A222" s="39"/>
      <c r="B222" s="40"/>
      <c r="C222" s="228" t="s">
        <v>76</v>
      </c>
      <c r="D222" s="228" t="s">
        <v>155</v>
      </c>
      <c r="E222" s="229" t="s">
        <v>1443</v>
      </c>
      <c r="F222" s="230" t="s">
        <v>1299</v>
      </c>
      <c r="G222" s="231" t="s">
        <v>1335</v>
      </c>
      <c r="H222" s="232">
        <v>14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172</v>
      </c>
      <c r="AT222" s="240" t="s">
        <v>155</v>
      </c>
      <c r="AU222" s="240" t="s">
        <v>83</v>
      </c>
      <c r="AY222" s="18" t="s">
        <v>152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172</v>
      </c>
      <c r="BM222" s="240" t="s">
        <v>1176</v>
      </c>
    </row>
    <row r="223" s="2" customFormat="1" ht="16.5" customHeight="1">
      <c r="A223" s="39"/>
      <c r="B223" s="40"/>
      <c r="C223" s="228" t="s">
        <v>76</v>
      </c>
      <c r="D223" s="228" t="s">
        <v>155</v>
      </c>
      <c r="E223" s="229" t="s">
        <v>1444</v>
      </c>
      <c r="F223" s="230" t="s">
        <v>1301</v>
      </c>
      <c r="G223" s="231" t="s">
        <v>1335</v>
      </c>
      <c r="H223" s="232">
        <v>1</v>
      </c>
      <c r="I223" s="233"/>
      <c r="J223" s="234">
        <f>ROUND(I223*H223,2)</f>
        <v>0</v>
      </c>
      <c r="K223" s="235"/>
      <c r="L223" s="45"/>
      <c r="M223" s="311" t="s">
        <v>1</v>
      </c>
      <c r="N223" s="312" t="s">
        <v>41</v>
      </c>
      <c r="O223" s="249"/>
      <c r="P223" s="313">
        <f>O223*H223</f>
        <v>0</v>
      </c>
      <c r="Q223" s="313">
        <v>0</v>
      </c>
      <c r="R223" s="313">
        <f>Q223*H223</f>
        <v>0</v>
      </c>
      <c r="S223" s="313">
        <v>0</v>
      </c>
      <c r="T223" s="31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172</v>
      </c>
      <c r="AT223" s="240" t="s">
        <v>155</v>
      </c>
      <c r="AU223" s="240" t="s">
        <v>83</v>
      </c>
      <c r="AY223" s="18" t="s">
        <v>152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172</v>
      </c>
      <c r="BM223" s="240" t="s">
        <v>1179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68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pw4SwnchXts1guzH67v4rLxesdrL68SLB9RHLGU0B1rHGTdD4GU78O7R5yN6xu4VMBNujz0fEvwCwPxUENPVbQ==" hashValue="+zaq6FN4u6TB7rynlzef+v9ahPFfb/qaONWQFI9sQa54YPqv/vzFypwXw49zui+JH1GwG3h36JUyQta92X66hw==" algorithmName="SHA-512" password="CC35"/>
  <autoFilter ref="C129:K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1445</v>
      </c>
      <c r="H4" s="21"/>
    </row>
    <row r="5" s="1" customFormat="1" ht="12" customHeight="1">
      <c r="B5" s="21"/>
      <c r="C5" s="315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16" t="s">
        <v>16</v>
      </c>
      <c r="D6" s="317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17. 9. 2024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0"/>
      <c r="B9" s="318"/>
      <c r="C9" s="319" t="s">
        <v>57</v>
      </c>
      <c r="D9" s="320" t="s">
        <v>58</v>
      </c>
      <c r="E9" s="320" t="s">
        <v>139</v>
      </c>
      <c r="F9" s="321" t="s">
        <v>1446</v>
      </c>
      <c r="G9" s="200"/>
      <c r="H9" s="318"/>
    </row>
    <row r="10" s="2" customFormat="1" ht="26.4" customHeight="1">
      <c r="A10" s="39"/>
      <c r="B10" s="45"/>
      <c r="C10" s="322" t="s">
        <v>1447</v>
      </c>
      <c r="D10" s="322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23" t="s">
        <v>1448</v>
      </c>
      <c r="D11" s="324" t="s">
        <v>547</v>
      </c>
      <c r="E11" s="325" t="s">
        <v>1</v>
      </c>
      <c r="F11" s="326">
        <v>108.113</v>
      </c>
      <c r="G11" s="39"/>
      <c r="H11" s="45"/>
    </row>
    <row r="12" s="2" customFormat="1" ht="16.8" customHeight="1">
      <c r="A12" s="39"/>
      <c r="B12" s="45"/>
      <c r="C12" s="323" t="s">
        <v>1449</v>
      </c>
      <c r="D12" s="324" t="s">
        <v>540</v>
      </c>
      <c r="E12" s="325" t="s">
        <v>1</v>
      </c>
      <c r="F12" s="326">
        <v>49.908000000000001</v>
      </c>
      <c r="G12" s="39"/>
      <c r="H12" s="45"/>
    </row>
    <row r="13" s="2" customFormat="1" ht="16.8" customHeight="1">
      <c r="A13" s="39"/>
      <c r="B13" s="45"/>
      <c r="C13" s="323" t="s">
        <v>511</v>
      </c>
      <c r="D13" s="324" t="s">
        <v>512</v>
      </c>
      <c r="E13" s="325" t="s">
        <v>1</v>
      </c>
      <c r="F13" s="326">
        <v>53.354999999999997</v>
      </c>
      <c r="G13" s="39"/>
      <c r="H13" s="45"/>
    </row>
    <row r="14" s="2" customFormat="1" ht="16.8" customHeight="1">
      <c r="A14" s="39"/>
      <c r="B14" s="45"/>
      <c r="C14" s="323" t="s">
        <v>514</v>
      </c>
      <c r="D14" s="324" t="s">
        <v>515</v>
      </c>
      <c r="E14" s="325" t="s">
        <v>1</v>
      </c>
      <c r="F14" s="326">
        <v>65.656999999999996</v>
      </c>
      <c r="G14" s="39"/>
      <c r="H14" s="45"/>
    </row>
    <row r="15" s="2" customFormat="1" ht="16.8" customHeight="1">
      <c r="A15" s="39"/>
      <c r="B15" s="45"/>
      <c r="C15" s="323" t="s">
        <v>1450</v>
      </c>
      <c r="D15" s="324" t="s">
        <v>525</v>
      </c>
      <c r="E15" s="325" t="s">
        <v>1</v>
      </c>
      <c r="F15" s="326">
        <v>17.329000000000001</v>
      </c>
      <c r="G15" s="39"/>
      <c r="H15" s="45"/>
    </row>
    <row r="16" s="2" customFormat="1" ht="16.8" customHeight="1">
      <c r="A16" s="39"/>
      <c r="B16" s="45"/>
      <c r="C16" s="323" t="s">
        <v>1451</v>
      </c>
      <c r="D16" s="324" t="s">
        <v>532</v>
      </c>
      <c r="E16" s="325" t="s">
        <v>1</v>
      </c>
      <c r="F16" s="326">
        <v>33.649999999999999</v>
      </c>
      <c r="G16" s="39"/>
      <c r="H16" s="45"/>
    </row>
    <row r="17" s="2" customFormat="1" ht="16.8" customHeight="1">
      <c r="A17" s="39"/>
      <c r="B17" s="45"/>
      <c r="C17" s="323" t="s">
        <v>1452</v>
      </c>
      <c r="D17" s="324" t="s">
        <v>1453</v>
      </c>
      <c r="E17" s="325" t="s">
        <v>1</v>
      </c>
      <c r="F17" s="326">
        <v>18.079999999999998</v>
      </c>
      <c r="G17" s="39"/>
      <c r="H17" s="45"/>
    </row>
    <row r="18" s="2" customFormat="1" ht="16.8" customHeight="1">
      <c r="A18" s="39"/>
      <c r="B18" s="45"/>
      <c r="C18" s="323" t="s">
        <v>1454</v>
      </c>
      <c r="D18" s="324" t="s">
        <v>1455</v>
      </c>
      <c r="E18" s="325" t="s">
        <v>1</v>
      </c>
      <c r="F18" s="326">
        <v>16.277000000000001</v>
      </c>
      <c r="G18" s="39"/>
      <c r="H18" s="45"/>
    </row>
    <row r="19" s="2" customFormat="1" ht="16.8" customHeight="1">
      <c r="A19" s="39"/>
      <c r="B19" s="45"/>
      <c r="C19" s="323" t="s">
        <v>1456</v>
      </c>
      <c r="D19" s="324" t="s">
        <v>1457</v>
      </c>
      <c r="E19" s="325" t="s">
        <v>1</v>
      </c>
      <c r="F19" s="326">
        <v>5.2370000000000001</v>
      </c>
      <c r="G19" s="39"/>
      <c r="H19" s="45"/>
    </row>
    <row r="20" s="2" customFormat="1" ht="16.8" customHeight="1">
      <c r="A20" s="39"/>
      <c r="B20" s="45"/>
      <c r="C20" s="323" t="s">
        <v>1458</v>
      </c>
      <c r="D20" s="324" t="s">
        <v>1459</v>
      </c>
      <c r="E20" s="325" t="s">
        <v>1</v>
      </c>
      <c r="F20" s="326">
        <v>5.8520000000000003</v>
      </c>
      <c r="G20" s="39"/>
      <c r="H20" s="45"/>
    </row>
    <row r="21" s="2" customFormat="1" ht="16.8" customHeight="1">
      <c r="A21" s="39"/>
      <c r="B21" s="45"/>
      <c r="C21" s="323" t="s">
        <v>1460</v>
      </c>
      <c r="D21" s="324" t="s">
        <v>547</v>
      </c>
      <c r="E21" s="325" t="s">
        <v>1</v>
      </c>
      <c r="F21" s="326">
        <v>111.276</v>
      </c>
      <c r="G21" s="39"/>
      <c r="H21" s="45"/>
    </row>
    <row r="22" s="2" customFormat="1" ht="16.8" customHeight="1">
      <c r="A22" s="39"/>
      <c r="B22" s="45"/>
      <c r="C22" s="323" t="s">
        <v>1461</v>
      </c>
      <c r="D22" s="324" t="s">
        <v>540</v>
      </c>
      <c r="E22" s="325" t="s">
        <v>1</v>
      </c>
      <c r="F22" s="326">
        <v>62.049999999999997</v>
      </c>
      <c r="G22" s="39"/>
      <c r="H22" s="45"/>
    </row>
    <row r="23" s="2" customFormat="1" ht="16.8" customHeight="1">
      <c r="A23" s="39"/>
      <c r="B23" s="45"/>
      <c r="C23" s="323" t="s">
        <v>526</v>
      </c>
      <c r="D23" s="324" t="s">
        <v>525</v>
      </c>
      <c r="E23" s="325" t="s">
        <v>1</v>
      </c>
      <c r="F23" s="326">
        <v>17.329000000000001</v>
      </c>
      <c r="G23" s="39"/>
      <c r="H23" s="45"/>
    </row>
    <row r="24" s="2" customFormat="1" ht="16.8" customHeight="1">
      <c r="A24" s="39"/>
      <c r="B24" s="45"/>
      <c r="C24" s="323" t="s">
        <v>533</v>
      </c>
      <c r="D24" s="324" t="s">
        <v>532</v>
      </c>
      <c r="E24" s="325" t="s">
        <v>1</v>
      </c>
      <c r="F24" s="326">
        <v>33.649999999999999</v>
      </c>
      <c r="G24" s="39"/>
      <c r="H24" s="45"/>
    </row>
    <row r="25" s="2" customFormat="1" ht="16.8" customHeight="1">
      <c r="A25" s="39"/>
      <c r="B25" s="45"/>
      <c r="C25" s="323" t="s">
        <v>548</v>
      </c>
      <c r="D25" s="324" t="s">
        <v>547</v>
      </c>
      <c r="E25" s="325" t="s">
        <v>1</v>
      </c>
      <c r="F25" s="326">
        <v>127.749</v>
      </c>
      <c r="G25" s="39"/>
      <c r="H25" s="45"/>
    </row>
    <row r="26" s="2" customFormat="1" ht="16.8" customHeight="1">
      <c r="A26" s="39"/>
      <c r="B26" s="45"/>
      <c r="C26" s="323" t="s">
        <v>1462</v>
      </c>
      <c r="D26" s="324" t="s">
        <v>1463</v>
      </c>
      <c r="E26" s="325" t="s">
        <v>1</v>
      </c>
      <c r="F26" s="326">
        <v>1.8939999999999999</v>
      </c>
      <c r="G26" s="39"/>
      <c r="H26" s="45"/>
    </row>
    <row r="27" s="2" customFormat="1" ht="16.8" customHeight="1">
      <c r="A27" s="39"/>
      <c r="B27" s="45"/>
      <c r="C27" s="323" t="s">
        <v>1464</v>
      </c>
      <c r="D27" s="324" t="s">
        <v>1465</v>
      </c>
      <c r="E27" s="325" t="s">
        <v>1</v>
      </c>
      <c r="F27" s="326">
        <v>2.0699999999999998</v>
      </c>
      <c r="G27" s="39"/>
      <c r="H27" s="45"/>
    </row>
    <row r="28" s="2" customFormat="1" ht="16.8" customHeight="1">
      <c r="A28" s="39"/>
      <c r="B28" s="45"/>
      <c r="C28" s="323" t="s">
        <v>1466</v>
      </c>
      <c r="D28" s="324" t="s">
        <v>1467</v>
      </c>
      <c r="E28" s="325" t="s">
        <v>1</v>
      </c>
      <c r="F28" s="326">
        <v>2.4359999999999999</v>
      </c>
      <c r="G28" s="39"/>
      <c r="H28" s="45"/>
    </row>
    <row r="29" s="2" customFormat="1" ht="16.8" customHeight="1">
      <c r="A29" s="39"/>
      <c r="B29" s="45"/>
      <c r="C29" s="323" t="s">
        <v>1468</v>
      </c>
      <c r="D29" s="324" t="s">
        <v>1469</v>
      </c>
      <c r="E29" s="325" t="s">
        <v>1</v>
      </c>
      <c r="F29" s="326">
        <v>3.5099999999999998</v>
      </c>
      <c r="G29" s="39"/>
      <c r="H29" s="45"/>
    </row>
    <row r="30" s="2" customFormat="1" ht="16.8" customHeight="1">
      <c r="A30" s="39"/>
      <c r="B30" s="45"/>
      <c r="C30" s="323" t="s">
        <v>1470</v>
      </c>
      <c r="D30" s="324" t="s">
        <v>1471</v>
      </c>
      <c r="E30" s="325" t="s">
        <v>1</v>
      </c>
      <c r="F30" s="326">
        <v>0</v>
      </c>
      <c r="G30" s="39"/>
      <c r="H30" s="45"/>
    </row>
    <row r="31" s="2" customFormat="1" ht="16.8" customHeight="1">
      <c r="A31" s="39"/>
      <c r="B31" s="45"/>
      <c r="C31" s="323" t="s">
        <v>1472</v>
      </c>
      <c r="D31" s="324" t="s">
        <v>1473</v>
      </c>
      <c r="E31" s="325" t="s">
        <v>1</v>
      </c>
      <c r="F31" s="326">
        <v>0</v>
      </c>
      <c r="G31" s="39"/>
      <c r="H31" s="45"/>
    </row>
    <row r="32" s="2" customFormat="1" ht="26.4" customHeight="1">
      <c r="A32" s="39"/>
      <c r="B32" s="45"/>
      <c r="C32" s="322" t="s">
        <v>1474</v>
      </c>
      <c r="D32" s="322" t="s">
        <v>104</v>
      </c>
      <c r="E32" s="39"/>
      <c r="F32" s="39"/>
      <c r="G32" s="39"/>
      <c r="H32" s="45"/>
    </row>
    <row r="33" s="2" customFormat="1" ht="16.8" customHeight="1">
      <c r="A33" s="39"/>
      <c r="B33" s="45"/>
      <c r="C33" s="323" t="s">
        <v>511</v>
      </c>
      <c r="D33" s="324" t="s">
        <v>512</v>
      </c>
      <c r="E33" s="325" t="s">
        <v>1</v>
      </c>
      <c r="F33" s="326">
        <v>53.354999999999997</v>
      </c>
      <c r="G33" s="39"/>
      <c r="H33" s="45"/>
    </row>
    <row r="34" s="2" customFormat="1" ht="16.8" customHeight="1">
      <c r="A34" s="39"/>
      <c r="B34" s="45"/>
      <c r="C34" s="327" t="s">
        <v>1</v>
      </c>
      <c r="D34" s="327" t="s">
        <v>512</v>
      </c>
      <c r="E34" s="18" t="s">
        <v>1</v>
      </c>
      <c r="F34" s="328">
        <v>0</v>
      </c>
      <c r="G34" s="39"/>
      <c r="H34" s="45"/>
    </row>
    <row r="35" s="2" customFormat="1" ht="16.8" customHeight="1">
      <c r="A35" s="39"/>
      <c r="B35" s="45"/>
      <c r="C35" s="327" t="s">
        <v>511</v>
      </c>
      <c r="D35" s="327" t="s">
        <v>542</v>
      </c>
      <c r="E35" s="18" t="s">
        <v>1</v>
      </c>
      <c r="F35" s="328">
        <v>53.354999999999997</v>
      </c>
      <c r="G35" s="39"/>
      <c r="H35" s="45"/>
    </row>
    <row r="36" s="2" customFormat="1" ht="16.8" customHeight="1">
      <c r="A36" s="39"/>
      <c r="B36" s="45"/>
      <c r="C36" s="323" t="s">
        <v>514</v>
      </c>
      <c r="D36" s="324" t="s">
        <v>515</v>
      </c>
      <c r="E36" s="325" t="s">
        <v>1</v>
      </c>
      <c r="F36" s="326">
        <v>65.656999999999996</v>
      </c>
      <c r="G36" s="39"/>
      <c r="H36" s="45"/>
    </row>
    <row r="37" s="2" customFormat="1" ht="16.8" customHeight="1">
      <c r="A37" s="39"/>
      <c r="B37" s="45"/>
      <c r="C37" s="327" t="s">
        <v>1</v>
      </c>
      <c r="D37" s="327" t="s">
        <v>515</v>
      </c>
      <c r="E37" s="18" t="s">
        <v>1</v>
      </c>
      <c r="F37" s="328">
        <v>0</v>
      </c>
      <c r="G37" s="39"/>
      <c r="H37" s="45"/>
    </row>
    <row r="38" s="2" customFormat="1" ht="16.8" customHeight="1">
      <c r="A38" s="39"/>
      <c r="B38" s="45"/>
      <c r="C38" s="327" t="s">
        <v>514</v>
      </c>
      <c r="D38" s="327" t="s">
        <v>539</v>
      </c>
      <c r="E38" s="18" t="s">
        <v>1</v>
      </c>
      <c r="F38" s="328">
        <v>65.656999999999996</v>
      </c>
      <c r="G38" s="39"/>
      <c r="H38" s="45"/>
    </row>
    <row r="39" s="2" customFormat="1" ht="16.8" customHeight="1">
      <c r="A39" s="39"/>
      <c r="B39" s="45"/>
      <c r="C39" s="323" t="s">
        <v>526</v>
      </c>
      <c r="D39" s="324" t="s">
        <v>525</v>
      </c>
      <c r="E39" s="325" t="s">
        <v>1</v>
      </c>
      <c r="F39" s="326">
        <v>17.329000000000001</v>
      </c>
      <c r="G39" s="39"/>
      <c r="H39" s="45"/>
    </row>
    <row r="40" s="2" customFormat="1" ht="16.8" customHeight="1">
      <c r="A40" s="39"/>
      <c r="B40" s="45"/>
      <c r="C40" s="327" t="s">
        <v>1</v>
      </c>
      <c r="D40" s="327" t="s">
        <v>525</v>
      </c>
      <c r="E40" s="18" t="s">
        <v>1</v>
      </c>
      <c r="F40" s="328">
        <v>0</v>
      </c>
      <c r="G40" s="39"/>
      <c r="H40" s="45"/>
    </row>
    <row r="41" s="2" customFormat="1" ht="16.8" customHeight="1">
      <c r="A41" s="39"/>
      <c r="B41" s="45"/>
      <c r="C41" s="327" t="s">
        <v>526</v>
      </c>
      <c r="D41" s="327" t="s">
        <v>527</v>
      </c>
      <c r="E41" s="18" t="s">
        <v>1</v>
      </c>
      <c r="F41" s="328">
        <v>17.329000000000001</v>
      </c>
      <c r="G41" s="39"/>
      <c r="H41" s="45"/>
    </row>
    <row r="42" s="2" customFormat="1" ht="16.8" customHeight="1">
      <c r="A42" s="39"/>
      <c r="B42" s="45"/>
      <c r="C42" s="323" t="s">
        <v>533</v>
      </c>
      <c r="D42" s="324" t="s">
        <v>532</v>
      </c>
      <c r="E42" s="325" t="s">
        <v>1</v>
      </c>
      <c r="F42" s="326">
        <v>33.649999999999999</v>
      </c>
      <c r="G42" s="39"/>
      <c r="H42" s="45"/>
    </row>
    <row r="43" s="2" customFormat="1" ht="16.8" customHeight="1">
      <c r="A43" s="39"/>
      <c r="B43" s="45"/>
      <c r="C43" s="327" t="s">
        <v>1</v>
      </c>
      <c r="D43" s="327" t="s">
        <v>532</v>
      </c>
      <c r="E43" s="18" t="s">
        <v>1</v>
      </c>
      <c r="F43" s="328">
        <v>0</v>
      </c>
      <c r="G43" s="39"/>
      <c r="H43" s="45"/>
    </row>
    <row r="44" s="2" customFormat="1" ht="16.8" customHeight="1">
      <c r="A44" s="39"/>
      <c r="B44" s="45"/>
      <c r="C44" s="327" t="s">
        <v>533</v>
      </c>
      <c r="D44" s="327" t="s">
        <v>534</v>
      </c>
      <c r="E44" s="18" t="s">
        <v>1</v>
      </c>
      <c r="F44" s="328">
        <v>33.649999999999999</v>
      </c>
      <c r="G44" s="39"/>
      <c r="H44" s="45"/>
    </row>
    <row r="45" s="2" customFormat="1" ht="16.8" customHeight="1">
      <c r="A45" s="39"/>
      <c r="B45" s="45"/>
      <c r="C45" s="323" t="s">
        <v>548</v>
      </c>
      <c r="D45" s="324" t="s">
        <v>547</v>
      </c>
      <c r="E45" s="325" t="s">
        <v>1</v>
      </c>
      <c r="F45" s="326">
        <v>127.749</v>
      </c>
      <c r="G45" s="39"/>
      <c r="H45" s="45"/>
    </row>
    <row r="46" s="2" customFormat="1" ht="16.8" customHeight="1">
      <c r="A46" s="39"/>
      <c r="B46" s="45"/>
      <c r="C46" s="327" t="s">
        <v>1</v>
      </c>
      <c r="D46" s="327" t="s">
        <v>547</v>
      </c>
      <c r="E46" s="18" t="s">
        <v>1</v>
      </c>
      <c r="F46" s="328">
        <v>0</v>
      </c>
      <c r="G46" s="39"/>
      <c r="H46" s="45"/>
    </row>
    <row r="47" s="2" customFormat="1" ht="16.8" customHeight="1">
      <c r="A47" s="39"/>
      <c r="B47" s="45"/>
      <c r="C47" s="327" t="s">
        <v>548</v>
      </c>
      <c r="D47" s="327" t="s">
        <v>549</v>
      </c>
      <c r="E47" s="18" t="s">
        <v>1</v>
      </c>
      <c r="F47" s="328">
        <v>127.749</v>
      </c>
      <c r="G47" s="39"/>
      <c r="H47" s="45"/>
    </row>
    <row r="48" s="2" customFormat="1" ht="7.44" customHeight="1">
      <c r="A48" s="39"/>
      <c r="B48" s="180"/>
      <c r="C48" s="181"/>
      <c r="D48" s="181"/>
      <c r="E48" s="181"/>
      <c r="F48" s="181"/>
      <c r="G48" s="181"/>
      <c r="H48" s="45"/>
    </row>
    <row r="49" s="2" customFormat="1">
      <c r="A49" s="39"/>
      <c r="B49" s="39"/>
      <c r="C49" s="39"/>
      <c r="D49" s="39"/>
      <c r="E49" s="39"/>
      <c r="F49" s="39"/>
      <c r="G49" s="39"/>
      <c r="H49" s="39"/>
    </row>
  </sheetData>
  <sheetProtection sheet="1" formatColumns="0" formatRows="0" objects="1" scenarios="1" spinCount="100000" saltValue="seg6/b+oUpfZ1Gib9ME/czX6HS49tTQetklJgLh+LyEw6OcempVu11jKKF/G6rC43FaVceVDFh+OF1csIrU/Eg==" hashValue="9KnmMbps5wzUwat4PF1QTvO8fI0kffNf3x70chDhP/mGrOtiTJzc6mBpEkjS7HXV3cJXUDkTvJxLKw2c2KbLN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EC154-9B42-42E6-A9EA-7EB68B1451F7}"/>
</file>

<file path=customXml/itemProps2.xml><?xml version="1.0" encoding="utf-8"?>
<ds:datastoreItem xmlns:ds="http://schemas.openxmlformats.org/officeDocument/2006/customXml" ds:itemID="{D397D4FF-096D-44B0-B46C-87E35A6B4324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Lojda-HP\Lojda</dc:creator>
  <cp:lastModifiedBy>Lojda-HP\Lojda</cp:lastModifiedBy>
  <dcterms:created xsi:type="dcterms:W3CDTF">2024-09-25T18:30:11Z</dcterms:created>
  <dcterms:modified xsi:type="dcterms:W3CDTF">2024-09-25T18:30:25Z</dcterms:modified>
</cp:coreProperties>
</file>