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mavlastislav\Desktop\"/>
    </mc:Choice>
  </mc:AlternateContent>
  <xr:revisionPtr revIDLastSave="0" documentId="13_ncr:1_{DE5FC3F2-923E-4606-AE60-E72D2378CF6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OUHRN" sheetId="6" r:id="rId1"/>
    <sheet name="VV_STAVBA" sheetId="5" r:id="rId2"/>
    <sheet name="VV_EPS" sheetId="4" r:id="rId3"/>
  </sheets>
  <definedNames>
    <definedName name="_Fill" hidden="1">#REF!</definedName>
    <definedName name="_SO16" hidden="1">{#N/A,#N/A,TRUE,"Krycí list"}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2">VV_EPS!$1:$3</definedName>
    <definedName name="_xlnm.Print_Titles" localSheetId="1">VV_STAVBA!$1:$3</definedName>
    <definedName name="nový" hidden="1">{#N/A,#N/A,TRUE,"Krycí list"}</definedName>
    <definedName name="_xlnm.Print_Area" localSheetId="2">VV_EPS!$A$1:$I$48</definedName>
    <definedName name="_xlnm.Print_Area" localSheetId="1">VV_STAVBA!$A$1:$I$50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5" i="4"/>
  <c r="I15" i="4"/>
  <c r="G17" i="4"/>
  <c r="I17" i="4"/>
  <c r="G18" i="4"/>
  <c r="I18" i="4"/>
  <c r="G19" i="4"/>
  <c r="I19" i="4"/>
  <c r="G20" i="4"/>
  <c r="I20" i="4"/>
  <c r="G21" i="4"/>
  <c r="I21" i="4"/>
  <c r="G22" i="4"/>
  <c r="I22" i="4"/>
  <c r="G23" i="4"/>
  <c r="I23" i="4"/>
  <c r="G24" i="4"/>
  <c r="I24" i="4"/>
  <c r="G25" i="4"/>
  <c r="I25" i="4"/>
  <c r="G26" i="4"/>
  <c r="I26" i="4"/>
  <c r="G27" i="4"/>
  <c r="I27" i="4"/>
  <c r="G28" i="4"/>
  <c r="I28" i="4"/>
  <c r="G29" i="4"/>
  <c r="I29" i="4"/>
  <c r="G31" i="4"/>
  <c r="I31" i="4"/>
  <c r="G32" i="4"/>
  <c r="I32" i="4"/>
  <c r="G33" i="4"/>
  <c r="I33" i="4"/>
  <c r="G34" i="4"/>
  <c r="I34" i="4"/>
  <c r="G35" i="4"/>
  <c r="I35" i="4"/>
  <c r="G37" i="4"/>
  <c r="I37" i="4"/>
  <c r="G38" i="4"/>
  <c r="I38" i="4"/>
  <c r="G39" i="4"/>
  <c r="I39" i="4"/>
  <c r="G40" i="4"/>
  <c r="I40" i="4"/>
  <c r="G42" i="4"/>
  <c r="I42" i="4"/>
  <c r="G43" i="4"/>
  <c r="I43" i="4"/>
  <c r="G44" i="4"/>
  <c r="I44" i="4"/>
  <c r="G45" i="4"/>
  <c r="I45" i="4"/>
  <c r="G46" i="4"/>
  <c r="I46" i="4"/>
  <c r="G7" i="5"/>
  <c r="I7" i="5"/>
  <c r="G8" i="5"/>
  <c r="I8" i="5"/>
  <c r="G9" i="5"/>
  <c r="I9" i="5"/>
  <c r="G10" i="5"/>
  <c r="I10" i="5"/>
  <c r="G11" i="5"/>
  <c r="I11" i="5"/>
  <c r="G12" i="5"/>
  <c r="I12" i="5"/>
  <c r="G13" i="5"/>
  <c r="I13" i="5"/>
  <c r="G14" i="5"/>
  <c r="I14" i="5"/>
  <c r="G15" i="5"/>
  <c r="I15" i="5"/>
  <c r="G16" i="5"/>
  <c r="I16" i="5"/>
  <c r="G17" i="5"/>
  <c r="I17" i="5"/>
  <c r="G18" i="5"/>
  <c r="I18" i="5"/>
  <c r="G19" i="5"/>
  <c r="I19" i="5"/>
  <c r="G20" i="5"/>
  <c r="I20" i="5"/>
  <c r="G21" i="5"/>
  <c r="I21" i="5"/>
  <c r="G22" i="5"/>
  <c r="I22" i="5"/>
  <c r="G23" i="5"/>
  <c r="I23" i="5"/>
  <c r="G24" i="5"/>
  <c r="I24" i="5"/>
  <c r="G25" i="5"/>
  <c r="I25" i="5"/>
  <c r="G26" i="5"/>
  <c r="I26" i="5"/>
  <c r="G27" i="5"/>
  <c r="I27" i="5"/>
  <c r="G28" i="5"/>
  <c r="I28" i="5"/>
  <c r="G29" i="5"/>
  <c r="I29" i="5"/>
  <c r="G31" i="5"/>
  <c r="I31" i="5"/>
  <c r="G32" i="5"/>
  <c r="I32" i="5"/>
  <c r="G33" i="5"/>
  <c r="I33" i="5"/>
  <c r="G34" i="5"/>
  <c r="I34" i="5"/>
  <c r="G35" i="5"/>
  <c r="I35" i="5"/>
  <c r="G36" i="5"/>
  <c r="I36" i="5"/>
  <c r="G37" i="5"/>
  <c r="I37" i="5"/>
  <c r="G38" i="5"/>
  <c r="I38" i="5"/>
  <c r="G39" i="5"/>
  <c r="I39" i="5"/>
  <c r="G40" i="5"/>
  <c r="I40" i="5"/>
  <c r="G41" i="5"/>
  <c r="I41" i="5"/>
  <c r="G42" i="5"/>
  <c r="I42" i="5"/>
  <c r="G43" i="5"/>
  <c r="I43" i="5"/>
  <c r="G45" i="5"/>
  <c r="I45" i="5"/>
  <c r="G46" i="5"/>
  <c r="I46" i="5"/>
  <c r="G47" i="5"/>
  <c r="I47" i="5"/>
  <c r="G48" i="5"/>
  <c r="I48" i="5"/>
  <c r="F50" i="5" l="1"/>
  <c r="C11" i="6" s="1"/>
  <c r="F48" i="4" l="1"/>
  <c r="C12" i="6" s="1"/>
  <c r="C14" i="6" s="1"/>
  <c r="C15" i="6" s="1"/>
  <c r="C16" i="6" s="1"/>
</calcChain>
</file>

<file path=xl/sharedStrings.xml><?xml version="1.0" encoding="utf-8"?>
<sst xmlns="http://schemas.openxmlformats.org/spreadsheetml/2006/main" count="190" uniqueCount="93">
  <si>
    <t>Pol.:</t>
  </si>
  <si>
    <t>Předmět dodávky a montáže:</t>
  </si>
  <si>
    <t>Typ. označení:</t>
  </si>
  <si>
    <t>ks/m kpl</t>
  </si>
  <si>
    <t>Dodávky</t>
  </si>
  <si>
    <t>Montáže</t>
  </si>
  <si>
    <t>1/MJ</t>
  </si>
  <si>
    <t>celkem</t>
  </si>
  <si>
    <t>MJ</t>
  </si>
  <si>
    <t>Doprava</t>
  </si>
  <si>
    <t>hod</t>
  </si>
  <si>
    <t>Celkem bez DPH</t>
  </si>
  <si>
    <t>ks</t>
  </si>
  <si>
    <t>m</t>
  </si>
  <si>
    <t>kpl</t>
  </si>
  <si>
    <t>Drobný instalační materiál</t>
  </si>
  <si>
    <t>Požární ucpávky</t>
  </si>
  <si>
    <t>Elektrická požární signalizace</t>
  </si>
  <si>
    <t>Ústředny</t>
  </si>
  <si>
    <t>Hlásiče a kopplery</t>
  </si>
  <si>
    <t>Hlásič opticko-kouřový</t>
  </si>
  <si>
    <t>Standardní patice</t>
  </si>
  <si>
    <t>Modul elektroniky tlačítkového hlásiče</t>
  </si>
  <si>
    <t>Kryt tlačítkového hlásiče</t>
  </si>
  <si>
    <t>Esserbus koppler 12R</t>
  </si>
  <si>
    <t>Esserbus koppler 4IN/2OUT</t>
  </si>
  <si>
    <t>Instalační krabice pro esserbus koppler, bílá</t>
  </si>
  <si>
    <t>Přídr. mag. 100kg/24V, s vyp. tlačítkem, protikus s kloubem</t>
  </si>
  <si>
    <t>Zdroj 24V/2A, dle EN 54-4</t>
  </si>
  <si>
    <t>Akumulátor 17Ah</t>
  </si>
  <si>
    <t>Specifikace kabelů</t>
  </si>
  <si>
    <t>kabel JY-(St)-Y 1x2x0,8</t>
  </si>
  <si>
    <t>kabel PRAFlaGuard® F  1 x 2 x 0,8 PH120- R</t>
  </si>
  <si>
    <t>Specifikace trubkování</t>
  </si>
  <si>
    <t>Příchytky ohniodolné včetně šroubu</t>
  </si>
  <si>
    <t>Průraz zdivem do 30cm</t>
  </si>
  <si>
    <t>Projekt, oživení, revize</t>
  </si>
  <si>
    <t>Dokumentace skutečného provedení (4 paré)</t>
  </si>
  <si>
    <t>Revize</t>
  </si>
  <si>
    <t>Oživení a naprogramování</t>
  </si>
  <si>
    <t>Popisný štítek (balení 10 kusů)</t>
  </si>
  <si>
    <t>bal</t>
  </si>
  <si>
    <t>kabel PRAFlaGuard® F  2 x 2 x 0,8 PH120- R</t>
  </si>
  <si>
    <t>kabel PRAFlaSafe® F  1 x 2 x 0,8 PH120- R</t>
  </si>
  <si>
    <t>VÝKAZ VÝMĚR - ČZU – instalace systému EPS</t>
  </si>
  <si>
    <t>Rozšiřovací karta č.1</t>
  </si>
  <si>
    <t>Čelní ovládací panel</t>
  </si>
  <si>
    <t>esserbus modul</t>
  </si>
  <si>
    <t>Akumulátor 24Ah</t>
  </si>
  <si>
    <t>essernet modul</t>
  </si>
  <si>
    <t>Požárně odolná krabice</t>
  </si>
  <si>
    <t>Siréna červená</t>
  </si>
  <si>
    <t>Napájení ústřden a zdrojů včetně doplnění jističe</t>
  </si>
  <si>
    <t>Kabel PRAFlaDur® E90 2x1,5</t>
  </si>
  <si>
    <t>Ústředna FlexES 10 - instalace na zeď</t>
  </si>
  <si>
    <t>Rozšiřovací karta č.2</t>
  </si>
  <si>
    <t>Optopřevodník SM pro sběrnici essernet® s konektorem F-ST</t>
  </si>
  <si>
    <t>VÝKAZ VÝMĚR - ČZU – stavební práce</t>
  </si>
  <si>
    <t>Stavební práce</t>
  </si>
  <si>
    <t>Začištění stavebního otvoru po osazení dveřní sestavy</t>
  </si>
  <si>
    <t>m2</t>
  </si>
  <si>
    <t>REKAPITULACE</t>
  </si>
  <si>
    <t>DPH 21%</t>
  </si>
  <si>
    <t>Zazdění stavebního otvoru po demontáži dveří včetně omítky a výmalby</t>
  </si>
  <si>
    <t>D1P - dodávka a osazení dveřní sestavy</t>
  </si>
  <si>
    <t>D2 - dodávka a osazení dveřní sestavy</t>
  </si>
  <si>
    <t>D4L - dodávka a osazení dveřní sestavy</t>
  </si>
  <si>
    <t>D5P - dodávka a osazení dveřní sestavy</t>
  </si>
  <si>
    <t>D6P - dodávka a osazení dveřní sestavy</t>
  </si>
  <si>
    <t>D7 - osazení dveřní sestavy</t>
  </si>
  <si>
    <t>Vybourání stavebního otvoru pro osazení dveří D7</t>
  </si>
  <si>
    <t>D8P - dodávka a osazení dveřní sestavy</t>
  </si>
  <si>
    <t>D9L - dodávka a osazení dveřní sestavy</t>
  </si>
  <si>
    <t>D10L - dodávka a osazení dveřní sestavy</t>
  </si>
  <si>
    <t>D11P - dodávka a osazení dveřní sestavy</t>
  </si>
  <si>
    <t>D12L - dodávka a osazení dveřní sestavy</t>
  </si>
  <si>
    <t>D13L - dodávka a osazení dveřní sestavy</t>
  </si>
  <si>
    <t>D14P - dodávka a osazení dveřní sestavy</t>
  </si>
  <si>
    <t>Dodávka elektropohonu pro vstupní dveře včetně konzole a akumulátoru, napájení 230V, kontakt EPS</t>
  </si>
  <si>
    <t>Systémové bezpečnostní tlačítko</t>
  </si>
  <si>
    <t>Tlačítko pro ovládání pohonu (větrání) včetně krabice, krytky a rámečku</t>
  </si>
  <si>
    <t>Napájení elektropohonu včetně doplnění jističe (kabel PrafLADur)</t>
  </si>
  <si>
    <t>kabel PRAFlaGuard® F  4 x 2 x 0,8 PH120- R</t>
  </si>
  <si>
    <t>Kabel PRAFlaDur® E90 3x2,5</t>
  </si>
  <si>
    <t>Kabel PRAFlaDur® E90 3x1,5</t>
  </si>
  <si>
    <t>Dodávka elektropohonu pro otevření okna včetně západky, řídící jednotky a akumulátoru, včetně oživení</t>
  </si>
  <si>
    <t>SDK box, požárně odolný, 500x500x300, včetně zámku</t>
  </si>
  <si>
    <t>Posun instalovaných prvků v chodbách (PIR čidlo, reproduktor, svítidlo)</t>
  </si>
  <si>
    <t>SDK stěna v 1. PP včetně otvoru pro dveřní sestavu, včetně profilů</t>
  </si>
  <si>
    <t>Příčka z požárního SDK (oddělení schodiště) včetně profilů</t>
  </si>
  <si>
    <t>Výmalba</t>
  </si>
  <si>
    <t>Příčka z požárního SDK (oddělení chodeb) včetně profilů</t>
  </si>
  <si>
    <t>Podhled pro zakrytí 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</si>
</sst>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\ &quot;Kč&quot;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4"/>
      <name val="Arial CE"/>
      <charset val="238"/>
    </font>
    <font>
      <sz val="10"/>
      <name val="Calibri"/>
      <family val="2"/>
      <charset val="238"/>
    </font>
    <font>
      <i/>
      <sz val="8"/>
      <name val="Arial CE"/>
      <charset val="238"/>
    </font>
    <font>
      <b/>
      <i/>
      <sz val="12"/>
      <name val="Arial CE"/>
      <charset val="238"/>
    </font>
    <font>
      <i/>
      <sz val="8"/>
      <color indexed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8"/>
      <color indexed="8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 applyProtection="0"/>
    <xf numFmtId="0" fontId="9" fillId="0" borderId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6" fillId="0" borderId="0"/>
  </cellStyleXfs>
  <cellXfs count="71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" fontId="13" fillId="2" borderId="3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3" fillId="0" borderId="4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9" fontId="16" fillId="0" borderId="0" xfId="5" applyNumberFormat="1" applyAlignment="1" applyProtection="1">
      <alignment horizontal="center" vertical="center"/>
      <protection locked="0"/>
    </xf>
    <xf numFmtId="0" fontId="15" fillId="0" borderId="0" xfId="5" applyFont="1" applyAlignment="1">
      <alignment vertical="center" wrapText="1"/>
    </xf>
    <xf numFmtId="4" fontId="15" fillId="0" borderId="0" xfId="5" applyNumberFormat="1" applyFont="1" applyAlignment="1">
      <alignment horizontal="right" vertical="center" indent="1"/>
    </xf>
    <xf numFmtId="4" fontId="17" fillId="0" borderId="0" xfId="6" applyNumberFormat="1" applyFont="1" applyAlignment="1">
      <alignment horizontal="right" vertical="center" wrapText="1" indent="1"/>
    </xf>
    <xf numFmtId="4" fontId="18" fillId="0" borderId="0" xfId="6" applyNumberFormat="1" applyFont="1" applyAlignment="1">
      <alignment horizontal="right" vertical="center" indent="1"/>
    </xf>
    <xf numFmtId="0" fontId="16" fillId="0" borderId="0" xfId="5" applyAlignment="1">
      <alignment vertical="center"/>
    </xf>
    <xf numFmtId="0" fontId="19" fillId="0" borderId="0" xfId="5" applyFont="1" applyAlignment="1">
      <alignment vertical="center" wrapText="1"/>
    </xf>
    <xf numFmtId="0" fontId="20" fillId="0" borderId="15" xfId="5" applyFont="1" applyBorder="1" applyAlignment="1">
      <alignment vertical="center"/>
    </xf>
    <xf numFmtId="166" fontId="15" fillId="0" borderId="16" xfId="5" applyNumberFormat="1" applyFont="1" applyBorder="1" applyAlignment="1">
      <alignment horizontal="right" vertical="center"/>
    </xf>
    <xf numFmtId="4" fontId="17" fillId="0" borderId="0" xfId="6" applyNumberFormat="1" applyFont="1" applyAlignment="1">
      <alignment horizontal="right" vertical="center" wrapText="1"/>
    </xf>
    <xf numFmtId="4" fontId="18" fillId="0" borderId="0" xfId="6" applyNumberFormat="1" applyFont="1" applyAlignment="1">
      <alignment horizontal="right" vertical="center"/>
    </xf>
    <xf numFmtId="0" fontId="20" fillId="0" borderId="17" xfId="5" applyFont="1" applyBorder="1" applyAlignment="1">
      <alignment vertical="center"/>
    </xf>
    <xf numFmtId="166" fontId="15" fillId="0" borderId="18" xfId="5" applyNumberFormat="1" applyFont="1" applyBorder="1" applyAlignment="1">
      <alignment horizontal="right" vertical="center"/>
    </xf>
    <xf numFmtId="0" fontId="15" fillId="0" borderId="17" xfId="5" applyFont="1" applyBorder="1" applyAlignment="1">
      <alignment vertical="center" wrapText="1"/>
    </xf>
    <xf numFmtId="0" fontId="15" fillId="0" borderId="19" xfId="5" applyFont="1" applyBorder="1" applyAlignment="1">
      <alignment vertical="center" wrapText="1"/>
    </xf>
    <xf numFmtId="166" fontId="15" fillId="0" borderId="20" xfId="5" applyNumberFormat="1" applyFont="1" applyBorder="1" applyAlignment="1">
      <alignment horizontal="right" vertical="center"/>
    </xf>
    <xf numFmtId="0" fontId="16" fillId="0" borderId="0" xfId="5"/>
    <xf numFmtId="0" fontId="16" fillId="0" borderId="0" xfId="5" applyAlignment="1">
      <alignment horizontal="center"/>
    </xf>
    <xf numFmtId="166" fontId="14" fillId="2" borderId="13" xfId="0" applyNumberFormat="1" applyFont="1" applyFill="1" applyBorder="1" applyAlignment="1">
      <alignment horizontal="right" vertical="center"/>
    </xf>
    <xf numFmtId="166" fontId="14" fillId="2" borderId="14" xfId="0" applyNumberFormat="1" applyFont="1" applyFill="1" applyBorder="1" applyAlignment="1">
      <alignment horizontal="right" vertical="center"/>
    </xf>
    <xf numFmtId="49" fontId="8" fillId="0" borderId="3" xfId="2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7">
    <cellStyle name="CALIBRI" xfId="1" xr:uid="{00000000-0005-0000-0000-000000000000}"/>
    <cellStyle name="Měna" xfId="2" builtinId="4"/>
    <cellStyle name="Normální" xfId="0" builtinId="0"/>
    <cellStyle name="normální 2" xfId="4" xr:uid="{00000000-0005-0000-0000-000003000000}"/>
    <cellStyle name="normální 2 2" xfId="6" xr:uid="{00000000-0005-0000-0000-000004000000}"/>
    <cellStyle name="normální 3" xfId="3" xr:uid="{00000000-0005-0000-0000-000005000000}"/>
    <cellStyle name="Normální 4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zoomScaleNormal="100" zoomScaleSheetLayoutView="115" zoomScalePageLayoutView="40" workbookViewId="0">
      <selection activeCell="B14" sqref="B14"/>
    </sheetView>
  </sheetViews>
  <sheetFormatPr defaultRowHeight="12.75" x14ac:dyDescent="0.2"/>
  <cols>
    <col min="1" max="1" width="7.140625" style="56" customWidth="1"/>
    <col min="2" max="2" width="62.42578125" style="55" bestFit="1" customWidth="1"/>
    <col min="3" max="3" width="20.5703125" style="55" customWidth="1"/>
    <col min="4" max="6" width="11.7109375" style="55" customWidth="1"/>
    <col min="7" max="214" width="9.140625" style="55"/>
    <col min="215" max="215" width="6" style="55" bestFit="1" customWidth="1"/>
    <col min="216" max="216" width="36.140625" style="55" customWidth="1"/>
    <col min="217" max="217" width="7.7109375" style="55" customWidth="1"/>
    <col min="218" max="221" width="11.7109375" style="55" customWidth="1"/>
    <col min="222" max="470" width="9.140625" style="55"/>
    <col min="471" max="471" width="6" style="55" bestFit="1" customWidth="1"/>
    <col min="472" max="472" width="36.140625" style="55" customWidth="1"/>
    <col min="473" max="473" width="7.7109375" style="55" customWidth="1"/>
    <col min="474" max="477" width="11.7109375" style="55" customWidth="1"/>
    <col min="478" max="726" width="9.140625" style="55"/>
    <col min="727" max="727" width="6" style="55" bestFit="1" customWidth="1"/>
    <col min="728" max="728" width="36.140625" style="55" customWidth="1"/>
    <col min="729" max="729" width="7.7109375" style="55" customWidth="1"/>
    <col min="730" max="733" width="11.7109375" style="55" customWidth="1"/>
    <col min="734" max="982" width="9.140625" style="55"/>
    <col min="983" max="983" width="6" style="55" bestFit="1" customWidth="1"/>
    <col min="984" max="984" width="36.140625" style="55" customWidth="1"/>
    <col min="985" max="985" width="7.7109375" style="55" customWidth="1"/>
    <col min="986" max="989" width="11.7109375" style="55" customWidth="1"/>
    <col min="990" max="1238" width="9.140625" style="55"/>
    <col min="1239" max="1239" width="6" style="55" bestFit="1" customWidth="1"/>
    <col min="1240" max="1240" width="36.140625" style="55" customWidth="1"/>
    <col min="1241" max="1241" width="7.7109375" style="55" customWidth="1"/>
    <col min="1242" max="1245" width="11.7109375" style="55" customWidth="1"/>
    <col min="1246" max="1494" width="9.140625" style="55"/>
    <col min="1495" max="1495" width="6" style="55" bestFit="1" customWidth="1"/>
    <col min="1496" max="1496" width="36.140625" style="55" customWidth="1"/>
    <col min="1497" max="1497" width="7.7109375" style="55" customWidth="1"/>
    <col min="1498" max="1501" width="11.7109375" style="55" customWidth="1"/>
    <col min="1502" max="1750" width="9.140625" style="55"/>
    <col min="1751" max="1751" width="6" style="55" bestFit="1" customWidth="1"/>
    <col min="1752" max="1752" width="36.140625" style="55" customWidth="1"/>
    <col min="1753" max="1753" width="7.7109375" style="55" customWidth="1"/>
    <col min="1754" max="1757" width="11.7109375" style="55" customWidth="1"/>
    <col min="1758" max="2006" width="9.140625" style="55"/>
    <col min="2007" max="2007" width="6" style="55" bestFit="1" customWidth="1"/>
    <col min="2008" max="2008" width="36.140625" style="55" customWidth="1"/>
    <col min="2009" max="2009" width="7.7109375" style="55" customWidth="1"/>
    <col min="2010" max="2013" width="11.7109375" style="55" customWidth="1"/>
    <col min="2014" max="2262" width="9.140625" style="55"/>
    <col min="2263" max="2263" width="6" style="55" bestFit="1" customWidth="1"/>
    <col min="2264" max="2264" width="36.140625" style="55" customWidth="1"/>
    <col min="2265" max="2265" width="7.7109375" style="55" customWidth="1"/>
    <col min="2266" max="2269" width="11.7109375" style="55" customWidth="1"/>
    <col min="2270" max="2518" width="9.140625" style="55"/>
    <col min="2519" max="2519" width="6" style="55" bestFit="1" customWidth="1"/>
    <col min="2520" max="2520" width="36.140625" style="55" customWidth="1"/>
    <col min="2521" max="2521" width="7.7109375" style="55" customWidth="1"/>
    <col min="2522" max="2525" width="11.7109375" style="55" customWidth="1"/>
    <col min="2526" max="2774" width="9.140625" style="55"/>
    <col min="2775" max="2775" width="6" style="55" bestFit="1" customWidth="1"/>
    <col min="2776" max="2776" width="36.140625" style="55" customWidth="1"/>
    <col min="2777" max="2777" width="7.7109375" style="55" customWidth="1"/>
    <col min="2778" max="2781" width="11.7109375" style="55" customWidth="1"/>
    <col min="2782" max="3030" width="9.140625" style="55"/>
    <col min="3031" max="3031" width="6" style="55" bestFit="1" customWidth="1"/>
    <col min="3032" max="3032" width="36.140625" style="55" customWidth="1"/>
    <col min="3033" max="3033" width="7.7109375" style="55" customWidth="1"/>
    <col min="3034" max="3037" width="11.7109375" style="55" customWidth="1"/>
    <col min="3038" max="3286" width="9.140625" style="55"/>
    <col min="3287" max="3287" width="6" style="55" bestFit="1" customWidth="1"/>
    <col min="3288" max="3288" width="36.140625" style="55" customWidth="1"/>
    <col min="3289" max="3289" width="7.7109375" style="55" customWidth="1"/>
    <col min="3290" max="3293" width="11.7109375" style="55" customWidth="1"/>
    <col min="3294" max="3542" width="9.140625" style="55"/>
    <col min="3543" max="3543" width="6" style="55" bestFit="1" customWidth="1"/>
    <col min="3544" max="3544" width="36.140625" style="55" customWidth="1"/>
    <col min="3545" max="3545" width="7.7109375" style="55" customWidth="1"/>
    <col min="3546" max="3549" width="11.7109375" style="55" customWidth="1"/>
    <col min="3550" max="3798" width="9.140625" style="55"/>
    <col min="3799" max="3799" width="6" style="55" bestFit="1" customWidth="1"/>
    <col min="3800" max="3800" width="36.140625" style="55" customWidth="1"/>
    <col min="3801" max="3801" width="7.7109375" style="55" customWidth="1"/>
    <col min="3802" max="3805" width="11.7109375" style="55" customWidth="1"/>
    <col min="3806" max="4054" width="9.140625" style="55"/>
    <col min="4055" max="4055" width="6" style="55" bestFit="1" customWidth="1"/>
    <col min="4056" max="4056" width="36.140625" style="55" customWidth="1"/>
    <col min="4057" max="4057" width="7.7109375" style="55" customWidth="1"/>
    <col min="4058" max="4061" width="11.7109375" style="55" customWidth="1"/>
    <col min="4062" max="4310" width="9.140625" style="55"/>
    <col min="4311" max="4311" width="6" style="55" bestFit="1" customWidth="1"/>
    <col min="4312" max="4312" width="36.140625" style="55" customWidth="1"/>
    <col min="4313" max="4313" width="7.7109375" style="55" customWidth="1"/>
    <col min="4314" max="4317" width="11.7109375" style="55" customWidth="1"/>
    <col min="4318" max="4566" width="9.140625" style="55"/>
    <col min="4567" max="4567" width="6" style="55" bestFit="1" customWidth="1"/>
    <col min="4568" max="4568" width="36.140625" style="55" customWidth="1"/>
    <col min="4569" max="4569" width="7.7109375" style="55" customWidth="1"/>
    <col min="4570" max="4573" width="11.7109375" style="55" customWidth="1"/>
    <col min="4574" max="4822" width="9.140625" style="55"/>
    <col min="4823" max="4823" width="6" style="55" bestFit="1" customWidth="1"/>
    <col min="4824" max="4824" width="36.140625" style="55" customWidth="1"/>
    <col min="4825" max="4825" width="7.7109375" style="55" customWidth="1"/>
    <col min="4826" max="4829" width="11.7109375" style="55" customWidth="1"/>
    <col min="4830" max="5078" width="9.140625" style="55"/>
    <col min="5079" max="5079" width="6" style="55" bestFit="1" customWidth="1"/>
    <col min="5080" max="5080" width="36.140625" style="55" customWidth="1"/>
    <col min="5081" max="5081" width="7.7109375" style="55" customWidth="1"/>
    <col min="5082" max="5085" width="11.7109375" style="55" customWidth="1"/>
    <col min="5086" max="5334" width="9.140625" style="55"/>
    <col min="5335" max="5335" width="6" style="55" bestFit="1" customWidth="1"/>
    <col min="5336" max="5336" width="36.140625" style="55" customWidth="1"/>
    <col min="5337" max="5337" width="7.7109375" style="55" customWidth="1"/>
    <col min="5338" max="5341" width="11.7109375" style="55" customWidth="1"/>
    <col min="5342" max="5590" width="9.140625" style="55"/>
    <col min="5591" max="5591" width="6" style="55" bestFit="1" customWidth="1"/>
    <col min="5592" max="5592" width="36.140625" style="55" customWidth="1"/>
    <col min="5593" max="5593" width="7.7109375" style="55" customWidth="1"/>
    <col min="5594" max="5597" width="11.7109375" style="55" customWidth="1"/>
    <col min="5598" max="5846" width="9.140625" style="55"/>
    <col min="5847" max="5847" width="6" style="55" bestFit="1" customWidth="1"/>
    <col min="5848" max="5848" width="36.140625" style="55" customWidth="1"/>
    <col min="5849" max="5849" width="7.7109375" style="55" customWidth="1"/>
    <col min="5850" max="5853" width="11.7109375" style="55" customWidth="1"/>
    <col min="5854" max="6102" width="9.140625" style="55"/>
    <col min="6103" max="6103" width="6" style="55" bestFit="1" customWidth="1"/>
    <col min="6104" max="6104" width="36.140625" style="55" customWidth="1"/>
    <col min="6105" max="6105" width="7.7109375" style="55" customWidth="1"/>
    <col min="6106" max="6109" width="11.7109375" style="55" customWidth="1"/>
    <col min="6110" max="6358" width="9.140625" style="55"/>
    <col min="6359" max="6359" width="6" style="55" bestFit="1" customWidth="1"/>
    <col min="6360" max="6360" width="36.140625" style="55" customWidth="1"/>
    <col min="6361" max="6361" width="7.7109375" style="55" customWidth="1"/>
    <col min="6362" max="6365" width="11.7109375" style="55" customWidth="1"/>
    <col min="6366" max="6614" width="9.140625" style="55"/>
    <col min="6615" max="6615" width="6" style="55" bestFit="1" customWidth="1"/>
    <col min="6616" max="6616" width="36.140625" style="55" customWidth="1"/>
    <col min="6617" max="6617" width="7.7109375" style="55" customWidth="1"/>
    <col min="6618" max="6621" width="11.7109375" style="55" customWidth="1"/>
    <col min="6622" max="6870" width="9.140625" style="55"/>
    <col min="6871" max="6871" width="6" style="55" bestFit="1" customWidth="1"/>
    <col min="6872" max="6872" width="36.140625" style="55" customWidth="1"/>
    <col min="6873" max="6873" width="7.7109375" style="55" customWidth="1"/>
    <col min="6874" max="6877" width="11.7109375" style="55" customWidth="1"/>
    <col min="6878" max="7126" width="9.140625" style="55"/>
    <col min="7127" max="7127" width="6" style="55" bestFit="1" customWidth="1"/>
    <col min="7128" max="7128" width="36.140625" style="55" customWidth="1"/>
    <col min="7129" max="7129" width="7.7109375" style="55" customWidth="1"/>
    <col min="7130" max="7133" width="11.7109375" style="55" customWidth="1"/>
    <col min="7134" max="7382" width="9.140625" style="55"/>
    <col min="7383" max="7383" width="6" style="55" bestFit="1" customWidth="1"/>
    <col min="7384" max="7384" width="36.140625" style="55" customWidth="1"/>
    <col min="7385" max="7385" width="7.7109375" style="55" customWidth="1"/>
    <col min="7386" max="7389" width="11.7109375" style="55" customWidth="1"/>
    <col min="7390" max="7638" width="9.140625" style="55"/>
    <col min="7639" max="7639" width="6" style="55" bestFit="1" customWidth="1"/>
    <col min="7640" max="7640" width="36.140625" style="55" customWidth="1"/>
    <col min="7641" max="7641" width="7.7109375" style="55" customWidth="1"/>
    <col min="7642" max="7645" width="11.7109375" style="55" customWidth="1"/>
    <col min="7646" max="7894" width="9.140625" style="55"/>
    <col min="7895" max="7895" width="6" style="55" bestFit="1" customWidth="1"/>
    <col min="7896" max="7896" width="36.140625" style="55" customWidth="1"/>
    <col min="7897" max="7897" width="7.7109375" style="55" customWidth="1"/>
    <col min="7898" max="7901" width="11.7109375" style="55" customWidth="1"/>
    <col min="7902" max="8150" width="9.140625" style="55"/>
    <col min="8151" max="8151" width="6" style="55" bestFit="1" customWidth="1"/>
    <col min="8152" max="8152" width="36.140625" style="55" customWidth="1"/>
    <col min="8153" max="8153" width="7.7109375" style="55" customWidth="1"/>
    <col min="8154" max="8157" width="11.7109375" style="55" customWidth="1"/>
    <col min="8158" max="8406" width="9.140625" style="55"/>
    <col min="8407" max="8407" width="6" style="55" bestFit="1" customWidth="1"/>
    <col min="8408" max="8408" width="36.140625" style="55" customWidth="1"/>
    <col min="8409" max="8409" width="7.7109375" style="55" customWidth="1"/>
    <col min="8410" max="8413" width="11.7109375" style="55" customWidth="1"/>
    <col min="8414" max="8662" width="9.140625" style="55"/>
    <col min="8663" max="8663" width="6" style="55" bestFit="1" customWidth="1"/>
    <col min="8664" max="8664" width="36.140625" style="55" customWidth="1"/>
    <col min="8665" max="8665" width="7.7109375" style="55" customWidth="1"/>
    <col min="8666" max="8669" width="11.7109375" style="55" customWidth="1"/>
    <col min="8670" max="8918" width="9.140625" style="55"/>
    <col min="8919" max="8919" width="6" style="55" bestFit="1" customWidth="1"/>
    <col min="8920" max="8920" width="36.140625" style="55" customWidth="1"/>
    <col min="8921" max="8921" width="7.7109375" style="55" customWidth="1"/>
    <col min="8922" max="8925" width="11.7109375" style="55" customWidth="1"/>
    <col min="8926" max="9174" width="9.140625" style="55"/>
    <col min="9175" max="9175" width="6" style="55" bestFit="1" customWidth="1"/>
    <col min="9176" max="9176" width="36.140625" style="55" customWidth="1"/>
    <col min="9177" max="9177" width="7.7109375" style="55" customWidth="1"/>
    <col min="9178" max="9181" width="11.7109375" style="55" customWidth="1"/>
    <col min="9182" max="9430" width="9.140625" style="55"/>
    <col min="9431" max="9431" width="6" style="55" bestFit="1" customWidth="1"/>
    <col min="9432" max="9432" width="36.140625" style="55" customWidth="1"/>
    <col min="9433" max="9433" width="7.7109375" style="55" customWidth="1"/>
    <col min="9434" max="9437" width="11.7109375" style="55" customWidth="1"/>
    <col min="9438" max="9686" width="9.140625" style="55"/>
    <col min="9687" max="9687" width="6" style="55" bestFit="1" customWidth="1"/>
    <col min="9688" max="9688" width="36.140625" style="55" customWidth="1"/>
    <col min="9689" max="9689" width="7.7109375" style="55" customWidth="1"/>
    <col min="9690" max="9693" width="11.7109375" style="55" customWidth="1"/>
    <col min="9694" max="9942" width="9.140625" style="55"/>
    <col min="9943" max="9943" width="6" style="55" bestFit="1" customWidth="1"/>
    <col min="9944" max="9944" width="36.140625" style="55" customWidth="1"/>
    <col min="9945" max="9945" width="7.7109375" style="55" customWidth="1"/>
    <col min="9946" max="9949" width="11.7109375" style="55" customWidth="1"/>
    <col min="9950" max="10198" width="9.140625" style="55"/>
    <col min="10199" max="10199" width="6" style="55" bestFit="1" customWidth="1"/>
    <col min="10200" max="10200" width="36.140625" style="55" customWidth="1"/>
    <col min="10201" max="10201" width="7.7109375" style="55" customWidth="1"/>
    <col min="10202" max="10205" width="11.7109375" style="55" customWidth="1"/>
    <col min="10206" max="10454" width="9.140625" style="55"/>
    <col min="10455" max="10455" width="6" style="55" bestFit="1" customWidth="1"/>
    <col min="10456" max="10456" width="36.140625" style="55" customWidth="1"/>
    <col min="10457" max="10457" width="7.7109375" style="55" customWidth="1"/>
    <col min="10458" max="10461" width="11.7109375" style="55" customWidth="1"/>
    <col min="10462" max="10710" width="9.140625" style="55"/>
    <col min="10711" max="10711" width="6" style="55" bestFit="1" customWidth="1"/>
    <col min="10712" max="10712" width="36.140625" style="55" customWidth="1"/>
    <col min="10713" max="10713" width="7.7109375" style="55" customWidth="1"/>
    <col min="10714" max="10717" width="11.7109375" style="55" customWidth="1"/>
    <col min="10718" max="10966" width="9.140625" style="55"/>
    <col min="10967" max="10967" width="6" style="55" bestFit="1" customWidth="1"/>
    <col min="10968" max="10968" width="36.140625" style="55" customWidth="1"/>
    <col min="10969" max="10969" width="7.7109375" style="55" customWidth="1"/>
    <col min="10970" max="10973" width="11.7109375" style="55" customWidth="1"/>
    <col min="10974" max="11222" width="9.140625" style="55"/>
    <col min="11223" max="11223" width="6" style="55" bestFit="1" customWidth="1"/>
    <col min="11224" max="11224" width="36.140625" style="55" customWidth="1"/>
    <col min="11225" max="11225" width="7.7109375" style="55" customWidth="1"/>
    <col min="11226" max="11229" width="11.7109375" style="55" customWidth="1"/>
    <col min="11230" max="11478" width="9.140625" style="55"/>
    <col min="11479" max="11479" width="6" style="55" bestFit="1" customWidth="1"/>
    <col min="11480" max="11480" width="36.140625" style="55" customWidth="1"/>
    <col min="11481" max="11481" width="7.7109375" style="55" customWidth="1"/>
    <col min="11482" max="11485" width="11.7109375" style="55" customWidth="1"/>
    <col min="11486" max="11734" width="9.140625" style="55"/>
    <col min="11735" max="11735" width="6" style="55" bestFit="1" customWidth="1"/>
    <col min="11736" max="11736" width="36.140625" style="55" customWidth="1"/>
    <col min="11737" max="11737" width="7.7109375" style="55" customWidth="1"/>
    <col min="11738" max="11741" width="11.7109375" style="55" customWidth="1"/>
    <col min="11742" max="11990" width="9.140625" style="55"/>
    <col min="11991" max="11991" width="6" style="55" bestFit="1" customWidth="1"/>
    <col min="11992" max="11992" width="36.140625" style="55" customWidth="1"/>
    <col min="11993" max="11993" width="7.7109375" style="55" customWidth="1"/>
    <col min="11994" max="11997" width="11.7109375" style="55" customWidth="1"/>
    <col min="11998" max="12246" width="9.140625" style="55"/>
    <col min="12247" max="12247" width="6" style="55" bestFit="1" customWidth="1"/>
    <col min="12248" max="12248" width="36.140625" style="55" customWidth="1"/>
    <col min="12249" max="12249" width="7.7109375" style="55" customWidth="1"/>
    <col min="12250" max="12253" width="11.7109375" style="55" customWidth="1"/>
    <col min="12254" max="12502" width="9.140625" style="55"/>
    <col min="12503" max="12503" width="6" style="55" bestFit="1" customWidth="1"/>
    <col min="12504" max="12504" width="36.140625" style="55" customWidth="1"/>
    <col min="12505" max="12505" width="7.7109375" style="55" customWidth="1"/>
    <col min="12506" max="12509" width="11.7109375" style="55" customWidth="1"/>
    <col min="12510" max="12758" width="9.140625" style="55"/>
    <col min="12759" max="12759" width="6" style="55" bestFit="1" customWidth="1"/>
    <col min="12760" max="12760" width="36.140625" style="55" customWidth="1"/>
    <col min="12761" max="12761" width="7.7109375" style="55" customWidth="1"/>
    <col min="12762" max="12765" width="11.7109375" style="55" customWidth="1"/>
    <col min="12766" max="13014" width="9.140625" style="55"/>
    <col min="13015" max="13015" width="6" style="55" bestFit="1" customWidth="1"/>
    <col min="13016" max="13016" width="36.140625" style="55" customWidth="1"/>
    <col min="13017" max="13017" width="7.7109375" style="55" customWidth="1"/>
    <col min="13018" max="13021" width="11.7109375" style="55" customWidth="1"/>
    <col min="13022" max="13270" width="9.140625" style="55"/>
    <col min="13271" max="13271" width="6" style="55" bestFit="1" customWidth="1"/>
    <col min="13272" max="13272" width="36.140625" style="55" customWidth="1"/>
    <col min="13273" max="13273" width="7.7109375" style="55" customWidth="1"/>
    <col min="13274" max="13277" width="11.7109375" style="55" customWidth="1"/>
    <col min="13278" max="13526" width="9.140625" style="55"/>
    <col min="13527" max="13527" width="6" style="55" bestFit="1" customWidth="1"/>
    <col min="13528" max="13528" width="36.140625" style="55" customWidth="1"/>
    <col min="13529" max="13529" width="7.7109375" style="55" customWidth="1"/>
    <col min="13530" max="13533" width="11.7109375" style="55" customWidth="1"/>
    <col min="13534" max="13782" width="9.140625" style="55"/>
    <col min="13783" max="13783" width="6" style="55" bestFit="1" customWidth="1"/>
    <col min="13784" max="13784" width="36.140625" style="55" customWidth="1"/>
    <col min="13785" max="13785" width="7.7109375" style="55" customWidth="1"/>
    <col min="13786" max="13789" width="11.7109375" style="55" customWidth="1"/>
    <col min="13790" max="14038" width="9.140625" style="55"/>
    <col min="14039" max="14039" width="6" style="55" bestFit="1" customWidth="1"/>
    <col min="14040" max="14040" width="36.140625" style="55" customWidth="1"/>
    <col min="14041" max="14041" width="7.7109375" style="55" customWidth="1"/>
    <col min="14042" max="14045" width="11.7109375" style="55" customWidth="1"/>
    <col min="14046" max="14294" width="9.140625" style="55"/>
    <col min="14295" max="14295" width="6" style="55" bestFit="1" customWidth="1"/>
    <col min="14296" max="14296" width="36.140625" style="55" customWidth="1"/>
    <col min="14297" max="14297" width="7.7109375" style="55" customWidth="1"/>
    <col min="14298" max="14301" width="11.7109375" style="55" customWidth="1"/>
    <col min="14302" max="14550" width="9.140625" style="55"/>
    <col min="14551" max="14551" width="6" style="55" bestFit="1" customWidth="1"/>
    <col min="14552" max="14552" width="36.140625" style="55" customWidth="1"/>
    <col min="14553" max="14553" width="7.7109375" style="55" customWidth="1"/>
    <col min="14554" max="14557" width="11.7109375" style="55" customWidth="1"/>
    <col min="14558" max="14806" width="9.140625" style="55"/>
    <col min="14807" max="14807" width="6" style="55" bestFit="1" customWidth="1"/>
    <col min="14808" max="14808" width="36.140625" style="55" customWidth="1"/>
    <col min="14809" max="14809" width="7.7109375" style="55" customWidth="1"/>
    <col min="14810" max="14813" width="11.7109375" style="55" customWidth="1"/>
    <col min="14814" max="15062" width="9.140625" style="55"/>
    <col min="15063" max="15063" width="6" style="55" bestFit="1" customWidth="1"/>
    <col min="15064" max="15064" width="36.140625" style="55" customWidth="1"/>
    <col min="15065" max="15065" width="7.7109375" style="55" customWidth="1"/>
    <col min="15066" max="15069" width="11.7109375" style="55" customWidth="1"/>
    <col min="15070" max="15318" width="9.140625" style="55"/>
    <col min="15319" max="15319" width="6" style="55" bestFit="1" customWidth="1"/>
    <col min="15320" max="15320" width="36.140625" style="55" customWidth="1"/>
    <col min="15321" max="15321" width="7.7109375" style="55" customWidth="1"/>
    <col min="15322" max="15325" width="11.7109375" style="55" customWidth="1"/>
    <col min="15326" max="15574" width="9.140625" style="55"/>
    <col min="15575" max="15575" width="6" style="55" bestFit="1" customWidth="1"/>
    <col min="15576" max="15576" width="36.140625" style="55" customWidth="1"/>
    <col min="15577" max="15577" width="7.7109375" style="55" customWidth="1"/>
    <col min="15578" max="15581" width="11.7109375" style="55" customWidth="1"/>
    <col min="15582" max="15830" width="9.140625" style="55"/>
    <col min="15831" max="15831" width="6" style="55" bestFit="1" customWidth="1"/>
    <col min="15832" max="15832" width="36.140625" style="55" customWidth="1"/>
    <col min="15833" max="15833" width="7.7109375" style="55" customWidth="1"/>
    <col min="15834" max="15837" width="11.7109375" style="55" customWidth="1"/>
    <col min="15838" max="16086" width="9.140625" style="55"/>
    <col min="16087" max="16087" width="6" style="55" bestFit="1" customWidth="1"/>
    <col min="16088" max="16088" width="36.140625" style="55" customWidth="1"/>
    <col min="16089" max="16089" width="7.7109375" style="55" customWidth="1"/>
    <col min="16090" max="16093" width="11.7109375" style="55" customWidth="1"/>
    <col min="16094" max="16384" width="9.140625" style="55"/>
  </cols>
  <sheetData>
    <row r="1" spans="1:6" s="44" customFormat="1" x14ac:dyDescent="0.2">
      <c r="A1" s="39"/>
      <c r="B1" s="40"/>
      <c r="C1" s="41"/>
      <c r="D1" s="42"/>
      <c r="E1" s="42"/>
      <c r="F1" s="43"/>
    </row>
    <row r="2" spans="1:6" s="44" customFormat="1" x14ac:dyDescent="0.2">
      <c r="A2" s="39"/>
      <c r="B2" s="40"/>
      <c r="C2" s="41"/>
      <c r="D2" s="42"/>
      <c r="E2" s="42"/>
      <c r="F2" s="43"/>
    </row>
    <row r="3" spans="1:6" s="44" customFormat="1" x14ac:dyDescent="0.2">
      <c r="A3" s="39"/>
      <c r="B3" s="40"/>
      <c r="C3" s="41"/>
      <c r="D3" s="42"/>
      <c r="E3" s="42"/>
      <c r="F3" s="43"/>
    </row>
    <row r="4" spans="1:6" s="44" customFormat="1" x14ac:dyDescent="0.2">
      <c r="A4" s="39"/>
      <c r="B4" s="40"/>
      <c r="C4" s="41"/>
      <c r="D4" s="42"/>
      <c r="E4" s="42"/>
      <c r="F4" s="43"/>
    </row>
    <row r="5" spans="1:6" s="44" customFormat="1" x14ac:dyDescent="0.2">
      <c r="A5" s="39"/>
      <c r="B5" s="40"/>
      <c r="C5" s="41"/>
      <c r="D5" s="42"/>
      <c r="E5" s="42"/>
      <c r="F5" s="43"/>
    </row>
    <row r="6" spans="1:6" s="44" customFormat="1" ht="23.25" x14ac:dyDescent="0.2">
      <c r="A6" s="39"/>
      <c r="B6" s="45" t="s">
        <v>61</v>
      </c>
      <c r="C6" s="41"/>
      <c r="D6" s="42"/>
      <c r="E6" s="42"/>
      <c r="F6" s="43"/>
    </row>
    <row r="7" spans="1:6" s="44" customFormat="1" x14ac:dyDescent="0.2">
      <c r="A7" s="39"/>
      <c r="B7" s="40"/>
      <c r="C7" s="41"/>
      <c r="D7" s="42"/>
      <c r="E7" s="42"/>
      <c r="F7" s="43"/>
    </row>
    <row r="8" spans="1:6" s="44" customFormat="1" x14ac:dyDescent="0.2">
      <c r="A8" s="39"/>
      <c r="B8" s="40"/>
      <c r="C8" s="41"/>
      <c r="D8" s="42"/>
      <c r="E8" s="42"/>
      <c r="F8" s="43"/>
    </row>
    <row r="9" spans="1:6" s="44" customFormat="1" x14ac:dyDescent="0.2">
      <c r="A9" s="39"/>
      <c r="B9" s="40"/>
      <c r="C9" s="41"/>
      <c r="D9" s="42"/>
      <c r="E9" s="42"/>
      <c r="F9" s="43"/>
    </row>
    <row r="10" spans="1:6" s="44" customFormat="1" ht="13.5" thickBot="1" x14ac:dyDescent="0.25">
      <c r="A10" s="39"/>
      <c r="B10" s="40"/>
      <c r="C10" s="41"/>
      <c r="D10" s="42"/>
      <c r="E10" s="42"/>
      <c r="F10" s="43"/>
    </row>
    <row r="11" spans="1:6" s="44" customFormat="1" ht="24.95" customHeight="1" x14ac:dyDescent="0.2">
      <c r="A11" s="39"/>
      <c r="B11" s="46" t="s">
        <v>58</v>
      </c>
      <c r="C11" s="47">
        <f>VV_STAVBA!F50</f>
        <v>3201988.8</v>
      </c>
      <c r="D11" s="48"/>
      <c r="E11" s="48"/>
      <c r="F11" s="49"/>
    </row>
    <row r="12" spans="1:6" s="44" customFormat="1" ht="24.95" customHeight="1" x14ac:dyDescent="0.2">
      <c r="A12" s="39"/>
      <c r="B12" s="50" t="s">
        <v>17</v>
      </c>
      <c r="C12" s="51">
        <f>VV_EPS!F48</f>
        <v>4211467.0599999996</v>
      </c>
      <c r="D12" s="48"/>
      <c r="E12" s="48"/>
      <c r="F12" s="49"/>
    </row>
    <row r="13" spans="1:6" s="44" customFormat="1" ht="24.95" customHeight="1" x14ac:dyDescent="0.2">
      <c r="A13" s="39"/>
      <c r="B13" s="52"/>
      <c r="C13" s="51"/>
      <c r="D13" s="48"/>
      <c r="E13" s="48"/>
      <c r="F13" s="49"/>
    </row>
    <row r="14" spans="1:6" s="44" customFormat="1" ht="24.95" customHeight="1" x14ac:dyDescent="0.2">
      <c r="A14" s="39"/>
      <c r="B14" s="52" t="s">
        <v>11</v>
      </c>
      <c r="C14" s="51">
        <f>SUM(C11:C12)</f>
        <v>7413455.8599999994</v>
      </c>
      <c r="D14" s="48"/>
      <c r="E14" s="48"/>
      <c r="F14" s="49"/>
    </row>
    <row r="15" spans="1:6" s="44" customFormat="1" ht="24.95" customHeight="1" x14ac:dyDescent="0.2">
      <c r="A15" s="39"/>
      <c r="B15" s="52" t="s">
        <v>62</v>
      </c>
      <c r="C15" s="51">
        <f>C14*0.21</f>
        <v>1556825.7305999999</v>
      </c>
      <c r="D15" s="48"/>
      <c r="E15" s="48"/>
      <c r="F15" s="49"/>
    </row>
    <row r="16" spans="1:6" s="44" customFormat="1" ht="24.95" customHeight="1" thickBot="1" x14ac:dyDescent="0.25">
      <c r="A16" s="39"/>
      <c r="B16" s="53" t="s">
        <v>11</v>
      </c>
      <c r="C16" s="54">
        <f>SUM(C14:C15)</f>
        <v>8970281.5905999988</v>
      </c>
      <c r="D16" s="48"/>
      <c r="E16" s="48"/>
      <c r="F16" s="49"/>
    </row>
    <row r="17" spans="1:6" s="44" customFormat="1" x14ac:dyDescent="0.2">
      <c r="A17" s="39"/>
      <c r="B17" s="40"/>
      <c r="C17" s="41"/>
      <c r="D17" s="42"/>
      <c r="E17" s="42"/>
      <c r="F17" s="43"/>
    </row>
    <row r="18" spans="1:6" s="44" customFormat="1" x14ac:dyDescent="0.2">
      <c r="A18" s="39"/>
      <c r="B18" s="40"/>
      <c r="C18" s="41"/>
      <c r="D18" s="42"/>
      <c r="E18" s="42"/>
      <c r="F18" s="43"/>
    </row>
    <row r="19" spans="1:6" s="44" customFormat="1" x14ac:dyDescent="0.2">
      <c r="A19" s="39"/>
      <c r="B19" s="40"/>
      <c r="C19" s="41"/>
      <c r="D19" s="42"/>
      <c r="E19" s="42"/>
      <c r="F19" s="43"/>
    </row>
    <row r="20" spans="1:6" s="44" customFormat="1" x14ac:dyDescent="0.2">
      <c r="A20" s="39"/>
      <c r="B20" s="40"/>
      <c r="C20" s="41"/>
      <c r="D20" s="42"/>
      <c r="E20" s="42"/>
      <c r="F20" s="43"/>
    </row>
    <row r="21" spans="1:6" s="44" customFormat="1" x14ac:dyDescent="0.2">
      <c r="A21" s="39"/>
      <c r="B21" s="40"/>
      <c r="C21" s="41"/>
      <c r="D21" s="42"/>
      <c r="E21" s="42"/>
      <c r="F21" s="43"/>
    </row>
    <row r="22" spans="1:6" s="44" customFormat="1" x14ac:dyDescent="0.2">
      <c r="A22" s="39"/>
      <c r="B22" s="40"/>
      <c r="C22" s="41"/>
      <c r="D22" s="42"/>
      <c r="E22" s="42"/>
      <c r="F22" s="43"/>
    </row>
    <row r="23" spans="1:6" s="44" customFormat="1" x14ac:dyDescent="0.2">
      <c r="A23" s="39"/>
      <c r="B23" s="40"/>
      <c r="C23" s="41"/>
      <c r="D23" s="42"/>
      <c r="E23" s="42"/>
      <c r="F23" s="43"/>
    </row>
    <row r="24" spans="1:6" s="44" customFormat="1" x14ac:dyDescent="0.2">
      <c r="A24" s="39"/>
      <c r="B24" s="40"/>
      <c r="C24" s="41"/>
      <c r="D24" s="42"/>
      <c r="E24" s="42"/>
      <c r="F24" s="43"/>
    </row>
  </sheetData>
  <pageMargins left="0.59055118110236227" right="0.39370078740157483" top="0.78740157480314965" bottom="0.59055118110236227" header="0.51181102362204722" footer="0.31496062992125984"/>
  <pageSetup paperSize="9" scale="73" fitToHeight="99" orientation="portrait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view="pageBreakPreview" zoomScale="130" zoomScaleNormal="100" zoomScaleSheetLayoutView="130" workbookViewId="0">
      <selection activeCell="H8" sqref="H8"/>
    </sheetView>
  </sheetViews>
  <sheetFormatPr defaultColWidth="9.140625"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7.57031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59" t="s">
        <v>57</v>
      </c>
      <c r="B1" s="59"/>
      <c r="C1" s="59"/>
      <c r="D1" s="59"/>
      <c r="E1" s="59"/>
      <c r="F1" s="59"/>
      <c r="G1" s="59"/>
      <c r="H1" s="59"/>
      <c r="I1" s="59"/>
    </row>
    <row r="2" spans="1:9" s="6" customFormat="1" ht="12.75" customHeight="1" x14ac:dyDescent="0.2">
      <c r="A2" s="60" t="s">
        <v>0</v>
      </c>
      <c r="B2" s="62" t="s">
        <v>1</v>
      </c>
      <c r="C2" s="62" t="s">
        <v>2</v>
      </c>
      <c r="D2" s="62" t="s">
        <v>8</v>
      </c>
      <c r="E2" s="62" t="s">
        <v>3</v>
      </c>
      <c r="F2" s="65" t="s">
        <v>4</v>
      </c>
      <c r="G2" s="65"/>
      <c r="H2" s="67" t="s">
        <v>5</v>
      </c>
      <c r="I2" s="68"/>
    </row>
    <row r="3" spans="1:9" s="6" customFormat="1" ht="13.5" thickBot="1" x14ac:dyDescent="0.25">
      <c r="A3" s="61"/>
      <c r="B3" s="63"/>
      <c r="C3" s="63"/>
      <c r="D3" s="64"/>
      <c r="E3" s="64"/>
      <c r="F3" s="66"/>
      <c r="G3" s="66"/>
      <c r="H3" s="69"/>
      <c r="I3" s="70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58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ht="22.5" x14ac:dyDescent="0.2">
      <c r="A7" s="32"/>
      <c r="B7" s="33" t="s">
        <v>63</v>
      </c>
      <c r="C7" s="34"/>
      <c r="D7" s="35" t="s">
        <v>12</v>
      </c>
      <c r="E7" s="36">
        <v>1</v>
      </c>
      <c r="F7" s="37">
        <v>3570</v>
      </c>
      <c r="G7" s="37">
        <f t="shared" ref="G7" si="0">E7*F7</f>
        <v>3570</v>
      </c>
      <c r="H7" s="37">
        <v>6600</v>
      </c>
      <c r="I7" s="38">
        <f t="shared" ref="I7" si="1">+E7*H7</f>
        <v>6600</v>
      </c>
    </row>
    <row r="8" spans="1:9" x14ac:dyDescent="0.2">
      <c r="A8" s="32"/>
      <c r="B8" s="33" t="s">
        <v>70</v>
      </c>
      <c r="C8" s="34"/>
      <c r="D8" s="35" t="s">
        <v>12</v>
      </c>
      <c r="E8" s="36">
        <v>1</v>
      </c>
      <c r="F8" s="37">
        <v>0</v>
      </c>
      <c r="G8" s="37">
        <f t="shared" ref="G8:G28" si="2">E8*F8</f>
        <v>0</v>
      </c>
      <c r="H8" s="37">
        <v>4400</v>
      </c>
      <c r="I8" s="38">
        <f t="shared" ref="I8:I28" si="3">+E8*H8</f>
        <v>4400</v>
      </c>
    </row>
    <row r="9" spans="1:9" x14ac:dyDescent="0.2">
      <c r="A9" s="32"/>
      <c r="B9" s="33" t="s">
        <v>64</v>
      </c>
      <c r="C9" s="34"/>
      <c r="D9" s="35" t="s">
        <v>12</v>
      </c>
      <c r="E9" s="36">
        <v>3</v>
      </c>
      <c r="F9" s="37">
        <v>56980</v>
      </c>
      <c r="G9" s="37">
        <f t="shared" si="2"/>
        <v>170940</v>
      </c>
      <c r="H9" s="37">
        <v>18900</v>
      </c>
      <c r="I9" s="38">
        <f t="shared" si="3"/>
        <v>56700</v>
      </c>
    </row>
    <row r="10" spans="1:9" x14ac:dyDescent="0.2">
      <c r="A10" s="32"/>
      <c r="B10" s="33" t="s">
        <v>65</v>
      </c>
      <c r="C10" s="34"/>
      <c r="D10" s="35" t="s">
        <v>12</v>
      </c>
      <c r="E10" s="36">
        <v>3</v>
      </c>
      <c r="F10" s="37">
        <v>58220</v>
      </c>
      <c r="G10" s="37">
        <f t="shared" si="2"/>
        <v>174660</v>
      </c>
      <c r="H10" s="37">
        <v>18900</v>
      </c>
      <c r="I10" s="38">
        <f t="shared" si="3"/>
        <v>56700</v>
      </c>
    </row>
    <row r="11" spans="1:9" x14ac:dyDescent="0.2">
      <c r="A11" s="32"/>
      <c r="B11" s="33" t="s">
        <v>66</v>
      </c>
      <c r="C11" s="34"/>
      <c r="D11" s="35" t="s">
        <v>12</v>
      </c>
      <c r="E11" s="36">
        <v>2</v>
      </c>
      <c r="F11" s="37">
        <v>18560</v>
      </c>
      <c r="G11" s="37">
        <f t="shared" si="2"/>
        <v>37120</v>
      </c>
      <c r="H11" s="37">
        <v>15600</v>
      </c>
      <c r="I11" s="38">
        <f t="shared" si="3"/>
        <v>31200</v>
      </c>
    </row>
    <row r="12" spans="1:9" x14ac:dyDescent="0.2">
      <c r="A12" s="32"/>
      <c r="B12" s="33" t="s">
        <v>67</v>
      </c>
      <c r="C12" s="34"/>
      <c r="D12" s="35" t="s">
        <v>12</v>
      </c>
      <c r="E12" s="36">
        <v>5</v>
      </c>
      <c r="F12" s="37">
        <v>65060</v>
      </c>
      <c r="G12" s="37">
        <f t="shared" si="2"/>
        <v>325300</v>
      </c>
      <c r="H12" s="37">
        <v>18900</v>
      </c>
      <c r="I12" s="38">
        <f t="shared" si="3"/>
        <v>94500</v>
      </c>
    </row>
    <row r="13" spans="1:9" x14ac:dyDescent="0.2">
      <c r="A13" s="32"/>
      <c r="B13" s="33" t="s">
        <v>68</v>
      </c>
      <c r="C13" s="34"/>
      <c r="D13" s="35" t="s">
        <v>12</v>
      </c>
      <c r="E13" s="36">
        <v>1</v>
      </c>
      <c r="F13" s="37">
        <v>65610</v>
      </c>
      <c r="G13" s="37">
        <f t="shared" si="2"/>
        <v>65610</v>
      </c>
      <c r="H13" s="37">
        <v>18900</v>
      </c>
      <c r="I13" s="38">
        <f t="shared" si="3"/>
        <v>18900</v>
      </c>
    </row>
    <row r="14" spans="1:9" x14ac:dyDescent="0.2">
      <c r="A14" s="32"/>
      <c r="B14" s="33" t="s">
        <v>69</v>
      </c>
      <c r="C14" s="34"/>
      <c r="D14" s="35" t="s">
        <v>12</v>
      </c>
      <c r="E14" s="36">
        <v>1</v>
      </c>
      <c r="F14" s="37">
        <v>18560</v>
      </c>
      <c r="G14" s="37">
        <f t="shared" si="2"/>
        <v>18560</v>
      </c>
      <c r="H14" s="37">
        <v>15600</v>
      </c>
      <c r="I14" s="38">
        <f t="shared" si="3"/>
        <v>15600</v>
      </c>
    </row>
    <row r="15" spans="1:9" x14ac:dyDescent="0.2">
      <c r="A15" s="32"/>
      <c r="B15" s="33" t="s">
        <v>71</v>
      </c>
      <c r="C15" s="34"/>
      <c r="D15" s="35" t="s">
        <v>12</v>
      </c>
      <c r="E15" s="36">
        <v>4</v>
      </c>
      <c r="F15" s="37">
        <v>30790</v>
      </c>
      <c r="G15" s="37">
        <f t="shared" si="2"/>
        <v>123160</v>
      </c>
      <c r="H15" s="37">
        <v>15600</v>
      </c>
      <c r="I15" s="38">
        <f t="shared" si="3"/>
        <v>62400</v>
      </c>
    </row>
    <row r="16" spans="1:9" x14ac:dyDescent="0.2">
      <c r="A16" s="32"/>
      <c r="B16" s="33" t="s">
        <v>72</v>
      </c>
      <c r="C16" s="34"/>
      <c r="D16" s="35" t="s">
        <v>12</v>
      </c>
      <c r="E16" s="36">
        <v>5</v>
      </c>
      <c r="F16" s="37">
        <v>18560</v>
      </c>
      <c r="G16" s="37">
        <f t="shared" si="2"/>
        <v>92800</v>
      </c>
      <c r="H16" s="37">
        <v>15600</v>
      </c>
      <c r="I16" s="38">
        <f t="shared" si="3"/>
        <v>78000</v>
      </c>
    </row>
    <row r="17" spans="1:9" x14ac:dyDescent="0.2">
      <c r="A17" s="32"/>
      <c r="B17" s="33" t="s">
        <v>73</v>
      </c>
      <c r="C17" s="34"/>
      <c r="D17" s="35" t="s">
        <v>12</v>
      </c>
      <c r="E17" s="36">
        <v>1</v>
      </c>
      <c r="F17" s="37">
        <v>18960</v>
      </c>
      <c r="G17" s="37">
        <f t="shared" si="2"/>
        <v>18960</v>
      </c>
      <c r="H17" s="37">
        <v>15600</v>
      </c>
      <c r="I17" s="38">
        <f t="shared" si="3"/>
        <v>15600</v>
      </c>
    </row>
    <row r="18" spans="1:9" x14ac:dyDescent="0.2">
      <c r="A18" s="32"/>
      <c r="B18" s="33" t="s">
        <v>74</v>
      </c>
      <c r="C18" s="34"/>
      <c r="D18" s="35" t="s">
        <v>12</v>
      </c>
      <c r="E18" s="36">
        <v>1</v>
      </c>
      <c r="F18" s="37">
        <v>18560</v>
      </c>
      <c r="G18" s="37">
        <f t="shared" si="2"/>
        <v>18560</v>
      </c>
      <c r="H18" s="37">
        <v>15600</v>
      </c>
      <c r="I18" s="38">
        <f t="shared" si="3"/>
        <v>15600</v>
      </c>
    </row>
    <row r="19" spans="1:9" x14ac:dyDescent="0.2">
      <c r="A19" s="32"/>
      <c r="B19" s="33" t="s">
        <v>75</v>
      </c>
      <c r="C19" s="34"/>
      <c r="D19" s="35" t="s">
        <v>12</v>
      </c>
      <c r="E19" s="36">
        <v>1</v>
      </c>
      <c r="F19" s="37">
        <v>21260</v>
      </c>
      <c r="G19" s="37">
        <f t="shared" si="2"/>
        <v>21260</v>
      </c>
      <c r="H19" s="37">
        <v>15600</v>
      </c>
      <c r="I19" s="38">
        <f t="shared" si="3"/>
        <v>15600</v>
      </c>
    </row>
    <row r="20" spans="1:9" x14ac:dyDescent="0.2">
      <c r="A20" s="32"/>
      <c r="B20" s="33" t="s">
        <v>76</v>
      </c>
      <c r="C20" s="34"/>
      <c r="D20" s="35" t="s">
        <v>12</v>
      </c>
      <c r="E20" s="36">
        <v>1</v>
      </c>
      <c r="F20" s="37">
        <v>21260</v>
      </c>
      <c r="G20" s="37">
        <f t="shared" si="2"/>
        <v>21260</v>
      </c>
      <c r="H20" s="37">
        <v>15600</v>
      </c>
      <c r="I20" s="38">
        <f t="shared" si="3"/>
        <v>15600</v>
      </c>
    </row>
    <row r="21" spans="1:9" x14ac:dyDescent="0.2">
      <c r="A21" s="32"/>
      <c r="B21" s="33" t="s">
        <v>77</v>
      </c>
      <c r="C21" s="34"/>
      <c r="D21" s="35" t="s">
        <v>12</v>
      </c>
      <c r="E21" s="36">
        <v>1</v>
      </c>
      <c r="F21" s="37">
        <v>30790</v>
      </c>
      <c r="G21" s="37">
        <f t="shared" si="2"/>
        <v>30790</v>
      </c>
      <c r="H21" s="37">
        <v>15600</v>
      </c>
      <c r="I21" s="38">
        <f t="shared" si="3"/>
        <v>15600</v>
      </c>
    </row>
    <row r="22" spans="1:9" x14ac:dyDescent="0.2">
      <c r="A22" s="32"/>
      <c r="B22" s="33" t="s">
        <v>59</v>
      </c>
      <c r="C22" s="34"/>
      <c r="D22" s="35" t="s">
        <v>14</v>
      </c>
      <c r="E22" s="36">
        <v>29</v>
      </c>
      <c r="F22" s="37">
        <v>0</v>
      </c>
      <c r="G22" s="37">
        <f t="shared" si="2"/>
        <v>0</v>
      </c>
      <c r="H22" s="37">
        <v>789</v>
      </c>
      <c r="I22" s="38">
        <f t="shared" si="3"/>
        <v>22881</v>
      </c>
    </row>
    <row r="23" spans="1:9" ht="22.5" x14ac:dyDescent="0.2">
      <c r="A23" s="32"/>
      <c r="B23" s="33" t="s">
        <v>87</v>
      </c>
      <c r="C23" s="34"/>
      <c r="D23" s="35" t="s">
        <v>14</v>
      </c>
      <c r="E23" s="36">
        <v>9</v>
      </c>
      <c r="F23" s="37">
        <v>0</v>
      </c>
      <c r="G23" s="37">
        <f t="shared" si="2"/>
        <v>0</v>
      </c>
      <c r="H23" s="37">
        <v>550</v>
      </c>
      <c r="I23" s="38">
        <f t="shared" si="3"/>
        <v>4950</v>
      </c>
    </row>
    <row r="24" spans="1:9" x14ac:dyDescent="0.2">
      <c r="A24" s="32"/>
      <c r="B24" s="33" t="s">
        <v>88</v>
      </c>
      <c r="C24" s="34"/>
      <c r="D24" s="35" t="s">
        <v>14</v>
      </c>
      <c r="E24" s="36">
        <v>3</v>
      </c>
      <c r="F24" s="37">
        <v>39660</v>
      </c>
      <c r="G24" s="37">
        <f t="shared" si="2"/>
        <v>118980</v>
      </c>
      <c r="H24" s="37">
        <v>22000</v>
      </c>
      <c r="I24" s="38">
        <f t="shared" si="3"/>
        <v>66000</v>
      </c>
    </row>
    <row r="25" spans="1:9" x14ac:dyDescent="0.2">
      <c r="A25" s="32"/>
      <c r="B25" s="33" t="s">
        <v>89</v>
      </c>
      <c r="C25" s="34"/>
      <c r="D25" s="35" t="s">
        <v>14</v>
      </c>
      <c r="E25" s="36">
        <v>3</v>
      </c>
      <c r="F25" s="37">
        <v>47140</v>
      </c>
      <c r="G25" s="37">
        <f t="shared" si="2"/>
        <v>141420</v>
      </c>
      <c r="H25" s="37">
        <v>17600</v>
      </c>
      <c r="I25" s="38">
        <f t="shared" si="3"/>
        <v>52800</v>
      </c>
    </row>
    <row r="26" spans="1:9" x14ac:dyDescent="0.2">
      <c r="A26" s="32"/>
      <c r="B26" s="33" t="s">
        <v>90</v>
      </c>
      <c r="C26" s="34"/>
      <c r="D26" s="35" t="s">
        <v>60</v>
      </c>
      <c r="E26" s="36">
        <v>84</v>
      </c>
      <c r="F26" s="37">
        <v>60</v>
      </c>
      <c r="G26" s="37">
        <f t="shared" si="2"/>
        <v>5040</v>
      </c>
      <c r="H26" s="37">
        <v>380</v>
      </c>
      <c r="I26" s="38">
        <f t="shared" si="3"/>
        <v>31920</v>
      </c>
    </row>
    <row r="27" spans="1:9" x14ac:dyDescent="0.2">
      <c r="A27" s="32"/>
      <c r="B27" s="33" t="s">
        <v>91</v>
      </c>
      <c r="C27" s="34"/>
      <c r="D27" s="35" t="s">
        <v>14</v>
      </c>
      <c r="E27" s="36">
        <v>9</v>
      </c>
      <c r="F27" s="37">
        <v>29962</v>
      </c>
      <c r="G27" s="37">
        <f t="shared" si="2"/>
        <v>269658</v>
      </c>
      <c r="H27" s="37">
        <v>13200</v>
      </c>
      <c r="I27" s="38">
        <f t="shared" si="3"/>
        <v>118800</v>
      </c>
    </row>
    <row r="28" spans="1:9" x14ac:dyDescent="0.2">
      <c r="A28" s="32"/>
      <c r="B28" s="33" t="s">
        <v>92</v>
      </c>
      <c r="C28" s="34"/>
      <c r="D28" s="35" t="s">
        <v>14</v>
      </c>
      <c r="E28" s="36">
        <v>9</v>
      </c>
      <c r="F28" s="37">
        <v>6527</v>
      </c>
      <c r="G28" s="37">
        <f t="shared" si="2"/>
        <v>58743</v>
      </c>
      <c r="H28" s="37">
        <v>6600</v>
      </c>
      <c r="I28" s="38">
        <f t="shared" si="3"/>
        <v>59400</v>
      </c>
    </row>
    <row r="29" spans="1:9" x14ac:dyDescent="0.2">
      <c r="A29" s="32"/>
      <c r="B29" s="33" t="s">
        <v>90</v>
      </c>
      <c r="C29" s="34"/>
      <c r="D29" s="35" t="s">
        <v>60</v>
      </c>
      <c r="E29" s="36">
        <v>90</v>
      </c>
      <c r="F29" s="37">
        <v>60</v>
      </c>
      <c r="G29" s="37">
        <f t="shared" ref="G29" si="4">E29*F29</f>
        <v>5400</v>
      </c>
      <c r="H29" s="37">
        <v>380</v>
      </c>
      <c r="I29" s="38">
        <f t="shared" ref="I29" si="5">+E29*H29</f>
        <v>34200</v>
      </c>
    </row>
    <row r="30" spans="1:9" x14ac:dyDescent="0.2">
      <c r="A30" s="32"/>
      <c r="B30" s="33"/>
      <c r="C30" s="34"/>
      <c r="D30" s="35"/>
      <c r="E30" s="36"/>
      <c r="F30" s="37"/>
      <c r="G30" s="37"/>
      <c r="H30" s="37"/>
      <c r="I30" s="38"/>
    </row>
    <row r="31" spans="1:9" ht="22.5" x14ac:dyDescent="0.2">
      <c r="A31" s="20"/>
      <c r="B31" s="28" t="s">
        <v>78</v>
      </c>
      <c r="C31" s="29"/>
      <c r="D31" s="30" t="s">
        <v>14</v>
      </c>
      <c r="E31" s="8">
        <v>3</v>
      </c>
      <c r="F31" s="26">
        <v>24402</v>
      </c>
      <c r="G31" s="37">
        <f t="shared" ref="G31:G32" si="6">E31*F31</f>
        <v>73206</v>
      </c>
      <c r="H31" s="37">
        <v>13200</v>
      </c>
      <c r="I31" s="38">
        <f t="shared" ref="I31:I32" si="7">+E31*H31</f>
        <v>39600</v>
      </c>
    </row>
    <row r="32" spans="1:9" x14ac:dyDescent="0.2">
      <c r="A32" s="32"/>
      <c r="B32" s="33" t="s">
        <v>81</v>
      </c>
      <c r="C32" s="34"/>
      <c r="D32" s="35" t="s">
        <v>14</v>
      </c>
      <c r="E32" s="36">
        <v>3</v>
      </c>
      <c r="F32" s="37">
        <v>1240</v>
      </c>
      <c r="G32" s="37">
        <f t="shared" si="6"/>
        <v>3720</v>
      </c>
      <c r="H32" s="37">
        <v>3300</v>
      </c>
      <c r="I32" s="38">
        <f t="shared" si="7"/>
        <v>9900</v>
      </c>
    </row>
    <row r="33" spans="1:9" ht="22.5" x14ac:dyDescent="0.2">
      <c r="A33" s="20"/>
      <c r="B33" s="28" t="s">
        <v>85</v>
      </c>
      <c r="C33" s="29"/>
      <c r="D33" s="30" t="s">
        <v>14</v>
      </c>
      <c r="E33" s="8">
        <v>3</v>
      </c>
      <c r="F33" s="37">
        <v>19272</v>
      </c>
      <c r="G33" s="37">
        <f t="shared" ref="G33:G40" si="8">E33*F33</f>
        <v>57816</v>
      </c>
      <c r="H33" s="37">
        <v>13200</v>
      </c>
      <c r="I33" s="38">
        <f t="shared" ref="I33:I40" si="9">+E33*H33</f>
        <v>39600</v>
      </c>
    </row>
    <row r="34" spans="1:9" x14ac:dyDescent="0.2">
      <c r="A34" s="20"/>
      <c r="B34" s="28" t="s">
        <v>86</v>
      </c>
      <c r="C34" s="29"/>
      <c r="D34" s="30" t="s">
        <v>14</v>
      </c>
      <c r="E34" s="8">
        <v>3</v>
      </c>
      <c r="F34" s="37">
        <v>32500</v>
      </c>
      <c r="G34" s="37">
        <f t="shared" si="8"/>
        <v>97500</v>
      </c>
      <c r="H34" s="37">
        <v>17600</v>
      </c>
      <c r="I34" s="38">
        <f t="shared" si="9"/>
        <v>52800</v>
      </c>
    </row>
    <row r="35" spans="1:9" x14ac:dyDescent="0.2">
      <c r="A35" s="20"/>
      <c r="B35" s="28" t="s">
        <v>79</v>
      </c>
      <c r="C35" s="29"/>
      <c r="D35" s="30" t="s">
        <v>12</v>
      </c>
      <c r="E35" s="8">
        <v>3</v>
      </c>
      <c r="F35" s="37">
        <v>2552</v>
      </c>
      <c r="G35" s="37">
        <f t="shared" si="8"/>
        <v>7656</v>
      </c>
      <c r="H35" s="37">
        <v>1650</v>
      </c>
      <c r="I35" s="38">
        <f t="shared" si="9"/>
        <v>4950</v>
      </c>
    </row>
    <row r="36" spans="1:9" ht="22.5" x14ac:dyDescent="0.2">
      <c r="A36" s="20"/>
      <c r="B36" s="28" t="s">
        <v>80</v>
      </c>
      <c r="C36" s="29"/>
      <c r="D36" s="30" t="s">
        <v>12</v>
      </c>
      <c r="E36" s="8">
        <v>3</v>
      </c>
      <c r="F36" s="37">
        <v>286</v>
      </c>
      <c r="G36" s="37">
        <f t="shared" si="8"/>
        <v>858</v>
      </c>
      <c r="H36" s="37">
        <v>550</v>
      </c>
      <c r="I36" s="38">
        <f t="shared" si="9"/>
        <v>1650</v>
      </c>
    </row>
    <row r="37" spans="1:9" x14ac:dyDescent="0.2">
      <c r="A37" s="20"/>
      <c r="B37" s="33" t="s">
        <v>81</v>
      </c>
      <c r="C37" s="29"/>
      <c r="D37" s="30" t="s">
        <v>12</v>
      </c>
      <c r="E37" s="8">
        <v>3</v>
      </c>
      <c r="F37" s="37">
        <v>680</v>
      </c>
      <c r="G37" s="37">
        <f t="shared" si="8"/>
        <v>2040</v>
      </c>
      <c r="H37" s="37">
        <v>2200</v>
      </c>
      <c r="I37" s="38">
        <f t="shared" si="9"/>
        <v>6600</v>
      </c>
    </row>
    <row r="38" spans="1:9" x14ac:dyDescent="0.2">
      <c r="A38" s="20"/>
      <c r="B38" s="28" t="s">
        <v>84</v>
      </c>
      <c r="C38" s="29"/>
      <c r="D38" s="30" t="s">
        <v>13</v>
      </c>
      <c r="E38" s="8">
        <v>15</v>
      </c>
      <c r="F38" s="37">
        <v>32.799999999999997</v>
      </c>
      <c r="G38" s="37">
        <f t="shared" si="8"/>
        <v>491.99999999999994</v>
      </c>
      <c r="H38" s="37">
        <v>22</v>
      </c>
      <c r="I38" s="38">
        <f t="shared" si="9"/>
        <v>330</v>
      </c>
    </row>
    <row r="39" spans="1:9" x14ac:dyDescent="0.2">
      <c r="A39" s="20"/>
      <c r="B39" s="28" t="s">
        <v>83</v>
      </c>
      <c r="C39" s="29"/>
      <c r="D39" s="30" t="s">
        <v>13</v>
      </c>
      <c r="E39" s="8">
        <v>18</v>
      </c>
      <c r="F39" s="37">
        <v>39.6</v>
      </c>
      <c r="G39" s="37">
        <f t="shared" si="8"/>
        <v>712.80000000000007</v>
      </c>
      <c r="H39" s="37">
        <v>22</v>
      </c>
      <c r="I39" s="38">
        <f t="shared" si="9"/>
        <v>396</v>
      </c>
    </row>
    <row r="40" spans="1:9" x14ac:dyDescent="0.2">
      <c r="A40" s="20"/>
      <c r="B40" s="28" t="s">
        <v>82</v>
      </c>
      <c r="C40" s="29"/>
      <c r="D40" s="30" t="s">
        <v>13</v>
      </c>
      <c r="E40" s="8">
        <v>15</v>
      </c>
      <c r="F40" s="37">
        <v>46.6</v>
      </c>
      <c r="G40" s="37">
        <f t="shared" si="8"/>
        <v>699</v>
      </c>
      <c r="H40" s="37">
        <v>22</v>
      </c>
      <c r="I40" s="38">
        <f t="shared" si="9"/>
        <v>330</v>
      </c>
    </row>
    <row r="41" spans="1:9" x14ac:dyDescent="0.2">
      <c r="A41" s="20"/>
      <c r="B41" s="28" t="s">
        <v>34</v>
      </c>
      <c r="C41" s="29"/>
      <c r="D41" s="30" t="s">
        <v>12</v>
      </c>
      <c r="E41" s="8">
        <v>160</v>
      </c>
      <c r="F41" s="26">
        <v>44.55</v>
      </c>
      <c r="G41" s="26">
        <f t="shared" ref="G41:G48" si="10">E41*F41</f>
        <v>7128</v>
      </c>
      <c r="H41" s="26">
        <v>35</v>
      </c>
      <c r="I41" s="27">
        <f t="shared" ref="I41:I48" si="11">+E41*H41</f>
        <v>5600</v>
      </c>
    </row>
    <row r="42" spans="1:9" x14ac:dyDescent="0.2">
      <c r="A42" s="20"/>
      <c r="B42" s="28" t="s">
        <v>50</v>
      </c>
      <c r="C42" s="29"/>
      <c r="D42" s="30" t="s">
        <v>12</v>
      </c>
      <c r="E42" s="8">
        <v>9</v>
      </c>
      <c r="F42" s="26">
        <v>1127</v>
      </c>
      <c r="G42" s="26">
        <f t="shared" si="10"/>
        <v>10143</v>
      </c>
      <c r="H42" s="26">
        <v>460</v>
      </c>
      <c r="I42" s="27">
        <f t="shared" si="11"/>
        <v>4140</v>
      </c>
    </row>
    <row r="43" spans="1:9" x14ac:dyDescent="0.2">
      <c r="A43" s="20"/>
      <c r="B43" s="28" t="s">
        <v>16</v>
      </c>
      <c r="C43" s="29"/>
      <c r="D43" s="30" t="s">
        <v>14</v>
      </c>
      <c r="E43" s="8">
        <v>1</v>
      </c>
      <c r="F43" s="26">
        <v>46000</v>
      </c>
      <c r="G43" s="26">
        <f t="shared" si="10"/>
        <v>46000</v>
      </c>
      <c r="H43" s="26">
        <v>17600</v>
      </c>
      <c r="I43" s="27">
        <f t="shared" si="11"/>
        <v>17600</v>
      </c>
    </row>
    <row r="44" spans="1:9" x14ac:dyDescent="0.2">
      <c r="A44" s="20"/>
      <c r="B44" s="28" t="s">
        <v>36</v>
      </c>
      <c r="C44" s="29"/>
      <c r="D44" s="30"/>
      <c r="E44" s="8"/>
      <c r="F44" s="26"/>
      <c r="G44" s="26"/>
      <c r="H44" s="26"/>
      <c r="I44" s="27"/>
    </row>
    <row r="45" spans="1:9" x14ac:dyDescent="0.2">
      <c r="A45" s="20"/>
      <c r="B45" s="28" t="s">
        <v>37</v>
      </c>
      <c r="C45" s="29"/>
      <c r="D45" s="30" t="s">
        <v>14</v>
      </c>
      <c r="E45" s="8">
        <v>1</v>
      </c>
      <c r="F45" s="26">
        <v>2500</v>
      </c>
      <c r="G45" s="26">
        <f t="shared" si="10"/>
        <v>2500</v>
      </c>
      <c r="H45" s="26">
        <v>19800</v>
      </c>
      <c r="I45" s="27">
        <f t="shared" si="11"/>
        <v>19800</v>
      </c>
    </row>
    <row r="46" spans="1:9" x14ac:dyDescent="0.2">
      <c r="A46" s="20"/>
      <c r="B46" s="28" t="s">
        <v>15</v>
      </c>
      <c r="C46" s="29"/>
      <c r="D46" s="30" t="s">
        <v>14</v>
      </c>
      <c r="E46" s="8">
        <v>1</v>
      </c>
      <c r="F46" s="26">
        <v>12380</v>
      </c>
      <c r="G46" s="26">
        <f t="shared" si="10"/>
        <v>12380</v>
      </c>
      <c r="H46" s="26">
        <v>13200</v>
      </c>
      <c r="I46" s="27">
        <f t="shared" si="11"/>
        <v>13200</v>
      </c>
    </row>
    <row r="47" spans="1:9" x14ac:dyDescent="0.2">
      <c r="A47" s="20"/>
      <c r="B47" s="28" t="s">
        <v>38</v>
      </c>
      <c r="C47" s="29"/>
      <c r="D47" s="30" t="s">
        <v>10</v>
      </c>
      <c r="E47" s="8">
        <v>8</v>
      </c>
      <c r="F47" s="26">
        <v>0</v>
      </c>
      <c r="G47" s="26">
        <f t="shared" si="10"/>
        <v>0</v>
      </c>
      <c r="H47" s="26">
        <v>1400</v>
      </c>
      <c r="I47" s="27">
        <f t="shared" si="11"/>
        <v>11200</v>
      </c>
    </row>
    <row r="48" spans="1:9" x14ac:dyDescent="0.2">
      <c r="A48" s="20"/>
      <c r="B48" s="28" t="s">
        <v>9</v>
      </c>
      <c r="C48" s="29"/>
      <c r="D48" s="30" t="s">
        <v>14</v>
      </c>
      <c r="E48" s="8">
        <v>1</v>
      </c>
      <c r="F48" s="26">
        <v>0</v>
      </c>
      <c r="G48" s="26">
        <f t="shared" si="10"/>
        <v>0</v>
      </c>
      <c r="H48" s="26">
        <v>35700</v>
      </c>
      <c r="I48" s="27">
        <f t="shared" si="11"/>
        <v>35700</v>
      </c>
    </row>
    <row r="49" spans="1:9" x14ac:dyDescent="0.2">
      <c r="A49" s="20"/>
      <c r="B49" s="31"/>
      <c r="C49" s="22"/>
      <c r="D49" s="23"/>
      <c r="E49" s="24"/>
      <c r="F49" s="25"/>
      <c r="G49" s="26"/>
      <c r="H49" s="26"/>
      <c r="I49" s="27"/>
    </row>
    <row r="50" spans="1:9" ht="19.5" thickBot="1" x14ac:dyDescent="0.25">
      <c r="A50" s="12"/>
      <c r="B50" s="9" t="s">
        <v>11</v>
      </c>
      <c r="C50" s="10"/>
      <c r="D50" s="11"/>
      <c r="E50" s="10"/>
      <c r="F50" s="57">
        <f>SUM(I5:I49,G5:G49,)</f>
        <v>3201988.8</v>
      </c>
      <c r="G50" s="57"/>
      <c r="H50" s="57"/>
      <c r="I50" s="58"/>
    </row>
  </sheetData>
  <mergeCells count="9">
    <mergeCell ref="F50:I50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4" fitToHeight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8"/>
  <sheetViews>
    <sheetView tabSelected="1" view="pageBreakPreview" topLeftCell="A7" zoomScaleNormal="100" zoomScaleSheetLayoutView="100" workbookViewId="0">
      <selection activeCell="F47" sqref="F47"/>
    </sheetView>
  </sheetViews>
  <sheetFormatPr defaultColWidth="9.140625"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59" t="s">
        <v>44</v>
      </c>
      <c r="B1" s="59"/>
      <c r="C1" s="59"/>
      <c r="D1" s="59"/>
      <c r="E1" s="59"/>
      <c r="F1" s="59"/>
      <c r="G1" s="59"/>
      <c r="H1" s="59"/>
      <c r="I1" s="59"/>
    </row>
    <row r="2" spans="1:9" s="6" customFormat="1" ht="12.75" customHeight="1" x14ac:dyDescent="0.2">
      <c r="A2" s="60" t="s">
        <v>0</v>
      </c>
      <c r="B2" s="62" t="s">
        <v>1</v>
      </c>
      <c r="C2" s="62" t="s">
        <v>2</v>
      </c>
      <c r="D2" s="62" t="s">
        <v>8</v>
      </c>
      <c r="E2" s="62" t="s">
        <v>3</v>
      </c>
      <c r="F2" s="65" t="s">
        <v>4</v>
      </c>
      <c r="G2" s="65"/>
      <c r="H2" s="67" t="s">
        <v>5</v>
      </c>
      <c r="I2" s="68"/>
    </row>
    <row r="3" spans="1:9" s="6" customFormat="1" ht="13.5" thickBot="1" x14ac:dyDescent="0.25">
      <c r="A3" s="61"/>
      <c r="B3" s="63"/>
      <c r="C3" s="63"/>
      <c r="D3" s="64"/>
      <c r="E3" s="64"/>
      <c r="F3" s="66"/>
      <c r="G3" s="66"/>
      <c r="H3" s="69"/>
      <c r="I3" s="70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17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18</v>
      </c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54</v>
      </c>
      <c r="C8" s="8"/>
      <c r="D8" s="8" t="s">
        <v>12</v>
      </c>
      <c r="E8" s="30">
        <v>1</v>
      </c>
      <c r="F8" s="26">
        <v>73331.7</v>
      </c>
      <c r="G8" s="26">
        <f t="shared" ref="G8:G15" si="0">E8*F8</f>
        <v>73331.7</v>
      </c>
      <c r="H8" s="26">
        <v>19870</v>
      </c>
      <c r="I8" s="27">
        <f t="shared" ref="I8:I15" si="1">+E8*H8</f>
        <v>19870</v>
      </c>
    </row>
    <row r="9" spans="1:9" x14ac:dyDescent="0.2">
      <c r="A9" s="20"/>
      <c r="B9" s="28" t="s">
        <v>45</v>
      </c>
      <c r="C9" s="8"/>
      <c r="D9" s="8" t="s">
        <v>12</v>
      </c>
      <c r="E9" s="30">
        <v>1</v>
      </c>
      <c r="F9" s="26">
        <v>1324.97</v>
      </c>
      <c r="G9" s="26">
        <f t="shared" si="0"/>
        <v>1324.97</v>
      </c>
      <c r="H9" s="26">
        <v>1980</v>
      </c>
      <c r="I9" s="27">
        <f t="shared" si="1"/>
        <v>1980</v>
      </c>
    </row>
    <row r="10" spans="1:9" x14ac:dyDescent="0.2">
      <c r="A10" s="20"/>
      <c r="B10" s="28" t="s">
        <v>55</v>
      </c>
      <c r="C10" s="8"/>
      <c r="D10" s="8" t="s">
        <v>12</v>
      </c>
      <c r="E10" s="30">
        <v>1</v>
      </c>
      <c r="F10" s="26">
        <v>1324.97</v>
      </c>
      <c r="G10" s="26">
        <f t="shared" ref="G10:G11" si="2">E10*F10</f>
        <v>1324.97</v>
      </c>
      <c r="H10" s="26">
        <v>1980</v>
      </c>
      <c r="I10" s="27">
        <f t="shared" ref="I10:I11" si="3">+E10*H10</f>
        <v>1980</v>
      </c>
    </row>
    <row r="11" spans="1:9" x14ac:dyDescent="0.2">
      <c r="A11" s="20"/>
      <c r="B11" s="28" t="s">
        <v>46</v>
      </c>
      <c r="C11" s="8"/>
      <c r="D11" s="8" t="s">
        <v>12</v>
      </c>
      <c r="E11" s="30">
        <v>1</v>
      </c>
      <c r="F11" s="26">
        <v>17174.3</v>
      </c>
      <c r="G11" s="26">
        <f t="shared" si="2"/>
        <v>17174.3</v>
      </c>
      <c r="H11" s="26">
        <v>1980</v>
      </c>
      <c r="I11" s="27">
        <f t="shared" si="3"/>
        <v>1980</v>
      </c>
    </row>
    <row r="12" spans="1:9" x14ac:dyDescent="0.2">
      <c r="A12" s="20"/>
      <c r="B12" s="28" t="s">
        <v>47</v>
      </c>
      <c r="C12" s="8"/>
      <c r="D12" s="8" t="s">
        <v>12</v>
      </c>
      <c r="E12" s="30">
        <v>7</v>
      </c>
      <c r="F12" s="26">
        <v>8586.92</v>
      </c>
      <c r="G12" s="26">
        <f t="shared" si="0"/>
        <v>60108.44</v>
      </c>
      <c r="H12" s="26">
        <v>960</v>
      </c>
      <c r="I12" s="27">
        <f t="shared" si="1"/>
        <v>6720</v>
      </c>
    </row>
    <row r="13" spans="1:9" x14ac:dyDescent="0.2">
      <c r="A13" s="20"/>
      <c r="B13" s="28" t="s">
        <v>49</v>
      </c>
      <c r="C13" s="8"/>
      <c r="D13" s="8" t="s">
        <v>12</v>
      </c>
      <c r="E13" s="30">
        <v>1</v>
      </c>
      <c r="F13" s="26">
        <v>3667.41</v>
      </c>
      <c r="G13" s="26">
        <f t="shared" si="0"/>
        <v>3667.41</v>
      </c>
      <c r="H13" s="26">
        <v>960</v>
      </c>
      <c r="I13" s="27">
        <f t="shared" si="1"/>
        <v>960</v>
      </c>
    </row>
    <row r="14" spans="1:9" x14ac:dyDescent="0.2">
      <c r="A14" s="20"/>
      <c r="B14" s="28" t="s">
        <v>48</v>
      </c>
      <c r="C14" s="8"/>
      <c r="D14" s="8" t="s">
        <v>12</v>
      </c>
      <c r="E14" s="30">
        <v>2</v>
      </c>
      <c r="F14" s="26">
        <v>1726.14</v>
      </c>
      <c r="G14" s="26">
        <f t="shared" si="0"/>
        <v>3452.28</v>
      </c>
      <c r="H14" s="26">
        <v>180</v>
      </c>
      <c r="I14" s="27">
        <f t="shared" si="1"/>
        <v>360</v>
      </c>
    </row>
    <row r="15" spans="1:9" x14ac:dyDescent="0.2">
      <c r="A15" s="20"/>
      <c r="B15" s="28" t="s">
        <v>56</v>
      </c>
      <c r="C15" s="8"/>
      <c r="D15" s="8" t="s">
        <v>12</v>
      </c>
      <c r="E15" s="30">
        <v>2</v>
      </c>
      <c r="F15" s="26">
        <v>39777.519999999997</v>
      </c>
      <c r="G15" s="26">
        <f t="shared" si="0"/>
        <v>79555.039999999994</v>
      </c>
      <c r="H15" s="26">
        <v>4900</v>
      </c>
      <c r="I15" s="27">
        <f t="shared" si="1"/>
        <v>9800</v>
      </c>
    </row>
    <row r="16" spans="1:9" x14ac:dyDescent="0.2">
      <c r="A16" s="20"/>
      <c r="B16" s="28" t="s">
        <v>19</v>
      </c>
      <c r="C16" s="29"/>
      <c r="D16" s="30"/>
      <c r="E16" s="8"/>
      <c r="F16" s="26"/>
      <c r="G16" s="26"/>
      <c r="H16" s="26"/>
      <c r="I16" s="27"/>
    </row>
    <row r="17" spans="1:9" x14ac:dyDescent="0.2">
      <c r="A17" s="20"/>
      <c r="B17" s="28" t="s">
        <v>20</v>
      </c>
      <c r="C17" s="29"/>
      <c r="D17" s="30" t="s">
        <v>12</v>
      </c>
      <c r="E17" s="8">
        <v>387</v>
      </c>
      <c r="F17" s="26">
        <v>1402.13</v>
      </c>
      <c r="G17" s="26">
        <f t="shared" ref="G17:G46" si="4">E17*F17</f>
        <v>542624.31000000006</v>
      </c>
      <c r="H17" s="26">
        <v>120</v>
      </c>
      <c r="I17" s="27">
        <f t="shared" ref="I17:I46" si="5">+E17*H17</f>
        <v>46440</v>
      </c>
    </row>
    <row r="18" spans="1:9" x14ac:dyDescent="0.2">
      <c r="A18" s="20"/>
      <c r="B18" s="28" t="s">
        <v>21</v>
      </c>
      <c r="C18" s="29"/>
      <c r="D18" s="30" t="s">
        <v>12</v>
      </c>
      <c r="E18" s="8">
        <v>387</v>
      </c>
      <c r="F18" s="26">
        <v>142.99</v>
      </c>
      <c r="G18" s="26">
        <f t="shared" si="4"/>
        <v>55337.130000000005</v>
      </c>
      <c r="H18" s="26">
        <v>240</v>
      </c>
      <c r="I18" s="27">
        <f t="shared" si="5"/>
        <v>92880</v>
      </c>
    </row>
    <row r="19" spans="1:9" x14ac:dyDescent="0.2">
      <c r="A19" s="20"/>
      <c r="B19" s="28" t="s">
        <v>40</v>
      </c>
      <c r="C19" s="29"/>
      <c r="D19" s="30" t="s">
        <v>41</v>
      </c>
      <c r="E19" s="8">
        <v>39</v>
      </c>
      <c r="F19" s="26">
        <v>231.45</v>
      </c>
      <c r="G19" s="26">
        <f t="shared" si="4"/>
        <v>9026.5499999999993</v>
      </c>
      <c r="H19" s="26">
        <v>400</v>
      </c>
      <c r="I19" s="27">
        <f t="shared" si="5"/>
        <v>15600</v>
      </c>
    </row>
    <row r="20" spans="1:9" x14ac:dyDescent="0.2">
      <c r="A20" s="20"/>
      <c r="B20" s="28" t="s">
        <v>22</v>
      </c>
      <c r="C20" s="29"/>
      <c r="D20" s="30" t="s">
        <v>12</v>
      </c>
      <c r="E20" s="8">
        <v>32</v>
      </c>
      <c r="F20" s="26">
        <v>1533.9</v>
      </c>
      <c r="G20" s="26">
        <f t="shared" si="4"/>
        <v>49084.800000000003</v>
      </c>
      <c r="H20" s="26">
        <v>240</v>
      </c>
      <c r="I20" s="27">
        <f t="shared" si="5"/>
        <v>7680</v>
      </c>
    </row>
    <row r="21" spans="1:9" x14ac:dyDescent="0.2">
      <c r="A21" s="20"/>
      <c r="B21" s="28" t="s">
        <v>23</v>
      </c>
      <c r="C21" s="29"/>
      <c r="D21" s="30" t="s">
        <v>12</v>
      </c>
      <c r="E21" s="8">
        <v>32</v>
      </c>
      <c r="F21" s="26">
        <v>256.99</v>
      </c>
      <c r="G21" s="26">
        <f t="shared" si="4"/>
        <v>8223.68</v>
      </c>
      <c r="H21" s="26">
        <v>120</v>
      </c>
      <c r="I21" s="27">
        <f t="shared" si="5"/>
        <v>3840</v>
      </c>
    </row>
    <row r="22" spans="1:9" x14ac:dyDescent="0.2">
      <c r="A22" s="20"/>
      <c r="B22" s="28" t="s">
        <v>24</v>
      </c>
      <c r="C22" s="29"/>
      <c r="D22" s="30" t="s">
        <v>12</v>
      </c>
      <c r="E22" s="8">
        <v>6</v>
      </c>
      <c r="F22" s="26">
        <v>3413.06</v>
      </c>
      <c r="G22" s="26">
        <f t="shared" ref="G22" si="6">E22*F22</f>
        <v>20478.36</v>
      </c>
      <c r="H22" s="26">
        <v>4600</v>
      </c>
      <c r="I22" s="27">
        <f t="shared" ref="I22" si="7">+E22*H22</f>
        <v>27600</v>
      </c>
    </row>
    <row r="23" spans="1:9" x14ac:dyDescent="0.2">
      <c r="A23" s="20"/>
      <c r="B23" s="28" t="s">
        <v>25</v>
      </c>
      <c r="C23" s="29"/>
      <c r="D23" s="30" t="s">
        <v>12</v>
      </c>
      <c r="E23" s="8">
        <v>6</v>
      </c>
      <c r="F23" s="26">
        <v>5124.9799999999996</v>
      </c>
      <c r="G23" s="26">
        <f t="shared" si="4"/>
        <v>30749.879999999997</v>
      </c>
      <c r="H23" s="26">
        <v>4600</v>
      </c>
      <c r="I23" s="27">
        <f t="shared" si="5"/>
        <v>27600</v>
      </c>
    </row>
    <row r="24" spans="1:9" x14ac:dyDescent="0.2">
      <c r="A24" s="20"/>
      <c r="B24" s="28" t="s">
        <v>26</v>
      </c>
      <c r="C24" s="29"/>
      <c r="D24" s="30" t="s">
        <v>12</v>
      </c>
      <c r="E24" s="8">
        <v>12</v>
      </c>
      <c r="F24" s="26">
        <v>277.60000000000002</v>
      </c>
      <c r="G24" s="26">
        <f t="shared" si="4"/>
        <v>3331.2000000000003</v>
      </c>
      <c r="H24" s="26">
        <v>240</v>
      </c>
      <c r="I24" s="27">
        <f t="shared" si="5"/>
        <v>2880</v>
      </c>
    </row>
    <row r="25" spans="1:9" x14ac:dyDescent="0.2">
      <c r="A25" s="20"/>
      <c r="B25" s="28" t="s">
        <v>51</v>
      </c>
      <c r="C25" s="29"/>
      <c r="D25" s="30" t="s">
        <v>12</v>
      </c>
      <c r="E25" s="8">
        <v>43</v>
      </c>
      <c r="F25" s="26">
        <v>835.62</v>
      </c>
      <c r="G25" s="26">
        <f t="shared" ref="G25" si="8">E25*F25</f>
        <v>35931.660000000003</v>
      </c>
      <c r="H25" s="26">
        <v>260</v>
      </c>
      <c r="I25" s="27">
        <f t="shared" ref="I25" si="9">+E25*H25</f>
        <v>11180</v>
      </c>
    </row>
    <row r="26" spans="1:9" x14ac:dyDescent="0.2">
      <c r="A26" s="20"/>
      <c r="B26" s="28" t="s">
        <v>27</v>
      </c>
      <c r="C26" s="29"/>
      <c r="D26" s="30" t="s">
        <v>12</v>
      </c>
      <c r="E26" s="8">
        <v>12</v>
      </c>
      <c r="F26" s="26">
        <v>1317.69</v>
      </c>
      <c r="G26" s="26">
        <f t="shared" si="4"/>
        <v>15812.28</v>
      </c>
      <c r="H26" s="26">
        <v>960</v>
      </c>
      <c r="I26" s="27">
        <f t="shared" si="5"/>
        <v>11520</v>
      </c>
    </row>
    <row r="27" spans="1:9" x14ac:dyDescent="0.2">
      <c r="A27" s="20"/>
      <c r="B27" s="28" t="s">
        <v>28</v>
      </c>
      <c r="C27" s="29"/>
      <c r="D27" s="30" t="s">
        <v>12</v>
      </c>
      <c r="E27" s="8">
        <v>6</v>
      </c>
      <c r="F27" s="26">
        <v>5366.19</v>
      </c>
      <c r="G27" s="26">
        <f t="shared" si="4"/>
        <v>32197.14</v>
      </c>
      <c r="H27" s="26">
        <v>960</v>
      </c>
      <c r="I27" s="27">
        <f t="shared" si="5"/>
        <v>5760</v>
      </c>
    </row>
    <row r="28" spans="1:9" x14ac:dyDescent="0.2">
      <c r="A28" s="20"/>
      <c r="B28" s="28" t="s">
        <v>29</v>
      </c>
      <c r="C28" s="29"/>
      <c r="D28" s="30" t="s">
        <v>12</v>
      </c>
      <c r="E28" s="8">
        <v>12</v>
      </c>
      <c r="F28" s="26">
        <v>1219.0899999999999</v>
      </c>
      <c r="G28" s="26">
        <f t="shared" si="4"/>
        <v>14629.079999999998</v>
      </c>
      <c r="H28" s="26">
        <v>180</v>
      </c>
      <c r="I28" s="27">
        <f t="shared" si="5"/>
        <v>2160</v>
      </c>
    </row>
    <row r="29" spans="1:9" x14ac:dyDescent="0.2">
      <c r="A29" s="32"/>
      <c r="B29" s="33" t="s">
        <v>52</v>
      </c>
      <c r="C29" s="34"/>
      <c r="D29" s="35" t="s">
        <v>14</v>
      </c>
      <c r="E29" s="36">
        <v>6</v>
      </c>
      <c r="F29" s="37">
        <v>598</v>
      </c>
      <c r="G29" s="37">
        <f t="shared" si="4"/>
        <v>3588</v>
      </c>
      <c r="H29" s="37">
        <v>3900</v>
      </c>
      <c r="I29" s="38">
        <f t="shared" si="5"/>
        <v>23400</v>
      </c>
    </row>
    <row r="30" spans="1:9" x14ac:dyDescent="0.2">
      <c r="A30" s="20"/>
      <c r="B30" s="28" t="s">
        <v>30</v>
      </c>
      <c r="C30" s="29"/>
      <c r="D30" s="30"/>
      <c r="E30" s="8"/>
      <c r="F30" s="26"/>
      <c r="G30" s="26"/>
      <c r="H30" s="26"/>
      <c r="I30" s="27"/>
    </row>
    <row r="31" spans="1:9" x14ac:dyDescent="0.2">
      <c r="A31" s="20"/>
      <c r="B31" s="28" t="s">
        <v>31</v>
      </c>
      <c r="C31" s="29"/>
      <c r="D31" s="30" t="s">
        <v>13</v>
      </c>
      <c r="E31" s="8">
        <v>10026</v>
      </c>
      <c r="F31" s="26">
        <v>7.18</v>
      </c>
      <c r="G31" s="26">
        <f t="shared" si="4"/>
        <v>71986.679999999993</v>
      </c>
      <c r="H31" s="26">
        <v>22</v>
      </c>
      <c r="I31" s="27">
        <f t="shared" si="5"/>
        <v>220572</v>
      </c>
    </row>
    <row r="32" spans="1:9" x14ac:dyDescent="0.2">
      <c r="A32" s="20"/>
      <c r="B32" s="28" t="s">
        <v>43</v>
      </c>
      <c r="C32" s="29"/>
      <c r="D32" s="30" t="s">
        <v>13</v>
      </c>
      <c r="E32" s="8">
        <v>46</v>
      </c>
      <c r="F32" s="26">
        <v>15.16</v>
      </c>
      <c r="G32" s="26">
        <f t="shared" si="4"/>
        <v>697.36</v>
      </c>
      <c r="H32" s="26">
        <v>22</v>
      </c>
      <c r="I32" s="27">
        <f t="shared" si="5"/>
        <v>1012</v>
      </c>
    </row>
    <row r="33" spans="1:9" x14ac:dyDescent="0.2">
      <c r="A33" s="20"/>
      <c r="B33" s="28" t="s">
        <v>32</v>
      </c>
      <c r="C33" s="29"/>
      <c r="D33" s="30" t="s">
        <v>13</v>
      </c>
      <c r="E33" s="8">
        <v>396</v>
      </c>
      <c r="F33" s="26">
        <v>19.350000000000001</v>
      </c>
      <c r="G33" s="26">
        <f t="shared" si="4"/>
        <v>7662.6</v>
      </c>
      <c r="H33" s="26">
        <v>22</v>
      </c>
      <c r="I33" s="27">
        <f t="shared" si="5"/>
        <v>8712</v>
      </c>
    </row>
    <row r="34" spans="1:9" x14ac:dyDescent="0.2">
      <c r="A34" s="20"/>
      <c r="B34" s="28" t="s">
        <v>53</v>
      </c>
      <c r="C34" s="29"/>
      <c r="D34" s="30" t="s">
        <v>13</v>
      </c>
      <c r="E34" s="8">
        <v>1214</v>
      </c>
      <c r="F34" s="26">
        <v>27.99</v>
      </c>
      <c r="G34" s="26">
        <f t="shared" si="4"/>
        <v>33979.86</v>
      </c>
      <c r="H34" s="26">
        <v>22</v>
      </c>
      <c r="I34" s="27">
        <f t="shared" si="5"/>
        <v>26708</v>
      </c>
    </row>
    <row r="35" spans="1:9" x14ac:dyDescent="0.2">
      <c r="A35" s="20"/>
      <c r="B35" s="28" t="s">
        <v>42</v>
      </c>
      <c r="C35" s="29"/>
      <c r="D35" s="30" t="s">
        <v>13</v>
      </c>
      <c r="E35" s="8">
        <v>508</v>
      </c>
      <c r="F35" s="26">
        <v>30.31</v>
      </c>
      <c r="G35" s="26">
        <f t="shared" si="4"/>
        <v>15397.48</v>
      </c>
      <c r="H35" s="26">
        <v>22</v>
      </c>
      <c r="I35" s="27">
        <f t="shared" si="5"/>
        <v>11176</v>
      </c>
    </row>
    <row r="36" spans="1:9" x14ac:dyDescent="0.2">
      <c r="A36" s="20"/>
      <c r="B36" s="28" t="s">
        <v>33</v>
      </c>
      <c r="C36" s="29"/>
      <c r="D36" s="30"/>
      <c r="E36" s="8"/>
      <c r="F36" s="26"/>
      <c r="G36" s="26"/>
      <c r="H36" s="26"/>
      <c r="I36" s="27"/>
    </row>
    <row r="37" spans="1:9" x14ac:dyDescent="0.2">
      <c r="A37" s="20"/>
      <c r="B37" s="28" t="s">
        <v>34</v>
      </c>
      <c r="C37" s="29"/>
      <c r="D37" s="30" t="s">
        <v>12</v>
      </c>
      <c r="E37" s="8">
        <v>26752</v>
      </c>
      <c r="F37" s="26">
        <v>44.55</v>
      </c>
      <c r="G37" s="26">
        <f t="shared" si="4"/>
        <v>1191801.5999999999</v>
      </c>
      <c r="H37" s="26">
        <v>35</v>
      </c>
      <c r="I37" s="27">
        <f t="shared" si="5"/>
        <v>936320</v>
      </c>
    </row>
    <row r="38" spans="1:9" x14ac:dyDescent="0.2">
      <c r="A38" s="20"/>
      <c r="B38" s="28" t="s">
        <v>35</v>
      </c>
      <c r="C38" s="29"/>
      <c r="D38" s="30" t="s">
        <v>12</v>
      </c>
      <c r="E38" s="8">
        <v>94</v>
      </c>
      <c r="F38" s="26">
        <v>598</v>
      </c>
      <c r="G38" s="26">
        <f t="shared" si="4"/>
        <v>56212</v>
      </c>
      <c r="H38" s="26">
        <v>240</v>
      </c>
      <c r="I38" s="27">
        <f t="shared" si="5"/>
        <v>22560</v>
      </c>
    </row>
    <row r="39" spans="1:9" x14ac:dyDescent="0.2">
      <c r="A39" s="20"/>
      <c r="B39" s="28" t="s">
        <v>50</v>
      </c>
      <c r="C39" s="29"/>
      <c r="D39" s="30" t="s">
        <v>12</v>
      </c>
      <c r="E39" s="8">
        <v>21</v>
      </c>
      <c r="F39" s="26">
        <v>1127</v>
      </c>
      <c r="G39" s="26">
        <f t="shared" si="4"/>
        <v>23667</v>
      </c>
      <c r="H39" s="26">
        <v>460</v>
      </c>
      <c r="I39" s="27">
        <f t="shared" si="5"/>
        <v>9660</v>
      </c>
    </row>
    <row r="40" spans="1:9" x14ac:dyDescent="0.2">
      <c r="A40" s="20"/>
      <c r="B40" s="28" t="s">
        <v>16</v>
      </c>
      <c r="C40" s="29"/>
      <c r="D40" s="30" t="s">
        <v>14</v>
      </c>
      <c r="E40" s="8">
        <v>1</v>
      </c>
      <c r="F40" s="26">
        <v>29700</v>
      </c>
      <c r="G40" s="26">
        <f t="shared" si="4"/>
        <v>29700</v>
      </c>
      <c r="H40" s="26">
        <v>17600</v>
      </c>
      <c r="I40" s="27">
        <f t="shared" si="5"/>
        <v>17600</v>
      </c>
    </row>
    <row r="41" spans="1:9" x14ac:dyDescent="0.2">
      <c r="A41" s="20"/>
      <c r="B41" s="28" t="s">
        <v>36</v>
      </c>
      <c r="C41" s="29"/>
      <c r="D41" s="30"/>
      <c r="E41" s="8"/>
      <c r="F41" s="26"/>
      <c r="G41" s="26"/>
      <c r="H41" s="26"/>
      <c r="I41" s="27"/>
    </row>
    <row r="42" spans="1:9" x14ac:dyDescent="0.2">
      <c r="A42" s="20"/>
      <c r="B42" s="28" t="s">
        <v>37</v>
      </c>
      <c r="C42" s="29"/>
      <c r="D42" s="30" t="s">
        <v>14</v>
      </c>
      <c r="E42" s="8">
        <v>1</v>
      </c>
      <c r="F42" s="26">
        <v>2500</v>
      </c>
      <c r="G42" s="26">
        <f t="shared" si="4"/>
        <v>2500</v>
      </c>
      <c r="H42" s="26">
        <v>14700</v>
      </c>
      <c r="I42" s="27">
        <f t="shared" si="5"/>
        <v>14700</v>
      </c>
    </row>
    <row r="43" spans="1:9" x14ac:dyDescent="0.2">
      <c r="A43" s="20"/>
      <c r="B43" s="28" t="s">
        <v>15</v>
      </c>
      <c r="C43" s="29"/>
      <c r="D43" s="30" t="s">
        <v>14</v>
      </c>
      <c r="E43" s="8">
        <v>1</v>
      </c>
      <c r="F43" s="26">
        <v>32449.3</v>
      </c>
      <c r="G43" s="26">
        <f t="shared" si="4"/>
        <v>32449.3</v>
      </c>
      <c r="H43" s="26">
        <v>13200</v>
      </c>
      <c r="I43" s="27">
        <f t="shared" si="5"/>
        <v>13200</v>
      </c>
    </row>
    <row r="44" spans="1:9" x14ac:dyDescent="0.2">
      <c r="A44" s="20"/>
      <c r="B44" s="28" t="s">
        <v>38</v>
      </c>
      <c r="C44" s="29"/>
      <c r="D44" s="30" t="s">
        <v>10</v>
      </c>
      <c r="E44" s="8">
        <v>12</v>
      </c>
      <c r="F44" s="26">
        <v>0</v>
      </c>
      <c r="G44" s="26">
        <f t="shared" si="4"/>
        <v>0</v>
      </c>
      <c r="H44" s="26">
        <v>1400</v>
      </c>
      <c r="I44" s="27">
        <f t="shared" si="5"/>
        <v>16800</v>
      </c>
    </row>
    <row r="45" spans="1:9" x14ac:dyDescent="0.2">
      <c r="A45" s="20"/>
      <c r="B45" s="28" t="s">
        <v>39</v>
      </c>
      <c r="C45" s="29"/>
      <c r="D45" s="30" t="s">
        <v>10</v>
      </c>
      <c r="E45" s="8">
        <v>32</v>
      </c>
      <c r="F45" s="26">
        <v>0</v>
      </c>
      <c r="G45" s="26">
        <f t="shared" si="4"/>
        <v>0</v>
      </c>
      <c r="H45" s="26">
        <v>1400</v>
      </c>
      <c r="I45" s="27">
        <f t="shared" si="5"/>
        <v>44800</v>
      </c>
    </row>
    <row r="46" spans="1:9" x14ac:dyDescent="0.2">
      <c r="A46" s="20"/>
      <c r="B46" s="28" t="s">
        <v>9</v>
      </c>
      <c r="C46" s="29"/>
      <c r="D46" s="30" t="s">
        <v>14</v>
      </c>
      <c r="E46" s="8">
        <v>1</v>
      </c>
      <c r="F46" s="26">
        <v>0</v>
      </c>
      <c r="G46" s="26">
        <f t="shared" si="4"/>
        <v>0</v>
      </c>
      <c r="H46" s="26">
        <v>18450</v>
      </c>
      <c r="I46" s="27">
        <f t="shared" si="5"/>
        <v>18450</v>
      </c>
    </row>
    <row r="47" spans="1:9" x14ac:dyDescent="0.2">
      <c r="A47" s="20"/>
      <c r="B47" s="31"/>
      <c r="C47" s="22"/>
      <c r="D47" s="23"/>
      <c r="E47" s="24"/>
      <c r="F47" s="25"/>
      <c r="G47" s="26"/>
      <c r="H47" s="26"/>
      <c r="I47" s="27"/>
    </row>
    <row r="48" spans="1:9" ht="19.5" thickBot="1" x14ac:dyDescent="0.25">
      <c r="A48" s="12"/>
      <c r="B48" s="9" t="s">
        <v>11</v>
      </c>
      <c r="C48" s="10"/>
      <c r="D48" s="11"/>
      <c r="E48" s="10"/>
      <c r="F48" s="57">
        <f>SUM(I5:I47,G5:G47,)</f>
        <v>4211467.0599999996</v>
      </c>
      <c r="G48" s="57"/>
      <c r="H48" s="57"/>
      <c r="I48" s="58"/>
    </row>
  </sheetData>
  <mergeCells count="9">
    <mergeCell ref="F48:I48"/>
    <mergeCell ref="A1:I1"/>
    <mergeCell ref="A2:A3"/>
    <mergeCell ref="B2:B3"/>
    <mergeCell ref="C2:C3"/>
    <mergeCell ref="E2:E3"/>
    <mergeCell ref="D2:D3"/>
    <mergeCell ref="F2:G3"/>
    <mergeCell ref="H2:I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SOUHRN</vt:lpstr>
      <vt:lpstr>VV_STAVBA</vt:lpstr>
      <vt:lpstr>VV_EPS</vt:lpstr>
      <vt:lpstr>VV_EPS!Názvy_tisku</vt:lpstr>
      <vt:lpstr>VV_STAVBA!Názvy_tisku</vt:lpstr>
      <vt:lpstr>VV_EPS!Oblast_tisku</vt:lpstr>
      <vt:lpstr>VV_STAVBA!Oblast_tisku</vt:lpstr>
    </vt:vector>
  </TitlesOfParts>
  <Company>Sieza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Michal</dc:creator>
  <cp:lastModifiedBy>Uživatel systému Windows</cp:lastModifiedBy>
  <cp:lastPrinted>2021-12-13T12:56:34Z</cp:lastPrinted>
  <dcterms:created xsi:type="dcterms:W3CDTF">2004-03-18T12:51:22Z</dcterms:created>
  <dcterms:modified xsi:type="dcterms:W3CDTF">2021-12-13T12:57:13Z</dcterms:modified>
</cp:coreProperties>
</file>