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490_13_úklid FŽP+FLD+FAPPZ II/K vydávání 2025/"/>
    </mc:Choice>
  </mc:AlternateContent>
  <xr:revisionPtr revIDLastSave="6" documentId="8_{7B5DC055-6CBE-48FE-A112-5EB7852F8DBD}" xr6:coauthVersionLast="47" xr6:coauthVersionMax="47" xr10:uidLastSave="{83C3A1A8-C788-48B1-A281-ED9711D3C142}"/>
  <bookViews>
    <workbookView xWindow="-38520" yWindow="-120" windowWidth="38640" windowHeight="21120" tabRatio="786" xr2:uid="{00000000-000D-0000-FFFF-FFFF00000000}"/>
  </bookViews>
  <sheets>
    <sheet name="Celkový souhrn" sheetId="30" r:id="rId1"/>
    <sheet name="FŽP-kalkulační model" sheetId="27" r:id="rId2"/>
    <sheet name="FLD-kalkulační model" sheetId="25" r:id="rId3"/>
    <sheet name="FAPPZ-kalkulační model" sheetId="24" r:id="rId4"/>
    <sheet name="FŽP-Budova FŽP I.-přehled (2)" sheetId="34" r:id="rId5"/>
    <sheet name="FŽP - Budova MCEV II.-přehled" sheetId="21" r:id="rId6"/>
    <sheet name="FŽP - Budova FŽP III.-přehled" sheetId="33" r:id="rId7"/>
    <sheet name="FLD - Původní budova - přehled" sheetId="11" r:id="rId8"/>
    <sheet name="FLD - HT Pavilon - přehled" sheetId="29" r:id="rId9"/>
    <sheet name="FLD - DP Pavilon - přehled" sheetId="28" r:id="rId10"/>
    <sheet name="FLD - Sklad - přehled" sheetId="31" r:id="rId11"/>
    <sheet name="FAPPZ - přehled" sheetId="1" r:id="rId12"/>
    <sheet name="2NP" sheetId="5" state="hidden" r:id="rId13"/>
    <sheet name="3NP" sheetId="6" state="hidden" r:id="rId14"/>
    <sheet name="4NP" sheetId="7" state="hidden" r:id="rId15"/>
  </sheets>
  <externalReferences>
    <externalReference r:id="rId16"/>
  </externalReferences>
  <definedNames>
    <definedName name="_xlnm.Print_Area" localSheetId="3">'FAPPZ-kalkulační model'!$A$1:$F$114</definedName>
    <definedName name="Povrch_podlahy">[1]List2!$C$1:$C$5</definedName>
    <definedName name="Tabulka1" localSheetId="7">'FLD - Původní budova - přehled'!$A$2:$E$67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2" i="27" l="1"/>
  <c r="F123" i="27"/>
  <c r="F124" i="27"/>
  <c r="F125" i="27"/>
  <c r="F126" i="27"/>
  <c r="F127" i="27"/>
  <c r="F128" i="27"/>
  <c r="F129" i="27"/>
  <c r="F130" i="27"/>
  <c r="F131" i="27"/>
  <c r="F132" i="27"/>
  <c r="F133" i="27"/>
  <c r="F134" i="27"/>
  <c r="F135" i="27"/>
  <c r="F136" i="27"/>
  <c r="F137" i="27"/>
  <c r="F138" i="27"/>
  <c r="F139" i="27"/>
  <c r="F140" i="27"/>
  <c r="F141" i="27"/>
  <c r="F142" i="27"/>
  <c r="F143" i="27"/>
  <c r="F144" i="27"/>
  <c r="F145" i="27"/>
  <c r="F146" i="27"/>
  <c r="F147" i="27"/>
  <c r="F148" i="27"/>
  <c r="F149" i="27"/>
  <c r="F150" i="27"/>
  <c r="F151" i="27"/>
  <c r="F152" i="27"/>
  <c r="F153" i="27"/>
  <c r="F154" i="27"/>
  <c r="F155" i="27"/>
  <c r="F156" i="27"/>
  <c r="F157" i="27"/>
  <c r="F158" i="27"/>
  <c r="F159" i="27"/>
  <c r="F160" i="27"/>
  <c r="F161" i="27"/>
  <c r="F162" i="27"/>
  <c r="F163" i="27"/>
  <c r="F164" i="27"/>
  <c r="F165" i="27"/>
  <c r="F166" i="27"/>
  <c r="F167" i="27"/>
  <c r="F168" i="27"/>
  <c r="F169" i="27"/>
  <c r="F170" i="27"/>
  <c r="F171" i="27"/>
  <c r="F172" i="27"/>
  <c r="F173" i="27"/>
  <c r="F174" i="27"/>
  <c r="F175" i="27"/>
  <c r="F176" i="27"/>
  <c r="F177" i="27"/>
  <c r="F178" i="27"/>
  <c r="F179" i="27"/>
  <c r="F180" i="27"/>
  <c r="F181" i="27"/>
  <c r="F182" i="27"/>
  <c r="F183" i="27"/>
  <c r="F184" i="27"/>
  <c r="F185" i="27"/>
  <c r="F186" i="27"/>
  <c r="F187" i="27"/>
  <c r="F188" i="27"/>
  <c r="F189" i="27"/>
  <c r="F190" i="27"/>
  <c r="F191" i="27"/>
  <c r="F192" i="27"/>
  <c r="F193" i="27"/>
  <c r="F194" i="27"/>
  <c r="F195" i="27"/>
  <c r="F196" i="27"/>
  <c r="F197" i="27"/>
  <c r="F198" i="27"/>
  <c r="F199" i="27"/>
  <c r="F200" i="27"/>
  <c r="F201" i="27"/>
  <c r="F202" i="27"/>
  <c r="F203" i="27"/>
  <c r="F204" i="27"/>
  <c r="F205" i="27"/>
  <c r="F206" i="27"/>
  <c r="F207" i="27"/>
  <c r="F208" i="27"/>
  <c r="F209" i="27"/>
  <c r="F210" i="27"/>
  <c r="F211" i="27"/>
  <c r="F212" i="27"/>
  <c r="F213" i="27"/>
  <c r="F214" i="27"/>
  <c r="F215" i="27"/>
  <c r="F216" i="27"/>
  <c r="F217" i="27"/>
  <c r="F218" i="27"/>
  <c r="F219" i="27"/>
  <c r="F220" i="27"/>
  <c r="F221" i="27"/>
  <c r="F222" i="27"/>
  <c r="F223" i="27"/>
  <c r="F224" i="27"/>
  <c r="F225" i="27"/>
  <c r="F226" i="27"/>
  <c r="F227" i="27"/>
  <c r="F228" i="27"/>
  <c r="F229" i="27"/>
  <c r="F230" i="27"/>
  <c r="F231" i="27"/>
  <c r="F232" i="27"/>
  <c r="F233" i="27"/>
  <c r="F234" i="27"/>
  <c r="F235" i="27"/>
  <c r="F236" i="27"/>
  <c r="F237" i="27"/>
  <c r="F238" i="27"/>
  <c r="F239" i="27"/>
  <c r="F240" i="27"/>
  <c r="F241" i="27"/>
  <c r="F242" i="27"/>
  <c r="F243" i="27"/>
  <c r="F244" i="27"/>
  <c r="F245" i="27"/>
  <c r="F246" i="27"/>
  <c r="F247" i="27"/>
  <c r="F248" i="27"/>
  <c r="F249" i="27"/>
  <c r="F250" i="27"/>
  <c r="F251" i="27"/>
  <c r="F252" i="27"/>
  <c r="F253" i="27"/>
  <c r="F254" i="27"/>
  <c r="F255" i="27"/>
  <c r="F256" i="27"/>
  <c r="F257" i="27"/>
  <c r="F258" i="27"/>
  <c r="F259" i="27"/>
  <c r="F260" i="27"/>
  <c r="F261" i="27"/>
  <c r="F262" i="27"/>
  <c r="F263" i="27"/>
  <c r="F264" i="27"/>
  <c r="F265" i="27"/>
  <c r="F266" i="27"/>
  <c r="F267" i="27"/>
  <c r="F268" i="27"/>
  <c r="F269" i="27"/>
  <c r="F270" i="27"/>
  <c r="F271" i="27"/>
  <c r="F272" i="27"/>
  <c r="F273" i="27"/>
  <c r="F274" i="27"/>
  <c r="F275" i="27"/>
  <c r="F276" i="27"/>
  <c r="F277" i="27"/>
  <c r="F278" i="27"/>
  <c r="F279" i="27"/>
  <c r="F280" i="27"/>
  <c r="F281" i="27"/>
  <c r="F282" i="27"/>
  <c r="F283" i="27"/>
  <c r="F284" i="27"/>
  <c r="F285" i="27"/>
  <c r="F286" i="27"/>
  <c r="F287" i="27"/>
  <c r="F288" i="27"/>
  <c r="F289" i="27"/>
  <c r="F290" i="27"/>
  <c r="F291" i="27"/>
  <c r="F292" i="27"/>
  <c r="F293" i="27"/>
  <c r="F294" i="27"/>
  <c r="F295" i="27"/>
  <c r="F296" i="27"/>
  <c r="F297" i="27"/>
  <c r="F298" i="27"/>
  <c r="F299" i="27"/>
  <c r="F300" i="27"/>
  <c r="F301" i="27"/>
  <c r="F302" i="27"/>
  <c r="F303" i="27"/>
  <c r="F304" i="27"/>
  <c r="F305" i="27"/>
  <c r="F306" i="27"/>
  <c r="F307" i="27"/>
  <c r="F308" i="27"/>
  <c r="F309" i="27"/>
  <c r="F310" i="27"/>
  <c r="F311" i="27"/>
  <c r="F312" i="27"/>
  <c r="F313" i="27"/>
  <c r="F314" i="27"/>
  <c r="F315" i="27"/>
  <c r="F316" i="27"/>
  <c r="F317" i="27"/>
  <c r="F318" i="27"/>
  <c r="F319" i="27"/>
  <c r="F320" i="27"/>
  <c r="F321" i="27"/>
  <c r="F322" i="27"/>
  <c r="F323" i="27"/>
  <c r="F324" i="27"/>
  <c r="F325" i="27"/>
  <c r="F326" i="27"/>
  <c r="F327" i="27"/>
  <c r="F328" i="27"/>
  <c r="F329" i="27"/>
  <c r="F330" i="27"/>
  <c r="F331" i="27"/>
  <c r="F332" i="27"/>
  <c r="F333" i="27"/>
  <c r="F334" i="27"/>
  <c r="F335" i="27"/>
  <c r="F336" i="27"/>
  <c r="F337" i="27"/>
  <c r="F338" i="27"/>
  <c r="F339" i="27"/>
  <c r="F340" i="27"/>
  <c r="F341" i="27"/>
  <c r="F342" i="27"/>
  <c r="F343" i="27"/>
  <c r="F344" i="27"/>
  <c r="F345" i="27"/>
  <c r="F346" i="27"/>
  <c r="F347" i="27"/>
  <c r="F348" i="27"/>
  <c r="F349" i="27"/>
  <c r="F350" i="27"/>
  <c r="F351" i="27"/>
  <c r="F352" i="27"/>
  <c r="F353" i="27"/>
  <c r="F354" i="27"/>
  <c r="F355" i="27"/>
  <c r="F356" i="27"/>
  <c r="F357" i="27"/>
  <c r="F358" i="27"/>
  <c r="F359" i="27"/>
  <c r="F360" i="27"/>
  <c r="F361" i="27"/>
  <c r="F362" i="27"/>
  <c r="F363" i="27"/>
  <c r="F364" i="27"/>
  <c r="F365" i="27"/>
  <c r="F366" i="27"/>
  <c r="F367" i="27"/>
  <c r="F368" i="27"/>
  <c r="F369" i="27"/>
  <c r="F370" i="27"/>
  <c r="F371" i="27"/>
  <c r="F372" i="27"/>
  <c r="F373" i="27"/>
  <c r="F374" i="27"/>
  <c r="F375" i="27"/>
  <c r="F376" i="27"/>
  <c r="F377" i="27"/>
  <c r="F378" i="27"/>
  <c r="F379" i="27"/>
  <c r="F380" i="27"/>
  <c r="F381" i="27"/>
  <c r="F382" i="27"/>
  <c r="F383" i="27"/>
  <c r="F384" i="27"/>
  <c r="F385" i="27"/>
  <c r="F386" i="27"/>
  <c r="F387" i="27"/>
  <c r="F388" i="27"/>
  <c r="F389" i="27"/>
  <c r="F390" i="27"/>
  <c r="F391" i="27"/>
  <c r="F392" i="27"/>
  <c r="F393" i="27"/>
  <c r="F394" i="27"/>
  <c r="F395" i="27"/>
  <c r="F396" i="27"/>
  <c r="F397" i="27"/>
  <c r="F398" i="27"/>
  <c r="F399" i="27"/>
  <c r="F400" i="27"/>
  <c r="F401" i="27"/>
  <c r="F402" i="27"/>
  <c r="F403" i="27"/>
  <c r="F404" i="27"/>
  <c r="F405" i="27"/>
  <c r="F406" i="27"/>
  <c r="F407" i="27"/>
  <c r="F408" i="27"/>
  <c r="F409" i="27"/>
  <c r="F410" i="27"/>
  <c r="F411" i="27"/>
  <c r="F412" i="27"/>
  <c r="F413" i="27"/>
  <c r="F414" i="27"/>
  <c r="F415" i="27"/>
  <c r="F416" i="27"/>
  <c r="F417" i="27"/>
  <c r="F418" i="27"/>
  <c r="F419" i="27"/>
  <c r="F420" i="27"/>
  <c r="F42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F108" i="27"/>
  <c r="F109" i="27"/>
  <c r="F110" i="27"/>
  <c r="F111" i="27"/>
  <c r="F112" i="27"/>
  <c r="F113" i="27"/>
  <c r="F114" i="27"/>
  <c r="F115" i="27"/>
  <c r="F116" i="27"/>
  <c r="F117" i="27"/>
  <c r="F118" i="27"/>
  <c r="F119" i="27"/>
  <c r="F120" i="27"/>
  <c r="F121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60" i="27"/>
  <c r="C38" i="34" l="1"/>
  <c r="C56" i="34"/>
  <c r="C92" i="34"/>
  <c r="C93" i="34" s="1"/>
  <c r="C136" i="34" s="1"/>
  <c r="C134" i="34"/>
  <c r="F492" i="25"/>
  <c r="F4" i="24"/>
  <c r="F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7" i="24"/>
  <c r="F88" i="24"/>
  <c r="F89" i="24"/>
  <c r="F90" i="24"/>
  <c r="F91" i="24"/>
  <c r="F92" i="24"/>
  <c r="F93" i="24"/>
  <c r="F94" i="24"/>
  <c r="F95" i="24"/>
  <c r="F96" i="24"/>
  <c r="F97" i="24"/>
  <c r="F98" i="24"/>
  <c r="F99" i="24"/>
  <c r="F100" i="24"/>
  <c r="F101" i="24"/>
  <c r="F102" i="24"/>
  <c r="F103" i="24"/>
  <c r="F104" i="24"/>
  <c r="F105" i="24"/>
  <c r="F106" i="24"/>
  <c r="F107" i="24"/>
  <c r="F108" i="24"/>
  <c r="F109" i="24"/>
  <c r="F110" i="24"/>
  <c r="F111" i="24"/>
  <c r="F112" i="24"/>
  <c r="F113" i="24"/>
  <c r="F114" i="24"/>
  <c r="F115" i="24"/>
  <c r="F116" i="24"/>
  <c r="F117" i="24"/>
  <c r="F118" i="24"/>
  <c r="F119" i="24"/>
  <c r="F120" i="24"/>
  <c r="F121" i="24"/>
  <c r="F122" i="24"/>
  <c r="F123" i="24"/>
  <c r="F124" i="24"/>
  <c r="F125" i="24"/>
  <c r="F126" i="24"/>
  <c r="F127" i="24"/>
  <c r="F128" i="24"/>
  <c r="F129" i="24"/>
  <c r="F130" i="24"/>
  <c r="F131" i="24"/>
  <c r="F132" i="24"/>
  <c r="F133" i="24"/>
  <c r="F134" i="24"/>
  <c r="F135" i="24"/>
  <c r="F136" i="24"/>
  <c r="F137" i="24"/>
  <c r="F138" i="24"/>
  <c r="F139" i="24"/>
  <c r="F140" i="24"/>
  <c r="F141" i="24"/>
  <c r="F142" i="24"/>
  <c r="F144" i="24"/>
  <c r="F145" i="24"/>
  <c r="F146" i="24"/>
  <c r="F147" i="24"/>
  <c r="F148" i="24"/>
  <c r="F149" i="24"/>
  <c r="F150" i="24"/>
  <c r="F151" i="24"/>
  <c r="F152" i="24"/>
  <c r="F153" i="24"/>
  <c r="F154" i="24"/>
  <c r="F155" i="24"/>
  <c r="F156" i="24"/>
  <c r="F157" i="24"/>
  <c r="F158" i="24"/>
  <c r="F159" i="24"/>
  <c r="F160" i="24"/>
  <c r="F161" i="24"/>
  <c r="F162" i="24"/>
  <c r="F164" i="24"/>
  <c r="F165" i="24"/>
  <c r="F166" i="24"/>
  <c r="F167" i="24"/>
  <c r="F168" i="24"/>
  <c r="F169" i="24"/>
  <c r="F170" i="24"/>
  <c r="F171" i="24"/>
  <c r="F172" i="24"/>
  <c r="F173" i="24"/>
  <c r="F174" i="24"/>
  <c r="F175" i="24"/>
  <c r="F176" i="24"/>
  <c r="F177" i="24"/>
  <c r="F178" i="24"/>
  <c r="F179" i="24"/>
  <c r="F180" i="24"/>
  <c r="F181" i="24"/>
  <c r="F182" i="24"/>
  <c r="F183" i="24"/>
  <c r="F184" i="24"/>
  <c r="F185" i="24"/>
  <c r="F186" i="24"/>
  <c r="F187" i="24"/>
  <c r="F188" i="24"/>
  <c r="F189" i="24"/>
  <c r="F190" i="24"/>
  <c r="F191" i="24"/>
  <c r="F192" i="24"/>
  <c r="F194" i="24"/>
  <c r="F195" i="24"/>
  <c r="F196" i="24"/>
  <c r="F3" i="24"/>
  <c r="F4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3" i="25"/>
  <c r="F494" i="25"/>
  <c r="F495" i="25"/>
  <c r="F3" i="25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3" i="27"/>
  <c r="F427" i="27"/>
  <c r="F202" i="24"/>
  <c r="F501" i="25"/>
  <c r="F500" i="25"/>
  <c r="D198" i="24"/>
  <c r="F433" i="27"/>
  <c r="F436" i="27"/>
  <c r="F435" i="27"/>
  <c r="F434" i="27"/>
  <c r="F432" i="27"/>
  <c r="F431" i="27"/>
  <c r="F426" i="27"/>
  <c r="C17" i="33" l="1"/>
  <c r="C171" i="33"/>
  <c r="C165" i="33"/>
  <c r="C136" i="33"/>
  <c r="C108" i="33"/>
  <c r="C76" i="33" l="1"/>
  <c r="C44" i="33"/>
  <c r="C173" i="33" s="1"/>
  <c r="F201" i="24" l="1"/>
  <c r="F211" i="24"/>
  <c r="F210" i="24"/>
  <c r="F209" i="24"/>
  <c r="F208" i="24"/>
  <c r="F207" i="24"/>
  <c r="F206" i="24"/>
  <c r="F505" i="25"/>
  <c r="D497" i="25"/>
  <c r="C81" i="11"/>
  <c r="C156" i="11"/>
  <c r="C236" i="11"/>
  <c r="C315" i="11"/>
  <c r="D335" i="11" s="1"/>
  <c r="C333" i="11"/>
  <c r="F214" i="24" l="1"/>
  <c r="B5" i="30" s="1"/>
  <c r="C40" i="21"/>
  <c r="C101" i="21"/>
  <c r="C159" i="21"/>
  <c r="C161" i="21" s="1"/>
  <c r="C11" i="28"/>
  <c r="C33" i="28"/>
  <c r="C44" i="28"/>
  <c r="C75" i="28"/>
  <c r="C82" i="28"/>
  <c r="C113" i="28"/>
  <c r="C140" i="28"/>
  <c r="C37" i="1"/>
  <c r="C87" i="1"/>
  <c r="C146" i="1"/>
  <c r="C199" i="1"/>
  <c r="C209" i="1"/>
  <c r="C57" i="29"/>
  <c r="C14" i="31"/>
  <c r="F439" i="27" l="1"/>
  <c r="B3" i="30" s="1"/>
  <c r="D423" i="27"/>
  <c r="C211" i="1"/>
  <c r="F510" i="25" l="1"/>
  <c r="F509" i="25"/>
  <c r="F508" i="25"/>
  <c r="F507" i="25"/>
  <c r="F506" i="25"/>
  <c r="F513" i="25" l="1"/>
  <c r="B4" i="30" s="1"/>
  <c r="B7" i="30" s="1"/>
  <c r="F55" i="29" l="1"/>
  <c r="H55" i="29" s="1"/>
  <c r="F54" i="29"/>
  <c r="H54" i="29" s="1"/>
  <c r="F53" i="29"/>
  <c r="H53" i="29" s="1"/>
  <c r="F52" i="29"/>
  <c r="H52" i="29" s="1"/>
  <c r="F51" i="29"/>
  <c r="H51" i="29" s="1"/>
  <c r="F50" i="29"/>
  <c r="H50" i="29" s="1"/>
  <c r="F49" i="29"/>
  <c r="H49" i="29" s="1"/>
  <c r="F48" i="29"/>
  <c r="H48" i="29" s="1"/>
  <c r="F47" i="29"/>
  <c r="H47" i="29" s="1"/>
  <c r="F46" i="29"/>
  <c r="H46" i="29" s="1"/>
  <c r="F45" i="29"/>
  <c r="H45" i="29" s="1"/>
  <c r="F44" i="29"/>
  <c r="H44" i="29" s="1"/>
  <c r="F43" i="29"/>
  <c r="H43" i="29" s="1"/>
  <c r="F40" i="29"/>
  <c r="H40" i="29" s="1"/>
  <c r="F39" i="29"/>
  <c r="H39" i="29" s="1"/>
  <c r="F38" i="29"/>
  <c r="H38" i="29" s="1"/>
  <c r="F37" i="29"/>
  <c r="H37" i="29" s="1"/>
  <c r="F36" i="29"/>
  <c r="H36" i="29" s="1"/>
  <c r="F35" i="29"/>
  <c r="H35" i="29" s="1"/>
  <c r="F34" i="29"/>
  <c r="H34" i="29" s="1"/>
  <c r="F33" i="29"/>
  <c r="H33" i="29" s="1"/>
  <c r="F32" i="29"/>
  <c r="H32" i="29" s="1"/>
  <c r="F31" i="29"/>
  <c r="H31" i="29" s="1"/>
  <c r="F30" i="29"/>
  <c r="H30" i="29" s="1"/>
  <c r="F29" i="29"/>
  <c r="H29" i="29" s="1"/>
  <c r="F28" i="29"/>
  <c r="H28" i="29" s="1"/>
  <c r="F27" i="29"/>
  <c r="H27" i="29" s="1"/>
  <c r="F26" i="29"/>
  <c r="H26" i="29" s="1"/>
  <c r="F25" i="29"/>
  <c r="H25" i="29" s="1"/>
  <c r="F24" i="29"/>
  <c r="H24" i="29" s="1"/>
  <c r="F23" i="29"/>
  <c r="H23" i="29" s="1"/>
  <c r="F22" i="29"/>
  <c r="H22" i="29" s="1"/>
  <c r="F21" i="29"/>
  <c r="H21" i="29" s="1"/>
  <c r="F20" i="29"/>
  <c r="H20" i="29" s="1"/>
  <c r="F19" i="29"/>
  <c r="H19" i="29" s="1"/>
  <c r="F18" i="29"/>
  <c r="H18" i="29" s="1"/>
  <c r="F17" i="29"/>
  <c r="H17" i="29" s="1"/>
  <c r="F16" i="29"/>
  <c r="H16" i="29" s="1"/>
  <c r="F15" i="29"/>
  <c r="H15" i="29" s="1"/>
  <c r="F14" i="29"/>
  <c r="H14" i="29" s="1"/>
  <c r="F13" i="29"/>
  <c r="H13" i="29" s="1"/>
  <c r="F8" i="29"/>
  <c r="H8" i="29" s="1"/>
  <c r="F7" i="29"/>
  <c r="H7" i="29" s="1"/>
  <c r="F6" i="29"/>
  <c r="H6" i="29" s="1"/>
  <c r="F5" i="29"/>
  <c r="H5" i="29" s="1"/>
  <c r="F4" i="29"/>
  <c r="H4" i="29" s="1"/>
  <c r="F3" i="29"/>
  <c r="H3" i="29" s="1"/>
  <c r="C5" i="28" l="1"/>
  <c r="C142" i="28" s="1"/>
  <c r="C64" i="7" l="1"/>
  <c r="C67" i="6"/>
  <c r="C5" i="5"/>
  <c r="C4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abulka11" type="6" refreshedVersion="4" background="1" saveData="1">
    <textPr codePage="1250" sourceFile="C:\Users\Samuel\Downloads\Tabulka1.csv" thousands=" " tab="0" semicolon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<sst xmlns="http://schemas.openxmlformats.org/spreadsheetml/2006/main" count="9111" uniqueCount="1496">
  <si>
    <t>Celkový souhrn</t>
  </si>
  <si>
    <t>Fakulta</t>
  </si>
  <si>
    <t>Pravidelné úklidové a čistící práce</t>
  </si>
  <si>
    <t>Jednotka</t>
  </si>
  <si>
    <t>Počet jednotek denního úklidu</t>
  </si>
  <si>
    <t>Četnost úklidu</t>
  </si>
  <si>
    <t>Jednotková cena</t>
  </si>
  <si>
    <t>Cena pro účely kalkulačního modelu</t>
  </si>
  <si>
    <t>Kč bez DPH/m2/den</t>
  </si>
  <si>
    <t>Čajová kuchyňka</t>
  </si>
  <si>
    <t>hala</t>
  </si>
  <si>
    <t>chodba</t>
  </si>
  <si>
    <t>kancelář</t>
  </si>
  <si>
    <t>kuchyňka</t>
  </si>
  <si>
    <t>LABOR. IZOTOPOVÉ ANALÝZY</t>
  </si>
  <si>
    <t>laboratoř</t>
  </si>
  <si>
    <t xml:space="preserve">laboratoř       </t>
  </si>
  <si>
    <t>LABORATOŘ ČISTÁ PŘÍPRAVA</t>
  </si>
  <si>
    <t>LABORATOŘ EKOFYZIOLOGICKÁ</t>
  </si>
  <si>
    <t>LABORATOŘ HYDROANALYTICKÁ</t>
  </si>
  <si>
    <t>LABORATOŘ HYDROBIOLOGICKÁ</t>
  </si>
  <si>
    <t>LABORATOŘ PEVNÝCH MATRIC</t>
  </si>
  <si>
    <t>NEOBSAZENO</t>
  </si>
  <si>
    <t>PC učebna</t>
  </si>
  <si>
    <t>pitevna</t>
  </si>
  <si>
    <t>posluchárna</t>
  </si>
  <si>
    <t>pracovna</t>
  </si>
  <si>
    <t>pracovna děkana</t>
  </si>
  <si>
    <t>pracovna tajemníka</t>
  </si>
  <si>
    <t>PRACOVNA VEDENÍ</t>
  </si>
  <si>
    <t>předsíň</t>
  </si>
  <si>
    <t>přípravna</t>
  </si>
  <si>
    <t>rozvodna</t>
  </si>
  <si>
    <t>sekretariát</t>
  </si>
  <si>
    <t>sekretariát děkana a tajemníka</t>
  </si>
  <si>
    <t>seminární místnost</t>
  </si>
  <si>
    <t>schodiště</t>
  </si>
  <si>
    <t>sklad</t>
  </si>
  <si>
    <t>sprcha muži</t>
  </si>
  <si>
    <t>SPRCHA MUŽI PŘEDSÍŇ</t>
  </si>
  <si>
    <t>SPRCHA MUŽI WC</t>
  </si>
  <si>
    <t>sprcha ženy</t>
  </si>
  <si>
    <t>SPRCHA ŽENY PŘEDSÍŇ</t>
  </si>
  <si>
    <t>SPRCHA ŽENY WC</t>
  </si>
  <si>
    <t>studovna</t>
  </si>
  <si>
    <t>šatna</t>
  </si>
  <si>
    <t>terasa</t>
  </si>
  <si>
    <t>učebna</t>
  </si>
  <si>
    <t>úklid</t>
  </si>
  <si>
    <t>ÚKLIDOVÁ MÍSNOST</t>
  </si>
  <si>
    <t>umývárna, wc</t>
  </si>
  <si>
    <t>vstupní prostor</t>
  </si>
  <si>
    <t>výtah</t>
  </si>
  <si>
    <t>wc</t>
  </si>
  <si>
    <t>wc invalidé</t>
  </si>
  <si>
    <t>WC muži</t>
  </si>
  <si>
    <t>WC MUŽI PŘEDSÍŇ</t>
  </si>
  <si>
    <t>WC ženy</t>
  </si>
  <si>
    <t>wc ženy předsíň</t>
  </si>
  <si>
    <t>zádveří</t>
  </si>
  <si>
    <t>ZASEDACÍ MÍSNOST</t>
  </si>
  <si>
    <t>zasedací místnost</t>
  </si>
  <si>
    <t xml:space="preserve">Cena za mimořádný úklid </t>
  </si>
  <si>
    <t>Hygienický servis</t>
  </si>
  <si>
    <t>Tekuté mýdlo</t>
  </si>
  <si>
    <t>Kč bez DPH/litr</t>
  </si>
  <si>
    <t>Kč bez DPH/role</t>
  </si>
  <si>
    <t>Kč bez DPH/bal</t>
  </si>
  <si>
    <t xml:space="preserve">Závěsný blok do záchodové mísy </t>
  </si>
  <si>
    <t>Kč bez DPH/ks</t>
  </si>
  <si>
    <t>ARCHIV</t>
  </si>
  <si>
    <t>Autovýtah</t>
  </si>
  <si>
    <t>Bezbarierové wc</t>
  </si>
  <si>
    <t>Brusírna</t>
  </si>
  <si>
    <t>ČAJOVÁ KUCHYŇKA</t>
  </si>
  <si>
    <t>DÍLNA</t>
  </si>
  <si>
    <t>Garáž</t>
  </si>
  <si>
    <t>Chladící box pro organické vzorky</t>
  </si>
  <si>
    <t>CHLADÍRNA</t>
  </si>
  <si>
    <t>CHODBA</t>
  </si>
  <si>
    <t>KANCELÁŘ</t>
  </si>
  <si>
    <t>Klimatizační komora</t>
  </si>
  <si>
    <t>Kotelna</t>
  </si>
  <si>
    <t>Kuchyňka</t>
  </si>
  <si>
    <t>Laboratoř</t>
  </si>
  <si>
    <t>Laboratoř T+S - komory</t>
  </si>
  <si>
    <t>Lakovna</t>
  </si>
  <si>
    <t>Mrazící box pro organické vzorky</t>
  </si>
  <si>
    <t>Mrazící komory / přípravna</t>
  </si>
  <si>
    <t>Nákladní výtah</t>
  </si>
  <si>
    <t>Posluchárna</t>
  </si>
  <si>
    <t>pracovna techniků</t>
  </si>
  <si>
    <t xml:space="preserve">Rozvodna </t>
  </si>
  <si>
    <t>ROZVODNA NN</t>
  </si>
  <si>
    <t>Rozvodna rpo</t>
  </si>
  <si>
    <t>ROZVODNA SLABOPROUDU</t>
  </si>
  <si>
    <t>Rukodílna</t>
  </si>
  <si>
    <t xml:space="preserve">Serverovna </t>
  </si>
  <si>
    <t>Schodiště</t>
  </si>
  <si>
    <t>SKLAD</t>
  </si>
  <si>
    <t xml:space="preserve">Sklad </t>
  </si>
  <si>
    <t>Sklad dřeva</t>
  </si>
  <si>
    <t>Sklad Výrobků</t>
  </si>
  <si>
    <t xml:space="preserve">Speciální pc učebna </t>
  </si>
  <si>
    <t>SPRCHA</t>
  </si>
  <si>
    <t>Sprcha + WC</t>
  </si>
  <si>
    <t>Stlačený vzduch</t>
  </si>
  <si>
    <t>STROJOVNA</t>
  </si>
  <si>
    <t>Strojovna VZT</t>
  </si>
  <si>
    <t>STROJOVNA VZT EVA 4.0</t>
  </si>
  <si>
    <t>Sušárna</t>
  </si>
  <si>
    <t xml:space="preserve">Šatna </t>
  </si>
  <si>
    <t>šatna - muži</t>
  </si>
  <si>
    <t>Technická místnost</t>
  </si>
  <si>
    <t xml:space="preserve">Technická místnost </t>
  </si>
  <si>
    <t xml:space="preserve">Technická místnost - mikroskopy </t>
  </si>
  <si>
    <t>Technologie filtrace</t>
  </si>
  <si>
    <t>Truhlářská dílna</t>
  </si>
  <si>
    <t>UČEBNA</t>
  </si>
  <si>
    <t>Údržba</t>
  </si>
  <si>
    <t>ÚKLID</t>
  </si>
  <si>
    <t xml:space="preserve">Úklidová místnost </t>
  </si>
  <si>
    <t>Umývárna - muži</t>
  </si>
  <si>
    <t>Umývárna - ženy</t>
  </si>
  <si>
    <t>Únikové schodiště</t>
  </si>
  <si>
    <t>Vstup</t>
  </si>
  <si>
    <t>Vstupní hala</t>
  </si>
  <si>
    <t>VÝTAH</t>
  </si>
  <si>
    <t xml:space="preserve">Výuková laboratoř 3d modelování </t>
  </si>
  <si>
    <t>Výuková laboratoř anatomie a fyziologie rostlin</t>
  </si>
  <si>
    <t xml:space="preserve">Výuková laboratoř dronů </t>
  </si>
  <si>
    <t xml:space="preserve">Výuková laboratoř ekologie lesa </t>
  </si>
  <si>
    <t xml:space="preserve">Výuková laboratoř entomologie </t>
  </si>
  <si>
    <t>Výuková laboratoř fyziologických a ekofyziologických procesů živočichů</t>
  </si>
  <si>
    <t>Výuková laboratoř chemické ekologie hmyzu</t>
  </si>
  <si>
    <t>Výuková laboratoř konstrukčních prvků dřevostaveb</t>
  </si>
  <si>
    <t>Výuková laboratoř ochrany dřevěných materiálů</t>
  </si>
  <si>
    <t>Výuková laboratoř protipožárních vlastností materiálů</t>
  </si>
  <si>
    <t>Výuková laboratoř taxidermie a konzervace přírodnin</t>
  </si>
  <si>
    <t>Výuková laboratoř transmisní a skenovací elektronové mikroskopie</t>
  </si>
  <si>
    <t>Výuková laboratoř vizualizace a virtuální reality</t>
  </si>
  <si>
    <t>Výuková laboratoř vizualizace a virtuální reality - ochoz</t>
  </si>
  <si>
    <t>Výuková laboratoř zobrazovacích metod v zoologii</t>
  </si>
  <si>
    <t>Výuková laboratoř zpracování dat gis a dpz</t>
  </si>
  <si>
    <t>Výuková sdružená laboratoř ergonomických studií</t>
  </si>
  <si>
    <t>WC</t>
  </si>
  <si>
    <t>WC - imobilní</t>
  </si>
  <si>
    <t>WC  MUŽI</t>
  </si>
  <si>
    <t>WC - muži</t>
  </si>
  <si>
    <t>WC - zaměstnanci</t>
  </si>
  <si>
    <t>WC - žena</t>
  </si>
  <si>
    <t>WC  ŽENY</t>
  </si>
  <si>
    <t>WC - ženy</t>
  </si>
  <si>
    <t>WC MUŽI</t>
  </si>
  <si>
    <t xml:space="preserve">WC muži </t>
  </si>
  <si>
    <t>WC ŽENY</t>
  </si>
  <si>
    <t xml:space="preserve">WC ženy </t>
  </si>
  <si>
    <t>XEROX</t>
  </si>
  <si>
    <t>Zasedací místnost</t>
  </si>
  <si>
    <t>Závětří</t>
  </si>
  <si>
    <t xml:space="preserve">HT001a </t>
  </si>
  <si>
    <t xml:space="preserve">HT001b </t>
  </si>
  <si>
    <t xml:space="preserve">HT002 </t>
  </si>
  <si>
    <t xml:space="preserve">HT003 </t>
  </si>
  <si>
    <t xml:space="preserve">HT004 </t>
  </si>
  <si>
    <t xml:space="preserve">HT005 </t>
  </si>
  <si>
    <t>HT006a</t>
  </si>
  <si>
    <t>HT006b</t>
  </si>
  <si>
    <t>HT007a</t>
  </si>
  <si>
    <t>HT007b</t>
  </si>
  <si>
    <t xml:space="preserve">HT008 </t>
  </si>
  <si>
    <t xml:space="preserve">HT009 </t>
  </si>
  <si>
    <t xml:space="preserve">HT010 </t>
  </si>
  <si>
    <t xml:space="preserve">HT011 </t>
  </si>
  <si>
    <t xml:space="preserve">HT012 </t>
  </si>
  <si>
    <t xml:space="preserve">HT013 </t>
  </si>
  <si>
    <t xml:space="preserve">HT014 </t>
  </si>
  <si>
    <t xml:space="preserve">HT015 </t>
  </si>
  <si>
    <t xml:space="preserve">HT016 </t>
  </si>
  <si>
    <t>HT017</t>
  </si>
  <si>
    <t>HT018</t>
  </si>
  <si>
    <t>HT019</t>
  </si>
  <si>
    <t>HT020</t>
  </si>
  <si>
    <t>HT021</t>
  </si>
  <si>
    <t xml:space="preserve">HT101 </t>
  </si>
  <si>
    <t>HT 102</t>
  </si>
  <si>
    <t>HT103</t>
  </si>
  <si>
    <t xml:space="preserve">HT104 </t>
  </si>
  <si>
    <t xml:space="preserve">HT105 </t>
  </si>
  <si>
    <t>HT106a</t>
  </si>
  <si>
    <t>HT106b</t>
  </si>
  <si>
    <t>HT107a</t>
  </si>
  <si>
    <t>HT107b</t>
  </si>
  <si>
    <t xml:space="preserve">HT108 </t>
  </si>
  <si>
    <t>HT109a</t>
  </si>
  <si>
    <t>HT109b</t>
  </si>
  <si>
    <t>HT 110</t>
  </si>
  <si>
    <t>HT 111</t>
  </si>
  <si>
    <t>HT 112</t>
  </si>
  <si>
    <t>HT 113</t>
  </si>
  <si>
    <t xml:space="preserve">HT114 </t>
  </si>
  <si>
    <t xml:space="preserve">HT115 </t>
  </si>
  <si>
    <t xml:space="preserve">HT116 </t>
  </si>
  <si>
    <t xml:space="preserve">HT117 </t>
  </si>
  <si>
    <t xml:space="preserve">HT118 </t>
  </si>
  <si>
    <t xml:space="preserve">HT119 </t>
  </si>
  <si>
    <t xml:space="preserve">HT120 </t>
  </si>
  <si>
    <t xml:space="preserve">HT121 </t>
  </si>
  <si>
    <t>HT122</t>
  </si>
  <si>
    <t>HT123</t>
  </si>
  <si>
    <t>HT124</t>
  </si>
  <si>
    <t>HT125</t>
  </si>
  <si>
    <t>HT126</t>
  </si>
  <si>
    <t>ATELIÉR</t>
  </si>
  <si>
    <t>CVIČEBNA</t>
  </si>
  <si>
    <t>CVIČEBNA + LABORATOŘ</t>
  </si>
  <si>
    <t>DOKTORANTI</t>
  </si>
  <si>
    <t>GARÁŽ</t>
  </si>
  <si>
    <t>HALA</t>
  </si>
  <si>
    <t>HYGIENA MUŽI PŘEDSÍŇ</t>
  </si>
  <si>
    <t>HYGIENA ŽENY PŘEDSÍŇ</t>
  </si>
  <si>
    <t>CHLADÍCÍ BOX</t>
  </si>
  <si>
    <t>KNIHOVNA</t>
  </si>
  <si>
    <t>KOLÁRNA</t>
  </si>
  <si>
    <t>KOMPRESOROVNA</t>
  </si>
  <si>
    <t>KULTIVAČNÍ MÍSTNOST</t>
  </si>
  <si>
    <t>LAB. ZKOUŠENÍ JAKOSTI OBILOVIN</t>
  </si>
  <si>
    <t>LABORATOŘ</t>
  </si>
  <si>
    <t>LABORATOŘ ANALYTICKÁ</t>
  </si>
  <si>
    <t>LABORATOŘ CENTRA POKROČILÝCH ZEMĚDĚLSKÝCH ANALÝZ</t>
  </si>
  <si>
    <t>LABORATOŘ MYKOLOGIE</t>
  </si>
  <si>
    <t>LABORATOŘ PERSONÁLNÍ</t>
  </si>
  <si>
    <t>LABORATOŘ ROSTLINNÉHO MAT.</t>
  </si>
  <si>
    <t>LABORATOŘ ROSTLINNÝCH EXPLANÁTŮ</t>
  </si>
  <si>
    <t>LABORATOŘ SEMENÁŘSKÁ</t>
  </si>
  <si>
    <t>LABORATOŘ VÝUKOVÁ</t>
  </si>
  <si>
    <t>LABORTOŘ MIKROBIOLOGICKÁ</t>
  </si>
  <si>
    <t>MILKOSCAN</t>
  </si>
  <si>
    <t>MÍSTNOST PRO CHLADÍCÍ BOXY</t>
  </si>
  <si>
    <t>NÁHRADNÍ ZDROJ</t>
  </si>
  <si>
    <t>POŽÁRNÍ VENTILÁTOR</t>
  </si>
  <si>
    <t>PRACOVNA</t>
  </si>
  <si>
    <t>PŘÍPRAVNA</t>
  </si>
  <si>
    <t>ROZVODNA</t>
  </si>
  <si>
    <t>ROZVODNA DO</t>
  </si>
  <si>
    <t>ROZVODNA MDO</t>
  </si>
  <si>
    <t>ROZVODNA PBZ</t>
  </si>
  <si>
    <t>SEKRETARIÁT</t>
  </si>
  <si>
    <t>SCHODIŠTĚ</t>
  </si>
  <si>
    <t>SPRCHA MUŽI</t>
  </si>
  <si>
    <t>SPRCHA ŽENY</t>
  </si>
  <si>
    <t>STUDOVNA</t>
  </si>
  <si>
    <t>ŠATNA</t>
  </si>
  <si>
    <t>ŠROTOVNA</t>
  </si>
  <si>
    <t>ÚKLIDOVÁ MÍSTNOST</t>
  </si>
  <si>
    <t>UMÝVÁRNA</t>
  </si>
  <si>
    <t>WC INVALIDÉ</t>
  </si>
  <si>
    <t>WC ŽENY PŘEDSÍŇ</t>
  </si>
  <si>
    <t>ZASEDACÍ MÍSTNOST</t>
  </si>
  <si>
    <t>ZDROJ STL. VZDUCHU</t>
  </si>
  <si>
    <t>ZDROJ VAKUA</t>
  </si>
  <si>
    <t>povrch stěn</t>
  </si>
  <si>
    <t>povrch stropu</t>
  </si>
  <si>
    <t>001</t>
  </si>
  <si>
    <t>keram.dl.</t>
  </si>
  <si>
    <t>001a</t>
  </si>
  <si>
    <t>001b</t>
  </si>
  <si>
    <t>litá podl.</t>
  </si>
  <si>
    <t>002</t>
  </si>
  <si>
    <t>pvc</t>
  </si>
  <si>
    <t>003</t>
  </si>
  <si>
    <t>004</t>
  </si>
  <si>
    <t>rohož</t>
  </si>
  <si>
    <t>005</t>
  </si>
  <si>
    <t>013a</t>
  </si>
  <si>
    <t>012c</t>
  </si>
  <si>
    <t>012b</t>
  </si>
  <si>
    <t>012a</t>
  </si>
  <si>
    <t>030</t>
  </si>
  <si>
    <t>027</t>
  </si>
  <si>
    <t>PVC</t>
  </si>
  <si>
    <t>013</t>
  </si>
  <si>
    <t>014</t>
  </si>
  <si>
    <t>014a</t>
  </si>
  <si>
    <t>014b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</si>
  <si>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</si>
  <si>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</si>
  <si>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</si>
  <si>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</si>
  <si>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</si>
  <si>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</si>
  <si>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</si>
  <si>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</si>
  <si>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</si>
  <si>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</si>
  <si>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</si>
  <si>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</si>
  <si>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012</t>
  </si>
  <si>
    <t>028</t>
  </si>
  <si>
    <t>029</t>
  </si>
  <si>
    <t>011</t>
  </si>
  <si>
    <t>031</t>
  </si>
  <si>
    <t>031a</t>
  </si>
  <si>
    <t>032</t>
  </si>
  <si>
    <t>033</t>
  </si>
  <si>
    <t>celkem</t>
  </si>
  <si>
    <t>teracová dl.</t>
  </si>
  <si>
    <t>betonová dl.</t>
  </si>
  <si>
    <t>teracová dlažba</t>
  </si>
  <si>
    <t>koberec</t>
  </si>
  <si>
    <t>234a</t>
  </si>
  <si>
    <t>239a</t>
  </si>
  <si>
    <t>342a</t>
  </si>
  <si>
    <t>342b</t>
  </si>
  <si>
    <t>Podlaží</t>
  </si>
  <si>
    <t>201</t>
  </si>
  <si>
    <t>202</t>
  </si>
  <si>
    <t>203</t>
  </si>
  <si>
    <t>203a</t>
  </si>
  <si>
    <t>204</t>
  </si>
  <si>
    <t>205</t>
  </si>
  <si>
    <t>206</t>
  </si>
  <si>
    <t>207</t>
  </si>
  <si>
    <t>208</t>
  </si>
  <si>
    <t>208a</t>
  </si>
  <si>
    <t>208b</t>
  </si>
  <si>
    <t>209</t>
  </si>
  <si>
    <t>210</t>
  </si>
  <si>
    <t>211</t>
  </si>
  <si>
    <t>212</t>
  </si>
  <si>
    <t>213</t>
  </si>
  <si>
    <t>213a</t>
  </si>
  <si>
    <t>214</t>
  </si>
  <si>
    <t>215</t>
  </si>
  <si>
    <t>216</t>
  </si>
  <si>
    <t>217</t>
  </si>
  <si>
    <t>218</t>
  </si>
  <si>
    <t>219</t>
  </si>
  <si>
    <t>220</t>
  </si>
  <si>
    <t>221</t>
  </si>
  <si>
    <t>221a</t>
  </si>
  <si>
    <t>222</t>
  </si>
  <si>
    <t>223</t>
  </si>
  <si>
    <t>224</t>
  </si>
  <si>
    <t>225</t>
  </si>
  <si>
    <t>226</t>
  </si>
  <si>
    <t>227</t>
  </si>
  <si>
    <t>228a</t>
  </si>
  <si>
    <t>228b</t>
  </si>
  <si>
    <t>229</t>
  </si>
  <si>
    <t>230</t>
  </si>
  <si>
    <t>231</t>
  </si>
  <si>
    <t>232</t>
  </si>
  <si>
    <t>233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</si>
  <si>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</si>
  <si>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</si>
  <si>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</si>
  <si>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</si>
  <si>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</si>
  <si>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</si>
  <si>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</si>
  <si>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</si>
  <si>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</si>
  <si>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</si>
  <si>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</si>
  <si>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</si>
  <si>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</si>
  <si>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</si>
  <si>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</si>
  <si>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</si>
  <si>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</si>
  <si>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</si>
  <si>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</si>
  <si>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</si>
  <si>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</si>
  <si>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</si>
  <si>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</si>
  <si>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</si>
  <si>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</si>
  <si>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</si>
  <si>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</si>
  <si>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</si>
  <si>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</si>
  <si>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</si>
  <si>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</si>
  <si>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</si>
  <si>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</si>
  <si>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</si>
  <si>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</si>
  <si>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</si>
  <si>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</si>
  <si>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</si>
  <si>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</si>
  <si>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</si>
  <si>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</si>
  <si>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</si>
  <si>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343a</t>
  </si>
  <si>
    <t>343b</t>
  </si>
  <si>
    <t>344</t>
  </si>
  <si>
    <t>345</t>
  </si>
  <si>
    <t>345a</t>
  </si>
  <si>
    <t>346</t>
  </si>
  <si>
    <t>346a</t>
  </si>
  <si>
    <t>346b</t>
  </si>
  <si>
    <t>347</t>
  </si>
  <si>
    <t>348a</t>
  </si>
  <si>
    <t>348b</t>
  </si>
  <si>
    <t>349</t>
  </si>
  <si>
    <t>350</t>
  </si>
  <si>
    <t>351</t>
  </si>
  <si>
    <t>352</t>
  </si>
  <si>
    <t>353</t>
  </si>
  <si>
    <t>354</t>
  </si>
  <si>
    <t>355</t>
  </si>
  <si>
    <t>356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</si>
  <si>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</si>
  <si>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</si>
  <si>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</si>
  <si>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</si>
  <si>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</si>
  <si>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</si>
  <si>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</si>
  <si>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</si>
  <si>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</si>
  <si>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</si>
  <si>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</si>
  <si>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</si>
  <si>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</si>
  <si>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</si>
  <si>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</si>
  <si>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</si>
  <si>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</si>
  <si>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</si>
  <si>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</si>
  <si>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</si>
  <si>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</si>
  <si>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</si>
  <si>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</si>
  <si>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</si>
  <si>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</si>
  <si>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</si>
  <si>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</si>
  <si>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</si>
  <si>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</si>
  <si>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</si>
  <si>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</si>
  <si>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</si>
  <si>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</si>
  <si>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</si>
  <si>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</si>
  <si>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</si>
  <si>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</si>
  <si>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</si>
  <si>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</si>
  <si>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</si>
  <si>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</si>
  <si>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</si>
  <si>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</si>
  <si>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443a</t>
  </si>
  <si>
    <t>444</t>
  </si>
  <si>
    <t>445</t>
  </si>
  <si>
    <t>445a</t>
  </si>
  <si>
    <t>446</t>
  </si>
  <si>
    <t>446a</t>
  </si>
  <si>
    <t>446b</t>
  </si>
  <si>
    <t>447</t>
  </si>
  <si>
    <t>448</t>
  </si>
  <si>
    <t>448a</t>
  </si>
  <si>
    <t>449</t>
  </si>
  <si>
    <t>450</t>
  </si>
  <si>
    <t>451</t>
  </si>
  <si>
    <t>452</t>
  </si>
  <si>
    <t>453</t>
  </si>
  <si>
    <t>-</t>
  </si>
  <si>
    <t>022a</t>
  </si>
  <si>
    <t>024a</t>
  </si>
  <si>
    <t>027a</t>
  </si>
  <si>
    <t>030a</t>
  </si>
  <si>
    <t>101</t>
  </si>
  <si>
    <t>102</t>
  </si>
  <si>
    <t>104</t>
  </si>
  <si>
    <t>105</t>
  </si>
  <si>
    <t>106</t>
  </si>
  <si>
    <t>106a</t>
  </si>
  <si>
    <t>107</t>
  </si>
  <si>
    <t>Chodba</t>
  </si>
  <si>
    <t>108</t>
  </si>
  <si>
    <t>109</t>
  </si>
  <si>
    <t>110a</t>
  </si>
  <si>
    <t>Výtah</t>
  </si>
  <si>
    <t>110b</t>
  </si>
  <si>
    <t>117a</t>
  </si>
  <si>
    <t>117b</t>
  </si>
  <si>
    <t>118a</t>
  </si>
  <si>
    <t>118b</t>
  </si>
  <si>
    <t>122a</t>
  </si>
  <si>
    <t>122b</t>
  </si>
  <si>
    <t>159a</t>
  </si>
  <si>
    <t>161a</t>
  </si>
  <si>
    <t>202a</t>
  </si>
  <si>
    <t>224a</t>
  </si>
  <si>
    <t>228</t>
  </si>
  <si>
    <t>234</t>
  </si>
  <si>
    <t>235</t>
  </si>
  <si>
    <t>236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</si>
  <si>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</si>
  <si>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</si>
  <si>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</si>
  <si>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</si>
  <si>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</si>
  <si>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</si>
  <si>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</si>
  <si>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</si>
  <si>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</si>
  <si>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</si>
  <si>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</si>
  <si>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</si>
  <si>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262a</t>
  </si>
  <si>
    <t>263</t>
  </si>
  <si>
    <t>263a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</si>
  <si>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</si>
  <si>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</si>
  <si>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</si>
  <si>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</si>
  <si>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</si>
  <si>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</si>
  <si>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</si>
  <si>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</si>
  <si>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</si>
  <si>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</si>
  <si>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</si>
  <si>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</si>
  <si>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302a</t>
  </si>
  <si>
    <t>324a</t>
  </si>
  <si>
    <t>357</t>
  </si>
  <si>
    <t>358</t>
  </si>
  <si>
    <t>359</t>
  </si>
  <si>
    <t>360</t>
  </si>
  <si>
    <t>361</t>
  </si>
  <si>
    <t>362</t>
  </si>
  <si>
    <t>363</t>
  </si>
  <si>
    <t>364</t>
  </si>
  <si>
    <t>364a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</si>
  <si>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</si>
  <si>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</si>
  <si>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</si>
  <si>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</si>
  <si>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</si>
  <si>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</si>
  <si>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</si>
  <si>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</si>
  <si>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</si>
  <si>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</si>
  <si>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</si>
  <si>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</si>
  <si>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Č.m.</t>
  </si>
  <si>
    <t>NÁZEV MÍSTNOSTÍ</t>
  </si>
  <si>
    <r>
      <t>PLOCHA (m</t>
    </r>
    <r>
      <rPr>
        <b/>
        <vertAlign val="superscript"/>
        <sz val="11"/>
        <color theme="1"/>
        <rFont val="Arial"/>
        <family val="2"/>
        <charset val="238"/>
      </rPr>
      <t>2</t>
    </r>
    <r>
      <rPr>
        <b/>
        <sz val="11"/>
        <color theme="1"/>
        <rFont val="Arial"/>
        <family val="2"/>
        <charset val="238"/>
      </rPr>
      <t>)</t>
    </r>
  </si>
  <si>
    <t>Koeficient/váha</t>
  </si>
  <si>
    <t xml:space="preserve">PVC - antistatické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</si>
  <si>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PVC - antistatické                                                                                                                       </t>
  </si>
  <si>
    <t xml:space="preserve">Čedičová dlažba                                                                                                                           </t>
  </si>
  <si>
    <t xml:space="preserve">Čedičová dlažba - podlahová vpusť                                                                                           </t>
  </si>
  <si>
    <t xml:space="preserve"> ---</t>
  </si>
  <si>
    <t xml:space="preserve">Čedičová dlažba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</si>
  <si>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Čedičová dlažba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</si>
  <si>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PVC – zátěžové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</si>
  <si>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PVC – zátěžové                                                                                                                            </t>
  </si>
  <si>
    <t xml:space="preserve">Podlaha prohlubně výtahu – Bezprašný nátěr                                                      </t>
  </si>
  <si>
    <t xml:space="preserve">Čedičová dlažba                                                                                                         </t>
  </si>
  <si>
    <t xml:space="preserve">PVC – antistatické                                                                                                     </t>
  </si>
  <si>
    <t xml:space="preserve">PVC – antistatické                        </t>
  </si>
  <si>
    <t xml:space="preserve">PVC – zátěžové                         </t>
  </si>
  <si>
    <t xml:space="preserve">PVC – zátěžové                              </t>
  </si>
  <si>
    <t xml:space="preserve">PVC – antistatické                      </t>
  </si>
  <si>
    <t xml:space="preserve">PVC – antistatické                  </t>
  </si>
  <si>
    <t xml:space="preserve">Čedičová dlažba                           </t>
  </si>
  <si>
    <t xml:space="preserve">PVC – antistatické                                 </t>
  </si>
  <si>
    <t xml:space="preserve">Čedičová dlažba                    </t>
  </si>
  <si>
    <t xml:space="preserve">Čedičová dlažba – antistatická          </t>
  </si>
  <si>
    <t xml:space="preserve">Čedičová dlažba – antistatická            </t>
  </si>
  <si>
    <t xml:space="preserve">Čedičová dlažba                          </t>
  </si>
  <si>
    <t xml:space="preserve">Čedičová dlažba – gula       </t>
  </si>
  <si>
    <t xml:space="preserve">Čedičová dlažba – gula            </t>
  </si>
  <si>
    <t xml:space="preserve">Čedičová dlažba – gula    </t>
  </si>
  <si>
    <t xml:space="preserve">Čedičová dlažba         </t>
  </si>
  <si>
    <t xml:space="preserve">Čedičová dlažba                 </t>
  </si>
  <si>
    <t xml:space="preserve">Čedičová dlažba – gula     </t>
  </si>
  <si>
    <t xml:space="preserve">Čedičová dlažba                                                                                                                                                                                    </t>
  </si>
  <si>
    <t xml:space="preserve">Čedičová dlažba                                                                                                                                                                                  </t>
  </si>
  <si>
    <t xml:space="preserve">Čedičová dlažba                                                                                                                                                                                   </t>
  </si>
  <si>
    <t xml:space="preserve">Čedičová dlažba                                                                                                                                                                                     </t>
  </si>
  <si>
    <t xml:space="preserve">Čedičová dlažba                        </t>
  </si>
  <si>
    <t xml:space="preserve">Čedičová dlažba                   </t>
  </si>
  <si>
    <t xml:space="preserve">Čedičová dlažba                              </t>
  </si>
  <si>
    <t>1PP_B</t>
  </si>
  <si>
    <t>Epoxidový nátěr</t>
  </si>
  <si>
    <t>1NP_A</t>
  </si>
  <si>
    <t>1.24</t>
  </si>
  <si>
    <t>Drátokobetonová podlaha se vsypem</t>
  </si>
  <si>
    <t>1.25</t>
  </si>
  <si>
    <t>1NP_B</t>
  </si>
  <si>
    <t>01.02.01</t>
  </si>
  <si>
    <t>Linoleum - Výrobek Tarkett</t>
  </si>
  <si>
    <t>01.02.02</t>
  </si>
  <si>
    <t>1.08</t>
  </si>
  <si>
    <t>1.09</t>
  </si>
  <si>
    <t>1.10</t>
  </si>
  <si>
    <t>Keramická dlažba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</si>
  <si>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</si>
  <si>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</si>
  <si>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</si>
  <si>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</si>
  <si>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</si>
  <si>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</si>
  <si>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</si>
  <si>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</si>
  <si>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</si>
  <si>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</si>
  <si>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</si>
  <si>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Průmyslová stěrka</t>
  </si>
  <si>
    <t>1.22</t>
  </si>
  <si>
    <t>1.23</t>
  </si>
  <si>
    <t>1NP_C</t>
  </si>
  <si>
    <t>1.01</t>
  </si>
  <si>
    <t>Žulová dlažba</t>
  </si>
  <si>
    <t>1.02</t>
  </si>
  <si>
    <t>1.03</t>
  </si>
  <si>
    <t>1.04</t>
  </si>
  <si>
    <t>1.05</t>
  </si>
  <si>
    <t>1.06</t>
  </si>
  <si>
    <t>1.07</t>
  </si>
  <si>
    <t>2NP_B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</si>
  <si>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</si>
  <si>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</si>
  <si>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</si>
  <si>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</si>
  <si>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</si>
  <si>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</si>
  <si>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</si>
  <si>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</si>
  <si>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</si>
  <si>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</si>
  <si>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</si>
  <si>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</si>
  <si>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</si>
  <si>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</si>
  <si>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</si>
  <si>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</si>
  <si>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</si>
  <si>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</si>
  <si>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</si>
  <si>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</si>
  <si>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</si>
  <si>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2.23.1</t>
  </si>
  <si>
    <t>2.24</t>
  </si>
  <si>
    <t>2.25</t>
  </si>
  <si>
    <t>2.26</t>
  </si>
  <si>
    <t>2.27</t>
  </si>
  <si>
    <t>2.28</t>
  </si>
  <si>
    <t>2NP_C</t>
  </si>
  <si>
    <t>2.01</t>
  </si>
  <si>
    <t>2.02</t>
  </si>
  <si>
    <t>2.02.1</t>
  </si>
  <si>
    <t>3NP_B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</si>
  <si>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</si>
  <si>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</si>
  <si>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</si>
  <si>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</si>
  <si>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</si>
  <si>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</si>
  <si>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</si>
  <si>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</si>
  <si>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</si>
  <si>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</si>
  <si>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</si>
  <si>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</si>
  <si>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3.12.1</t>
  </si>
  <si>
    <t>3.13</t>
  </si>
  <si>
    <t>3.14</t>
  </si>
  <si>
    <t>3.14.1</t>
  </si>
  <si>
    <t>3.14.2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</si>
  <si>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</si>
  <si>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</si>
  <si>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</si>
  <si>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</si>
  <si>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</si>
  <si>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</si>
  <si>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</si>
  <si>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</si>
  <si>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</si>
  <si>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</si>
  <si>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4NP_B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</si>
  <si>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</si>
  <si>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</si>
  <si>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</si>
  <si>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</si>
  <si>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</si>
  <si>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</si>
  <si>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</si>
  <si>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</si>
  <si>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</si>
  <si>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</si>
  <si>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Koberec</t>
  </si>
  <si>
    <t>4.11</t>
  </si>
  <si>
    <t>4.12</t>
  </si>
  <si>
    <t>4.12.1</t>
  </si>
  <si>
    <t>4.13</t>
  </si>
  <si>
    <t>4.14</t>
  </si>
  <si>
    <t>4.15</t>
  </si>
  <si>
    <t>4.15.1</t>
  </si>
  <si>
    <t>4.15.2</t>
  </si>
  <si>
    <t>4.15.3</t>
  </si>
  <si>
    <t>4.16</t>
  </si>
  <si>
    <t>4.17</t>
  </si>
  <si>
    <t>4.18</t>
  </si>
  <si>
    <t>4.19</t>
  </si>
  <si>
    <t>TABULKA MÍSTNOSTÍ</t>
  </si>
  <si>
    <t>označení</t>
  </si>
  <si>
    <t>název místnosti</t>
  </si>
  <si>
    <t>plocha [m2]</t>
  </si>
  <si>
    <t>světlá výška  [mm]</t>
  </si>
  <si>
    <t>druh podlahy</t>
  </si>
  <si>
    <t>ozn. skl. podlahy</t>
  </si>
  <si>
    <t>poznámka</t>
  </si>
  <si>
    <t>uzavírací nátěr</t>
  </si>
  <si>
    <t>keramická dlažba</t>
  </si>
  <si>
    <t>006</t>
  </si>
  <si>
    <t>007</t>
  </si>
  <si>
    <t>008</t>
  </si>
  <si>
    <t>009</t>
  </si>
  <si>
    <t>010</t>
  </si>
  <si>
    <t>ker. obklad T1</t>
  </si>
  <si>
    <t>017a</t>
  </si>
  <si>
    <t>017b</t>
  </si>
  <si>
    <t>POD 4</t>
  </si>
  <si>
    <t>omítka + malba</t>
  </si>
  <si>
    <t>103</t>
  </si>
  <si>
    <t>ker. obklad T2</t>
  </si>
  <si>
    <t>POD 3</t>
  </si>
  <si>
    <t>PVC elektrovodivé</t>
  </si>
  <si>
    <t>103a</t>
  </si>
  <si>
    <t>108a</t>
  </si>
  <si>
    <t>108b</t>
  </si>
  <si>
    <t>110</t>
  </si>
  <si>
    <t>111</t>
  </si>
  <si>
    <t>112</t>
  </si>
  <si>
    <t>113</t>
  </si>
  <si>
    <t>POD 5</t>
  </si>
  <si>
    <t>LABORATOŘ ZOBRAZOVACÍCH METOD</t>
  </si>
  <si>
    <t>113a</t>
  </si>
  <si>
    <t>POD 2</t>
  </si>
  <si>
    <t>PVC sokl</t>
  </si>
  <si>
    <t>114</t>
  </si>
  <si>
    <t>115</t>
  </si>
  <si>
    <t>115a</t>
  </si>
  <si>
    <t>116</t>
  </si>
  <si>
    <t>ker. sokl</t>
  </si>
  <si>
    <t>117</t>
  </si>
  <si>
    <t>POD 1</t>
  </si>
  <si>
    <t>118</t>
  </si>
  <si>
    <t>omítka + malba + ker. obklad T1</t>
  </si>
  <si>
    <t>119</t>
  </si>
  <si>
    <t>120</t>
  </si>
  <si>
    <t>121</t>
  </si>
  <si>
    <t>121a</t>
  </si>
  <si>
    <t>122</t>
  </si>
  <si>
    <t>123</t>
  </si>
  <si>
    <t>124</t>
  </si>
  <si>
    <t>125</t>
  </si>
  <si>
    <t>126</t>
  </si>
  <si>
    <t>127</t>
  </si>
  <si>
    <t>128a</t>
  </si>
  <si>
    <t>128b</t>
  </si>
  <si>
    <t>Š01</t>
  </si>
  <si>
    <t>INSTALAČNÍ ŠACHTA</t>
  </si>
  <si>
    <t>Š02</t>
  </si>
  <si>
    <t>Š03</t>
  </si>
  <si>
    <t>Š04</t>
  </si>
  <si>
    <t>Š05</t>
  </si>
  <si>
    <t>Š06</t>
  </si>
  <si>
    <t>Š07</t>
  </si>
  <si>
    <t>Š08</t>
  </si>
  <si>
    <t>Š09</t>
  </si>
  <si>
    <t>Š10</t>
  </si>
  <si>
    <t>podlaží 2NP</t>
  </si>
  <si>
    <t>P3</t>
  </si>
  <si>
    <t>omítka + malba + kam. obklad T3 + ker. obklad T4</t>
  </si>
  <si>
    <t>P2a/P6</t>
  </si>
  <si>
    <t>P4</t>
  </si>
  <si>
    <t>ker. obklad + omítka + malba</t>
  </si>
  <si>
    <t>P8</t>
  </si>
  <si>
    <t>kob. sokl</t>
  </si>
  <si>
    <t>LABORATOŘ IZOTOPOVÉ ANALÝZY</t>
  </si>
  <si>
    <t>dřevěná podlaha</t>
  </si>
  <si>
    <t>P7</t>
  </si>
  <si>
    <t>dřev. sokl</t>
  </si>
  <si>
    <t>podlaží 3NP</t>
  </si>
  <si>
    <t>ozn. povrchu podlahy</t>
  </si>
  <si>
    <t>F1</t>
  </si>
  <si>
    <t>kam. obklad T3 + omítka  malba</t>
  </si>
  <si>
    <t>F7/F8</t>
  </si>
  <si>
    <t>F2</t>
  </si>
  <si>
    <t>F3</t>
  </si>
  <si>
    <t>LABORTOŘ PEVNÝCH MATRIC</t>
  </si>
  <si>
    <t>F4</t>
  </si>
  <si>
    <t>F5</t>
  </si>
  <si>
    <t>F8</t>
  </si>
  <si>
    <t>F6</t>
  </si>
  <si>
    <t>F9</t>
  </si>
  <si>
    <t xml:space="preserve">POD 2 </t>
  </si>
  <si>
    <t>podlaží 4NP</t>
  </si>
  <si>
    <t>kam. obklad T3 + omítka + malba</t>
  </si>
  <si>
    <t>LABORTOŘ EKOFYZIOLOGICKÁ</t>
  </si>
  <si>
    <t>POD 4/POD 2</t>
  </si>
  <si>
    <t>ker./dřev. sokl</t>
  </si>
  <si>
    <t>501</t>
  </si>
  <si>
    <t>502</t>
  </si>
  <si>
    <t>503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</si>
  <si>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</si>
  <si>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</si>
  <si>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</si>
  <si>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</si>
  <si>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</si>
  <si>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</si>
  <si>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</si>
  <si>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</si>
  <si>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</si>
  <si>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</si>
  <si>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</si>
  <si>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</si>
  <si>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</si>
  <si>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</si>
  <si>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</si>
  <si>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</si>
  <si>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</si>
  <si>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</si>
  <si>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</si>
  <si>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</si>
  <si>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</si>
  <si>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</si>
  <si>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</si>
  <si>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</si>
  <si>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</si>
  <si>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</si>
  <si>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</si>
  <si>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</si>
  <si>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</si>
  <si>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</si>
  <si>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</si>
  <si>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</si>
  <si>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</si>
  <si>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</si>
  <si>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</si>
  <si>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</si>
  <si>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</si>
  <si>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</si>
  <si>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</si>
  <si>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543a</t>
  </si>
  <si>
    <t>543b</t>
  </si>
  <si>
    <t>544</t>
  </si>
  <si>
    <t>544a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</si>
  <si>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</si>
  <si>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</si>
  <si>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</si>
  <si>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</si>
  <si>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</si>
  <si>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</si>
  <si>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</si>
  <si>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</si>
  <si>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</si>
  <si>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</si>
  <si>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</si>
  <si>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</si>
  <si>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</si>
  <si>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</si>
  <si>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</si>
  <si>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</si>
  <si>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</si>
  <si>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</si>
  <si>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</si>
  <si>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</si>
  <si>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</si>
  <si>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</si>
  <si>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</si>
  <si>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</si>
  <si>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</si>
  <si>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</si>
  <si>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</si>
  <si>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</si>
  <si>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</si>
  <si>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</si>
  <si>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</si>
  <si>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</si>
  <si>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</si>
  <si>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</si>
  <si>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</si>
  <si>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</si>
  <si>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</si>
  <si>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</si>
  <si>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</si>
  <si>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</si>
  <si>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</si>
  <si>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</si>
  <si>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</si>
  <si>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634a</t>
  </si>
  <si>
    <t>635</t>
  </si>
  <si>
    <t>636</t>
  </si>
  <si>
    <t>637</t>
  </si>
  <si>
    <t>638</t>
  </si>
  <si>
    <t>639</t>
  </si>
  <si>
    <t>639a</t>
  </si>
  <si>
    <t>640</t>
  </si>
  <si>
    <t>640a</t>
  </si>
  <si>
    <t>640b</t>
  </si>
  <si>
    <t>641</t>
  </si>
  <si>
    <t>642</t>
  </si>
  <si>
    <t>643</t>
  </si>
  <si>
    <t>644</t>
  </si>
  <si>
    <t>645</t>
  </si>
  <si>
    <t>646</t>
  </si>
  <si>
    <t>647</t>
  </si>
  <si>
    <t>701</t>
  </si>
  <si>
    <t>keramická dlažby</t>
  </si>
  <si>
    <t>702</t>
  </si>
  <si>
    <t>703</t>
  </si>
  <si>
    <t>704</t>
  </si>
  <si>
    <t>STROJOVNA VZT</t>
  </si>
  <si>
    <t>705</t>
  </si>
  <si>
    <t>706</t>
  </si>
  <si>
    <t>164a</t>
  </si>
  <si>
    <t>164b</t>
  </si>
  <si>
    <t>172a</t>
  </si>
  <si>
    <t>109a</t>
  </si>
  <si>
    <t>109b</t>
  </si>
  <si>
    <t>VSTUPNÍ HALA</t>
  </si>
  <si>
    <t>PC STUDOVNA</t>
  </si>
  <si>
    <t>INSTALAČNÍ PROSTOR</t>
  </si>
  <si>
    <t>ZÁDVEŘÍ</t>
  </si>
  <si>
    <t>WC ŽENY+SPRCHA</t>
  </si>
  <si>
    <t>TECHNICKÁ MÍSTNOST POŽ. VĚTRÁNÍ</t>
  </si>
  <si>
    <t>KOTELNA</t>
  </si>
  <si>
    <t>006a</t>
  </si>
  <si>
    <t>ROZVODNA NN  PO</t>
  </si>
  <si>
    <t>WC BEZBARIEROVÉ / MUŽI</t>
  </si>
  <si>
    <t>SERVEROVNA</t>
  </si>
  <si>
    <t>SEMINÁRNÍ MÍSTNOST</t>
  </si>
  <si>
    <t>022b</t>
  </si>
  <si>
    <t>ANALYTICKO-FYZIOLOGICKÁ LABORATOŘ</t>
  </si>
  <si>
    <t>LABORATOŘ CHEMICKÉ KOMUNIKACE HMYZU</t>
  </si>
  <si>
    <t>CHROMATOGRAF</t>
  </si>
  <si>
    <t>ENTOMOLOGICKÁ TŘÍDÍRNA</t>
  </si>
  <si>
    <t>PŘÍPRAVNA VZORKŮ</t>
  </si>
  <si>
    <t>HMYZ</t>
  </si>
  <si>
    <t>034</t>
  </si>
  <si>
    <t>ATELIER ENTOMOLOGIE A ZOOLOGIE</t>
  </si>
  <si>
    <t>035</t>
  </si>
  <si>
    <t>036</t>
  </si>
  <si>
    <t>PP8-LABORATOŘ DSS</t>
  </si>
  <si>
    <t>037</t>
  </si>
  <si>
    <t>PP1-VÝPOČETNÍ ZÁZEMÍ BEHAVIORÁLNÍ LABORATOŘE</t>
  </si>
  <si>
    <t>038</t>
  </si>
  <si>
    <t>PP1-BEHAVIORÁLNÍ LABORATOŘ I.</t>
  </si>
  <si>
    <t>039</t>
  </si>
  <si>
    <t>PP1-BEHAVIORÁLNÍ LABORATOŘ II.</t>
  </si>
  <si>
    <t>040</t>
  </si>
  <si>
    <t>PP1-ETOLOGICKÁ A EKO-ETOLOGICKÁ LABORATOŘ I.</t>
  </si>
  <si>
    <t>041</t>
  </si>
  <si>
    <t>PP1-ETOLOGICKÁ A EKO-ETOLOGICKÁ LOBORATOŘ-CHOV LABORATORNÍCH ZVÍŘAT I.</t>
  </si>
  <si>
    <t>042</t>
  </si>
  <si>
    <t>PP1-ETOLOGICKÁ A EKO-ETOLOGICKÁ LOBORATOŘ-CHOV LABORATORNÍCH ZVÍŘAT II.</t>
  </si>
  <si>
    <t>043</t>
  </si>
  <si>
    <t>044</t>
  </si>
  <si>
    <t>045</t>
  </si>
  <si>
    <t>046</t>
  </si>
  <si>
    <t>PP3-EKOFYZIOLOGICKÁ LABORATOŘ I. -RŮSTOVÉ KOMORY</t>
  </si>
  <si>
    <t>047</t>
  </si>
  <si>
    <t>PP3-EKOFYZIOLOGICKÁ LABORATOŘ II.a</t>
  </si>
  <si>
    <t>048</t>
  </si>
  <si>
    <t>PP3-EKOFYZIOLOGICKÁ LABORATOŘ II.b</t>
  </si>
  <si>
    <t>049</t>
  </si>
  <si>
    <t>PP6-LABORATOŘ MODELOVÁNÍ I.</t>
  </si>
  <si>
    <t>050</t>
  </si>
  <si>
    <t>PP6-LABORATOŘ MODELOVÁNÍ II.</t>
  </si>
  <si>
    <t>051</t>
  </si>
  <si>
    <t>FYTOPATOLOGICKÁ LABORATOŘ STÁVAJÍCÍ</t>
  </si>
  <si>
    <t>052</t>
  </si>
  <si>
    <t>PP8-LABORATOŘ MANAŽERSKÝCH A SOCIÁLNÍCH STUDIÍ</t>
  </si>
  <si>
    <t>053</t>
  </si>
  <si>
    <t>PP7-LABORATOŘ PRO ANALÝZU EKOSYSTÉMOVÝCH SLUŽEB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</si>
  <si>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</si>
  <si>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</si>
  <si>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</si>
  <si>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</si>
  <si>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</si>
  <si>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</si>
  <si>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</si>
  <si>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</si>
  <si>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</si>
  <si>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</si>
  <si>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</si>
  <si>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</si>
  <si>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</si>
  <si>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</si>
  <si>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</si>
  <si>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</si>
  <si>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TECHNICKÁ MÍSTNOST</t>
  </si>
  <si>
    <t>070</t>
  </si>
  <si>
    <t>071</t>
  </si>
  <si>
    <t>DENNÍ MÍSTNOST</t>
  </si>
  <si>
    <t>128</t>
  </si>
  <si>
    <t>WC MUŽI+SPRCHA</t>
  </si>
  <si>
    <t>129</t>
  </si>
  <si>
    <t>WC BEZBARIEROVÉ</t>
  </si>
  <si>
    <t>152</t>
  </si>
  <si>
    <t>WC MUŽI+SPRCHA+ÚKLID</t>
  </si>
  <si>
    <t>153</t>
  </si>
  <si>
    <t>154</t>
  </si>
  <si>
    <t>155</t>
  </si>
  <si>
    <t>STUDIJNÍ</t>
  </si>
  <si>
    <t>156</t>
  </si>
  <si>
    <t>157</t>
  </si>
  <si>
    <t>158</t>
  </si>
  <si>
    <t>159</t>
  </si>
  <si>
    <t>160</t>
  </si>
  <si>
    <t>161</t>
  </si>
  <si>
    <t>162</t>
  </si>
  <si>
    <t>163</t>
  </si>
  <si>
    <t>165</t>
  </si>
  <si>
    <t>166</t>
  </si>
  <si>
    <t>167</t>
  </si>
  <si>
    <t>168</t>
  </si>
  <si>
    <t>169</t>
  </si>
  <si>
    <t>170</t>
  </si>
  <si>
    <t>171</t>
  </si>
  <si>
    <t>DENNÍ MÍSTNOST STUDENTŮ</t>
  </si>
  <si>
    <t>172</t>
  </si>
  <si>
    <t>KANCELÁŘ IT</t>
  </si>
  <si>
    <t>173</t>
  </si>
  <si>
    <t>174</t>
  </si>
  <si>
    <t>175</t>
  </si>
  <si>
    <t>176</t>
  </si>
  <si>
    <t>VEDOUCÍ</t>
  </si>
  <si>
    <t>177</t>
  </si>
  <si>
    <t>178</t>
  </si>
  <si>
    <t>KANCELÁŘ sekr.</t>
  </si>
  <si>
    <t>179</t>
  </si>
  <si>
    <t>180</t>
  </si>
  <si>
    <t>181</t>
  </si>
  <si>
    <t>182</t>
  </si>
  <si>
    <t>183</t>
  </si>
  <si>
    <t>184</t>
  </si>
  <si>
    <t>185</t>
  </si>
  <si>
    <t>WC ŽENY / IMOBIL</t>
  </si>
  <si>
    <t>186</t>
  </si>
  <si>
    <t>187</t>
  </si>
  <si>
    <t>COFFEE ROOM</t>
  </si>
  <si>
    <t>POSLUCHÁRNA</t>
  </si>
  <si>
    <t>232a</t>
  </si>
  <si>
    <t>232b</t>
  </si>
  <si>
    <t>232c</t>
  </si>
  <si>
    <t>TREZOROVÁ MÍSTNOST</t>
  </si>
  <si>
    <t>KANCELÁŘ,</t>
  </si>
  <si>
    <t>272a</t>
  </si>
  <si>
    <t>276</t>
  </si>
  <si>
    <t>277</t>
  </si>
  <si>
    <t>278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</si>
  <si>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</si>
  <si>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</si>
  <si>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</si>
  <si>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</si>
  <si>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</si>
  <si>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</si>
  <si>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</si>
  <si>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</si>
  <si>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</si>
  <si>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324b</t>
  </si>
  <si>
    <t>SPOJOVACÍ CHODBA</t>
  </si>
  <si>
    <t>373a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</si>
  <si>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</si>
  <si>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</si>
  <si>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</si>
  <si>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</si>
  <si>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</si>
  <si>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</si>
  <si>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</si>
  <si>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</si>
  <si>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</si>
  <si>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</si>
  <si>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</si>
  <si>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</si>
  <si>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</si>
  <si>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SKLAD KATEDRY</t>
  </si>
  <si>
    <t>MOBILNÍ OPERÁTOR</t>
  </si>
  <si>
    <t>GRAFICKÝ ATELIÉR</t>
  </si>
  <si>
    <t>MONTÁŽNÍ ATELIÉR</t>
  </si>
  <si>
    <t xml:space="preserve">Podlaha                                                  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</si>
  <si>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</si>
  <si>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</si>
  <si>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</si>
  <si>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</si>
  <si>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</si>
  <si>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</si>
  <si>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</si>
  <si>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</si>
  <si>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</si>
  <si>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</si>
  <si>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Sklad zahradní techniky</t>
  </si>
  <si>
    <t>Sklad 1 - běžný materiál a pomůcky</t>
  </si>
  <si>
    <t>Sklad 2 - běžný materiál a pomůcky</t>
  </si>
  <si>
    <t>Sklad 3 - běžný materiál a pomůcky</t>
  </si>
  <si>
    <t>Sklad 4 - běžný materiál a pomůcky</t>
  </si>
  <si>
    <t>Sklad/Technická místnost</t>
  </si>
  <si>
    <t>Sklad 5 - běžný materiál a pomůcky</t>
  </si>
  <si>
    <t>Sklad 6 - běžný materiál a pomůcky</t>
  </si>
  <si>
    <t>Sklad 7 - běžný materiál a pomůcky</t>
  </si>
  <si>
    <t>Betonová stěrka - leštěná</t>
  </si>
  <si>
    <t>Na vyžádání</t>
  </si>
  <si>
    <t>Sklad FLD</t>
  </si>
  <si>
    <t>Celkem m2</t>
  </si>
  <si>
    <t xml:space="preserve">Druh povrchu                                               </t>
  </si>
  <si>
    <t>NÁZEV MÍSTNOSTI</t>
  </si>
  <si>
    <t>Dřevařský pavilon</t>
  </si>
  <si>
    <t xml:space="preserve"> </t>
  </si>
  <si>
    <t>Mrazáky</t>
  </si>
  <si>
    <t>Správce laboratoří</t>
  </si>
  <si>
    <t>Xylotéka</t>
  </si>
  <si>
    <t xml:space="preserve">Knihovna </t>
  </si>
  <si>
    <t>Průchod</t>
  </si>
  <si>
    <t>Spojovací chodba</t>
  </si>
  <si>
    <t>Sklad</t>
  </si>
  <si>
    <t>Technici</t>
  </si>
  <si>
    <t>Sekretariát</t>
  </si>
  <si>
    <t xml:space="preserve">Schodiště </t>
  </si>
  <si>
    <t>Školící centrum</t>
  </si>
  <si>
    <t>Učebna</t>
  </si>
  <si>
    <t>Laboratoř T+S</t>
  </si>
  <si>
    <t>Laboratoř PC</t>
  </si>
  <si>
    <t>Denně</t>
  </si>
  <si>
    <t>HT Pavilon</t>
  </si>
  <si>
    <r>
      <t>Celkem m</t>
    </r>
    <r>
      <rPr>
        <b/>
        <vertAlign val="superscript"/>
        <sz val="11"/>
        <color theme="1"/>
        <rFont val="Arial"/>
        <family val="2"/>
        <charset val="238"/>
      </rPr>
      <t>2</t>
    </r>
  </si>
  <si>
    <t>Galerie</t>
  </si>
  <si>
    <t>Schodište</t>
  </si>
  <si>
    <t>Úklid</t>
  </si>
  <si>
    <t>Sklad, sbírky</t>
  </si>
  <si>
    <t>PC - internet</t>
  </si>
  <si>
    <t>Denní místnost</t>
  </si>
  <si>
    <t>Technik</t>
  </si>
  <si>
    <t>Recepce</t>
  </si>
  <si>
    <t>Kuchyňka, denní místnost</t>
  </si>
  <si>
    <t>Šatna - ženy</t>
  </si>
  <si>
    <t>Fakulta lesnická a dřevařská</t>
  </si>
  <si>
    <t>Linoleum</t>
  </si>
  <si>
    <t>Lioleum</t>
  </si>
  <si>
    <t>Kamenná dlažba</t>
  </si>
  <si>
    <t>Zátěžové PVC</t>
  </si>
  <si>
    <t>Zátěžový koberec</t>
  </si>
  <si>
    <t>1.NP</t>
  </si>
  <si>
    <t>1.PP</t>
  </si>
  <si>
    <t>2.NP</t>
  </si>
  <si>
    <t>3.NP</t>
  </si>
  <si>
    <t>4.NP</t>
  </si>
  <si>
    <t xml:space="preserve">Povrch                                                 </t>
  </si>
  <si>
    <t>FŽP - 1.PP</t>
  </si>
  <si>
    <t>FŽP - 1.NP</t>
  </si>
  <si>
    <t>FŽP - 2.NP</t>
  </si>
  <si>
    <t>FŽP - 3.NP</t>
  </si>
  <si>
    <t>FŽP - MCEV II. - 2.NP</t>
  </si>
  <si>
    <t>FŽP - MCEV II. - 3.NP</t>
  </si>
  <si>
    <t>FŽP - MCEV II. - 4.NP</t>
  </si>
  <si>
    <t>FAPPZ 1.PP</t>
  </si>
  <si>
    <t>FAPPZ 1.NP</t>
  </si>
  <si>
    <t>FAPPZ 5.NP</t>
  </si>
  <si>
    <t>FAPPZ 6.NP</t>
  </si>
  <si>
    <t>FAPPZ 7.NP</t>
  </si>
  <si>
    <r>
      <t>Celkem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</si>
  <si>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Fakulta životního prostředí - kalkulační model</t>
  </si>
  <si>
    <t>Předpokládaná četnost úklidu</t>
  </si>
  <si>
    <t xml:space="preserve">Předpokládaná četnost úklidu                                          </t>
  </si>
  <si>
    <t xml:space="preserve">Předpokládaná četnost úklidu                                         </t>
  </si>
  <si>
    <r>
      <t>Plocha (m</t>
    </r>
    <r>
      <rPr>
        <b/>
        <vertAlign val="superscript"/>
        <sz val="11"/>
        <color theme="1"/>
        <rFont val="Arial"/>
        <family val="2"/>
        <charset val="238"/>
      </rPr>
      <t>2</t>
    </r>
    <r>
      <rPr>
        <b/>
        <sz val="11"/>
        <color theme="1"/>
        <rFont val="Arial"/>
        <family val="2"/>
        <charset val="238"/>
      </rPr>
      <t>)</t>
    </r>
  </si>
  <si>
    <t>Název místnosti</t>
  </si>
  <si>
    <t xml:space="preserve">Předpokládaná četnost úklidu                                           </t>
  </si>
  <si>
    <t xml:space="preserve">Předpokládaná četnost úklidu                                             </t>
  </si>
  <si>
    <t xml:space="preserve">Předpokládaná četnost úklidu                                        </t>
  </si>
  <si>
    <t>Název místností</t>
  </si>
  <si>
    <t xml:space="preserve">Předpokládaná četnost úklidu                                            </t>
  </si>
  <si>
    <t xml:space="preserve">Předpokládaná četnost úklidu                                </t>
  </si>
  <si>
    <t xml:space="preserve">Předpokládaná četnost úklidu                                    </t>
  </si>
  <si>
    <t xml:space="preserve">Předpokládaná četnost úklidu                                              </t>
  </si>
  <si>
    <t>1. NP</t>
  </si>
  <si>
    <t>2. NP (MCEV II.)</t>
  </si>
  <si>
    <t>3. NP (MCEV II.)</t>
  </si>
  <si>
    <t>4. NP (MCEV II.)</t>
  </si>
  <si>
    <r>
      <t>Celkem m</t>
    </r>
    <r>
      <rPr>
        <b/>
        <vertAlign val="superscript"/>
        <sz val="10"/>
        <rFont val="Arial"/>
        <family val="2"/>
        <charset val="238"/>
      </rPr>
      <t>2</t>
    </r>
  </si>
  <si>
    <t>Fakulta lesnická a dřevařská - Kalkulační model</t>
  </si>
  <si>
    <t>1. PP (Původní budova)</t>
  </si>
  <si>
    <t>1.PP (DP)</t>
  </si>
  <si>
    <t>1. PP (HT)</t>
  </si>
  <si>
    <t xml:space="preserve">Výuková laboratoř 3D modelování </t>
  </si>
  <si>
    <t>1. NP (Sklad FLD)</t>
  </si>
  <si>
    <t>1. NP (Původní budova)</t>
  </si>
  <si>
    <t>1. NP (DP)</t>
  </si>
  <si>
    <t>1. NP (HT)</t>
  </si>
  <si>
    <t>2. NP (Původní budova)</t>
  </si>
  <si>
    <t>2. NP (DP)</t>
  </si>
  <si>
    <t>3. NP (Původní budova)</t>
  </si>
  <si>
    <t>3. NP (DP)</t>
  </si>
  <si>
    <t>4. NP (DP)</t>
  </si>
  <si>
    <t>ZÁZEMÍ PEDAGOGA</t>
  </si>
  <si>
    <t>4. NP (Původní budova)</t>
  </si>
  <si>
    <t>Fakulta agrobiologie, potravinových a přírodních zdrojů - Kalkulační model</t>
  </si>
  <si>
    <t>1. PP</t>
  </si>
  <si>
    <t>5. NP</t>
  </si>
  <si>
    <t>6. NP</t>
  </si>
  <si>
    <t>7. NP</t>
  </si>
  <si>
    <t>Předpokládaný počet jednotek za rok</t>
  </si>
  <si>
    <t>Papírové ručníky ZZ (dvouvrstvé, vymačkávané, "Z" sklad, jmenovitý rozměr zásobníku 25x23 cm); 250 ks v balení (přípustná odchylka +/- 10%)</t>
  </si>
  <si>
    <t>Toaletní papír Jumbo pro jmenovitý rozměr zásobníku 24 cm, dvouvrstvý, vymačkávaný, návin 180m; (přípustná odchylka +/- 10%)</t>
  </si>
  <si>
    <t>Sáčky na odpad, 60x80 cm, tolerance rozměrů +/- 15%; 20 ks v roli (přípustná odchylka +/- 10%)</t>
  </si>
  <si>
    <t>Sáčky na odpad, 70x110 cm, tolerance rozměrů +/- 15%; 20 ks v roli (přípustná odchylka +/- 10%)</t>
  </si>
  <si>
    <t>Druh zboží</t>
  </si>
  <si>
    <t>Fakulta životní prostředí (FŽP)</t>
  </si>
  <si>
    <t>Fakulta lesnická a dřevařská (FLD)</t>
  </si>
  <si>
    <t>Fakulta agrobiologie, potravinových a přírodních zdrojů (FAPPZ)</t>
  </si>
  <si>
    <t>Celková roční hodnota v Kč bez DPH</t>
  </si>
  <si>
    <t xml:space="preserve">Roční hodnota Kč bez DPH pro účely kalkulačního modelu </t>
  </si>
  <si>
    <t>Celková roční předpokládaná cena pro účely kalkulačního modelu v Kč bez DPH za FŽP</t>
  </si>
  <si>
    <t>Celková roční předpokládaná cena pro účely kalkulačního modelu v Kč bez DPH za FLD</t>
  </si>
  <si>
    <t>Celková roční předpokládaná cena pro účely kalkulačního modelu v Kč bez DPH za FAPPZ</t>
  </si>
  <si>
    <t>Cena za rok pro účely kalkulačního modelu</t>
  </si>
  <si>
    <t>1x týdně</t>
  </si>
  <si>
    <t>Dřevěná podlaha</t>
  </si>
  <si>
    <t>FŽP - Budova FŽP III.  - 3PP</t>
  </si>
  <si>
    <t>P301</t>
  </si>
  <si>
    <t>Spisovna</t>
  </si>
  <si>
    <t>P302</t>
  </si>
  <si>
    <t>P303</t>
  </si>
  <si>
    <t>Sklad geodezie</t>
  </si>
  <si>
    <t>P304</t>
  </si>
  <si>
    <t>P305</t>
  </si>
  <si>
    <t>Místnost údržby</t>
  </si>
  <si>
    <t>P320</t>
  </si>
  <si>
    <t>P321</t>
  </si>
  <si>
    <t>Výtahová šachta</t>
  </si>
  <si>
    <t>P322</t>
  </si>
  <si>
    <t>P323</t>
  </si>
  <si>
    <t>UPS+Rozvaděč MaR</t>
  </si>
  <si>
    <t>P324</t>
  </si>
  <si>
    <t>Ústředna EPS+Rozvaděč PO</t>
  </si>
  <si>
    <t>P325</t>
  </si>
  <si>
    <t>Rozvodna ENN</t>
  </si>
  <si>
    <t>P326</t>
  </si>
  <si>
    <t>Čištění šedé vody+nádrž m.č. P206 a závlaha zelené střechy</t>
  </si>
  <si>
    <t>P327</t>
  </si>
  <si>
    <t>FŽP - FŽP III. - 2.PP</t>
  </si>
  <si>
    <t>P201</t>
  </si>
  <si>
    <t>P202</t>
  </si>
  <si>
    <t>P203a</t>
  </si>
  <si>
    <t>P203b</t>
  </si>
  <si>
    <t>P203c</t>
  </si>
  <si>
    <t>P204</t>
  </si>
  <si>
    <t>P205</t>
  </si>
  <si>
    <t>P206</t>
  </si>
  <si>
    <t>P208</t>
  </si>
  <si>
    <t>P209</t>
  </si>
  <si>
    <t>P210</t>
  </si>
  <si>
    <t>P211</t>
  </si>
  <si>
    <t>P220</t>
  </si>
  <si>
    <t>P221</t>
  </si>
  <si>
    <t>P222</t>
  </si>
  <si>
    <t>P223a</t>
  </si>
  <si>
    <t>P223b</t>
  </si>
  <si>
    <t>P223c</t>
  </si>
  <si>
    <t>P225a</t>
  </si>
  <si>
    <t>P225b</t>
  </si>
  <si>
    <t>P225c</t>
  </si>
  <si>
    <t>P227</t>
  </si>
  <si>
    <t>Chladící a mrazící místnost - přípravna</t>
  </si>
  <si>
    <t>Chladící místnost</t>
  </si>
  <si>
    <t>Mrazící místnost</t>
  </si>
  <si>
    <t>Laboratoř rekultivací</t>
  </si>
  <si>
    <t>Laboratoř hydromeliorací</t>
  </si>
  <si>
    <t>Růstová experimentální komora</t>
  </si>
  <si>
    <t>Lab. manipulativních experimentů</t>
  </si>
  <si>
    <t>Společná chodba</t>
  </si>
  <si>
    <t>Předsíň WC - Ž</t>
  </si>
  <si>
    <t>WC - Ž</t>
  </si>
  <si>
    <t>Předsíň WC - M</t>
  </si>
  <si>
    <t>WC - M</t>
  </si>
  <si>
    <t>Úklidová místnost</t>
  </si>
  <si>
    <t>FŽP - FŽP III. - 1.PP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</si>
  <si>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</si>
  <si>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</si>
  <si>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</si>
  <si>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</si>
  <si>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</si>
  <si>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</si>
  <si>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</si>
  <si>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</si>
  <si>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</si>
  <si>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</si>
  <si>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</si>
  <si>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</si>
  <si>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</si>
  <si>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</si>
  <si>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</si>
  <si>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P120</t>
  </si>
  <si>
    <t>P121</t>
  </si>
  <si>
    <t>P122</t>
  </si>
  <si>
    <t>P123a</t>
  </si>
  <si>
    <t>P123b</t>
  </si>
  <si>
    <t>P123c</t>
  </si>
  <si>
    <t>P124</t>
  </si>
  <si>
    <t>P125a</t>
  </si>
  <si>
    <t>P125b</t>
  </si>
  <si>
    <t>P125c</t>
  </si>
  <si>
    <t>P126</t>
  </si>
  <si>
    <t>P127</t>
  </si>
  <si>
    <t>P128</t>
  </si>
  <si>
    <t>Šatna</t>
  </si>
  <si>
    <t>Laboratoř voda</t>
  </si>
  <si>
    <t>Laboratoř ekotoxikologická</t>
  </si>
  <si>
    <t>Laboratoř vývoje a úpravy zařízení</t>
  </si>
  <si>
    <t>Přípravna</t>
  </si>
  <si>
    <t>Laboratoř retence a proudění vody v půdě</t>
  </si>
  <si>
    <t>Kancelář</t>
  </si>
  <si>
    <t>Biocharová laboratoř</t>
  </si>
  <si>
    <t>Přípravna půdních vzorků/sklad</t>
  </si>
  <si>
    <t>Laboratoř děkanátu - příprava</t>
  </si>
  <si>
    <t>technická laboratoř</t>
  </si>
  <si>
    <t>Sprcha - Ž</t>
  </si>
  <si>
    <t>Sprcha - M</t>
  </si>
  <si>
    <t>WC bezbarier</t>
  </si>
  <si>
    <t>FŽP - FŽP III. - 1.NP</t>
  </si>
  <si>
    <t>FŽP - FŽP III. - 2.NP</t>
  </si>
  <si>
    <t>FŽP - FŽP III. - 3.NP</t>
  </si>
  <si>
    <t>N101</t>
  </si>
  <si>
    <t>N102</t>
  </si>
  <si>
    <t>N104</t>
  </si>
  <si>
    <t>N105a</t>
  </si>
  <si>
    <t>N105b</t>
  </si>
  <si>
    <t>N106a</t>
  </si>
  <si>
    <t>N106b</t>
  </si>
  <si>
    <t>N106c</t>
  </si>
  <si>
    <t>N107</t>
  </si>
  <si>
    <t>N108</t>
  </si>
  <si>
    <t>N109</t>
  </si>
  <si>
    <t>N110</t>
  </si>
  <si>
    <t>N111</t>
  </si>
  <si>
    <t>N112</t>
  </si>
  <si>
    <t>N113</t>
  </si>
  <si>
    <t>N114</t>
  </si>
  <si>
    <t>N115</t>
  </si>
  <si>
    <t>N120</t>
  </si>
  <si>
    <t>N121</t>
  </si>
  <si>
    <t>N122</t>
  </si>
  <si>
    <t>N123a</t>
  </si>
  <si>
    <t>N123b</t>
  </si>
  <si>
    <t>N123c</t>
  </si>
  <si>
    <t>N125a</t>
  </si>
  <si>
    <t>N125b</t>
  </si>
  <si>
    <t>N125c</t>
  </si>
  <si>
    <t>N127</t>
  </si>
  <si>
    <t>N128</t>
  </si>
  <si>
    <t>N129</t>
  </si>
  <si>
    <t>Laboratoř fyziologie</t>
  </si>
  <si>
    <t>Sklad DNA</t>
  </si>
  <si>
    <t>Laboratoř eDNA - přípravna</t>
  </si>
  <si>
    <t>Laboratoř eDNA - sklad a vlastní laboratoř</t>
  </si>
  <si>
    <t>Laboratoř studentská</t>
  </si>
  <si>
    <t>Laboratoř studentská - přípravna</t>
  </si>
  <si>
    <t>Laboratoř digitální mikroskopie</t>
  </si>
  <si>
    <t>Entomologické sbírky</t>
  </si>
  <si>
    <t>Sklad - klimaboxy</t>
  </si>
  <si>
    <t>Laboratoř průtokové cytometrie</t>
  </si>
  <si>
    <t>Růstové komory, klíčidlo</t>
  </si>
  <si>
    <t>Sklad semen a herbáře</t>
  </si>
  <si>
    <t>Šatna pro studenty</t>
  </si>
  <si>
    <t>Spojovací krček</t>
  </si>
  <si>
    <t>N202</t>
  </si>
  <si>
    <t>N203</t>
  </si>
  <si>
    <t>N204</t>
  </si>
  <si>
    <t>N205</t>
  </si>
  <si>
    <t>N206</t>
  </si>
  <si>
    <t>N207</t>
  </si>
  <si>
    <t>N208</t>
  </si>
  <si>
    <t>N209</t>
  </si>
  <si>
    <t>N210</t>
  </si>
  <si>
    <t>N220</t>
  </si>
  <si>
    <t>N221</t>
  </si>
  <si>
    <t>N222</t>
  </si>
  <si>
    <t>N223a</t>
  </si>
  <si>
    <t>N223b</t>
  </si>
  <si>
    <t>N223c</t>
  </si>
  <si>
    <t>N224</t>
  </si>
  <si>
    <t>N225a</t>
  </si>
  <si>
    <t>N225b</t>
  </si>
  <si>
    <t>N225c</t>
  </si>
  <si>
    <t>N226</t>
  </si>
  <si>
    <t>N227</t>
  </si>
  <si>
    <t>N228</t>
  </si>
  <si>
    <t>N229</t>
  </si>
  <si>
    <t>Učebna PC</t>
  </si>
  <si>
    <t xml:space="preserve">Kancelář </t>
  </si>
  <si>
    <t>Sprcha ženy</t>
  </si>
  <si>
    <t>Místnost IT - objektová</t>
  </si>
  <si>
    <t>N301</t>
  </si>
  <si>
    <t>N302</t>
  </si>
  <si>
    <t>N303</t>
  </si>
  <si>
    <t>N304</t>
  </si>
  <si>
    <t>N305</t>
  </si>
  <si>
    <t>N306</t>
  </si>
  <si>
    <t>N307</t>
  </si>
  <si>
    <t>N308</t>
  </si>
  <si>
    <t>N309</t>
  </si>
  <si>
    <t>N310a</t>
  </si>
  <si>
    <t>N310b</t>
  </si>
  <si>
    <t>N310c</t>
  </si>
  <si>
    <t>N311</t>
  </si>
  <si>
    <t>N312</t>
  </si>
  <si>
    <t>N320</t>
  </si>
  <si>
    <t>N321</t>
  </si>
  <si>
    <t>N322</t>
  </si>
  <si>
    <t>N323a</t>
  </si>
  <si>
    <t>N323b</t>
  </si>
  <si>
    <t>N323c</t>
  </si>
  <si>
    <t>N324</t>
  </si>
  <si>
    <t>N325a</t>
  </si>
  <si>
    <t>N325b</t>
  </si>
  <si>
    <t>N325c</t>
  </si>
  <si>
    <t>N327</t>
  </si>
  <si>
    <t>N329</t>
  </si>
  <si>
    <t>Laboratoř GIS UAV</t>
  </si>
  <si>
    <t>Atelier</t>
  </si>
  <si>
    <t>Hygienická kabina - ž</t>
  </si>
  <si>
    <t>FŽP - FŽP III. - 4.NP</t>
  </si>
  <si>
    <t>N420</t>
  </si>
  <si>
    <t>P228</t>
  </si>
  <si>
    <t>P129</t>
  </si>
  <si>
    <t>N421</t>
  </si>
  <si>
    <t>Epoxidová stěrka</t>
  </si>
  <si>
    <t>Polyuretanová stěrka</t>
  </si>
  <si>
    <t>P328</t>
  </si>
  <si>
    <t>Umyvadlo</t>
  </si>
  <si>
    <t>P207</t>
  </si>
  <si>
    <t>Vinyl</t>
  </si>
  <si>
    <t>N201a</t>
  </si>
  <si>
    <t>N201b</t>
  </si>
  <si>
    <t>Čekárna</t>
  </si>
  <si>
    <t>vinyl</t>
  </si>
  <si>
    <t>k</t>
  </si>
  <si>
    <t>3. PP (FŽP III.)</t>
  </si>
  <si>
    <t>2. PP (FŽP III.)</t>
  </si>
  <si>
    <t>1. PP (FŽP III.)</t>
  </si>
  <si>
    <t>1. NP (FŽP III.)</t>
  </si>
  <si>
    <t>2. NP (FŽP III.)</t>
  </si>
  <si>
    <t>3. NP (FŽP III.)</t>
  </si>
  <si>
    <t>4. NP (FŽP III.)</t>
  </si>
  <si>
    <t>1.PP (FŽP I.)</t>
  </si>
  <si>
    <t>1. NP (FŽP I.)</t>
  </si>
  <si>
    <t>2. NP (FŽP I.)</t>
  </si>
  <si>
    <t>3. NP (FŽP I.)</t>
  </si>
  <si>
    <r>
      <t>Celkem FŽP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</si>
  <si>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denně</t>
  </si>
  <si>
    <t>na vyžádání</t>
  </si>
  <si>
    <t>bude hrazeno společně s FŽP</t>
  </si>
  <si>
    <t>3x týdně</t>
  </si>
  <si>
    <t>1x za měsíc</t>
  </si>
  <si>
    <t>xxx</t>
  </si>
  <si>
    <t>Vynášení košů</t>
  </si>
  <si>
    <t>x</t>
  </si>
  <si>
    <r>
      <t>Celkem FAPPZ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</si>
  <si>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Pravidelné úklidové a čistící práce realizované o víkendu (dle výukového rozvrhu) - příplatek k jednotkovým cenám za položky pravidelných úklidových a čisticích prací </t>
  </si>
  <si>
    <t xml:space="preserve">Kč bez DPH/příplatek k položce </t>
  </si>
  <si>
    <t xml:space="preserve">Zajištění úklidu při haváriích a mimořádných událostech nejpozději do 60 minut po nahlášení stálé pohotovostní službě - příplatek k jednotkovým cenám za položky pravidelných úklidových a čisticích prací </t>
  </si>
  <si>
    <r>
      <t>Celkem FLD m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</si>
  <si>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>1x měsíčně</t>
  </si>
  <si>
    <t>239b</t>
  </si>
  <si>
    <t>kancelář vedení SO</t>
  </si>
  <si>
    <t>kancelář SO</t>
  </si>
  <si>
    <t>219b</t>
  </si>
  <si>
    <t>219a</t>
  </si>
  <si>
    <t>217b</t>
  </si>
  <si>
    <t>217a</t>
  </si>
  <si>
    <t>215b</t>
  </si>
  <si>
    <t>215a</t>
  </si>
  <si>
    <t>kancelář tajemníka</t>
  </si>
  <si>
    <t>kancelář děkana</t>
  </si>
  <si>
    <t>beton</t>
  </si>
  <si>
    <t>venkovní terasa</t>
  </si>
  <si>
    <t>salonek</t>
  </si>
  <si>
    <t>šatna, wc</t>
  </si>
  <si>
    <t>045V3</t>
  </si>
  <si>
    <t>VÝTAHY</t>
  </si>
  <si>
    <t xml:space="preserve">zasedací místnost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</si>
</sst>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0.0"/>
    <numFmt numFmtId="166" formatCode="#,##0_ ;\-#,##0\ "/>
    <numFmt numFmtId="167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sz val="11"/>
      <color rgb="FF242424"/>
      <name val="Aptos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</cellStyleXfs>
  <cellXfs count="358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horizontal="center"/>
    </xf>
    <xf numFmtId="0" fontId="2" fillId="0" borderId="0" xfId="0" applyFont="1"/>
    <xf numFmtId="165" fontId="0" fillId="0" borderId="0" xfId="0" applyNumberFormat="1"/>
    <xf numFmtId="0" fontId="0" fillId="0" borderId="11" xfId="0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11" xfId="1" applyBorder="1" applyAlignment="1">
      <alignment horizontal="center"/>
    </xf>
    <xf numFmtId="0" fontId="2" fillId="0" borderId="8" xfId="0" applyFont="1" applyBorder="1"/>
    <xf numFmtId="49" fontId="0" fillId="0" borderId="0" xfId="0" applyNumberFormat="1"/>
    <xf numFmtId="0" fontId="0" fillId="2" borderId="1" xfId="0" applyFill="1" applyBorder="1"/>
    <xf numFmtId="49" fontId="0" fillId="0" borderId="14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top"/>
    </xf>
    <xf numFmtId="166" fontId="0" fillId="4" borderId="1" xfId="3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top" wrapText="1"/>
    </xf>
    <xf numFmtId="165" fontId="0" fillId="5" borderId="1" xfId="0" applyNumberFormat="1" applyFill="1" applyBorder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2" xfId="0" applyFont="1" applyBorder="1" applyAlignment="1">
      <alignment horizontal="left" vertical="top" wrapText="1"/>
    </xf>
    <xf numFmtId="165" fontId="0" fillId="2" borderId="1" xfId="0" applyNumberFormat="1" applyFill="1" applyBorder="1"/>
    <xf numFmtId="0" fontId="0" fillId="0" borderId="11" xfId="0" applyBorder="1"/>
    <xf numFmtId="167" fontId="13" fillId="2" borderId="7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0" fillId="0" borderId="22" xfId="0" applyBorder="1"/>
    <xf numFmtId="2" fontId="0" fillId="0" borderId="22" xfId="0" applyNumberFormat="1" applyBorder="1" applyAlignment="1">
      <alignment horizontal="center"/>
    </xf>
    <xf numFmtId="2" fontId="0" fillId="0" borderId="22" xfId="0" applyNumberFormat="1" applyBorder="1"/>
    <xf numFmtId="0" fontId="0" fillId="5" borderId="22" xfId="0" applyFill="1" applyBorder="1"/>
    <xf numFmtId="2" fontId="0" fillId="5" borderId="22" xfId="0" applyNumberFormat="1" applyFill="1" applyBorder="1" applyAlignment="1">
      <alignment horizontal="center"/>
    </xf>
    <xf numFmtId="2" fontId="0" fillId="5" borderId="22" xfId="0" applyNumberFormat="1" applyFill="1" applyBorder="1"/>
    <xf numFmtId="0" fontId="0" fillId="0" borderId="6" xfId="0" applyBorder="1"/>
    <xf numFmtId="0" fontId="2" fillId="0" borderId="23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2" xfId="0" applyNumberFormat="1" applyBorder="1" applyAlignment="1">
      <alignment horizontal="center"/>
    </xf>
    <xf numFmtId="2" fontId="2" fillId="0" borderId="10" xfId="0" applyNumberFormat="1" applyFont="1" applyBorder="1"/>
    <xf numFmtId="0" fontId="2" fillId="4" borderId="8" xfId="0" applyFont="1" applyFill="1" applyBorder="1" applyAlignment="1">
      <alignment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vertical="top" wrapText="1"/>
    </xf>
    <xf numFmtId="2" fontId="2" fillId="4" borderId="17" xfId="0" applyNumberFormat="1" applyFont="1" applyFill="1" applyBorder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49" fontId="0" fillId="0" borderId="22" xfId="0" applyNumberFormat="1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49" fontId="0" fillId="0" borderId="29" xfId="0" applyNumberFormat="1" applyBorder="1" applyAlignment="1">
      <alignment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49" fontId="0" fillId="0" borderId="32" xfId="0" applyNumberForma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horizontal="left" vertical="center"/>
    </xf>
    <xf numFmtId="2" fontId="0" fillId="0" borderId="25" xfId="0" applyNumberForma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vertical="top" wrapText="1"/>
    </xf>
    <xf numFmtId="0" fontId="11" fillId="5" borderId="33" xfId="0" applyFont="1" applyFill="1" applyBorder="1" applyAlignment="1">
      <alignment vertical="top" wrapText="1"/>
    </xf>
    <xf numFmtId="2" fontId="12" fillId="5" borderId="33" xfId="0" applyNumberFormat="1" applyFont="1" applyFill="1" applyBorder="1" applyAlignment="1">
      <alignment horizontal="center" vertical="top"/>
    </xf>
    <xf numFmtId="0" fontId="12" fillId="5" borderId="35" xfId="0" applyFont="1" applyFill="1" applyBorder="1" applyAlignment="1">
      <alignment horizontal="left" vertical="top" wrapText="1"/>
    </xf>
    <xf numFmtId="0" fontId="0" fillId="0" borderId="34" xfId="0" applyBorder="1" applyAlignment="1">
      <alignment vertical="top"/>
    </xf>
    <xf numFmtId="0" fontId="11" fillId="5" borderId="12" xfId="0" applyFont="1" applyFill="1" applyBorder="1" applyAlignment="1">
      <alignment vertical="top" wrapText="1"/>
    </xf>
    <xf numFmtId="0" fontId="11" fillId="5" borderId="22" xfId="0" applyFont="1" applyFill="1" applyBorder="1" applyAlignment="1">
      <alignment vertical="top" wrapText="1"/>
    </xf>
    <xf numFmtId="2" fontId="12" fillId="5" borderId="22" xfId="0" applyNumberFormat="1" applyFont="1" applyFill="1" applyBorder="1" applyAlignment="1">
      <alignment horizontal="center" vertical="top"/>
    </xf>
    <xf numFmtId="0" fontId="0" fillId="0" borderId="13" xfId="0" applyBorder="1" applyAlignment="1">
      <alignment vertical="top"/>
    </xf>
    <xf numFmtId="0" fontId="12" fillId="0" borderId="22" xfId="0" applyFont="1" applyBorder="1" applyAlignment="1">
      <alignment vertical="top" wrapText="1"/>
    </xf>
    <xf numFmtId="2" fontId="12" fillId="0" borderId="22" xfId="0" applyNumberFormat="1" applyFont="1" applyBorder="1" applyAlignment="1">
      <alignment horizontal="center" vertical="top"/>
    </xf>
    <xf numFmtId="0" fontId="11" fillId="0" borderId="22" xfId="0" applyFont="1" applyBorder="1" applyAlignment="1">
      <alignment vertical="top" wrapText="1"/>
    </xf>
    <xf numFmtId="0" fontId="11" fillId="5" borderId="29" xfId="0" applyFont="1" applyFill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2" fontId="12" fillId="0" borderId="30" xfId="0" applyNumberFormat="1" applyFont="1" applyBorder="1" applyAlignment="1">
      <alignment horizontal="center" vertical="top"/>
    </xf>
    <xf numFmtId="0" fontId="12" fillId="0" borderId="36" xfId="0" applyFont="1" applyBorder="1" applyAlignment="1">
      <alignment horizontal="left" vertical="top" wrapText="1"/>
    </xf>
    <xf numFmtId="0" fontId="0" fillId="0" borderId="31" xfId="0" applyBorder="1" applyAlignment="1">
      <alignment vertical="top"/>
    </xf>
    <xf numFmtId="2" fontId="0" fillId="0" borderId="0" xfId="0" applyNumberFormat="1" applyAlignment="1">
      <alignment horizontal="center"/>
    </xf>
    <xf numFmtId="2" fontId="0" fillId="0" borderId="0" xfId="0" applyNumberFormat="1"/>
    <xf numFmtId="165" fontId="0" fillId="0" borderId="6" xfId="0" applyNumberFormat="1" applyBorder="1" applyAlignment="1">
      <alignment horizontal="center"/>
    </xf>
    <xf numFmtId="165" fontId="4" fillId="0" borderId="6" xfId="1" applyNumberFormat="1" applyBorder="1" applyAlignment="1">
      <alignment horizontal="center"/>
    </xf>
    <xf numFmtId="165" fontId="4" fillId="0" borderId="11" xfId="1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0" fontId="4" fillId="0" borderId="22" xfId="1" applyBorder="1" applyAlignment="1">
      <alignment horizontal="center"/>
    </xf>
    <xf numFmtId="165" fontId="4" fillId="0" borderId="22" xfId="1" applyNumberFormat="1" applyBorder="1" applyAlignment="1">
      <alignment horizontal="center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165" fontId="5" fillId="0" borderId="22" xfId="2" applyNumberFormat="1" applyBorder="1" applyAlignment="1">
      <alignment horizontal="center"/>
    </xf>
    <xf numFmtId="0" fontId="6" fillId="0" borderId="21" xfId="1" applyFont="1" applyBorder="1" applyAlignment="1">
      <alignment horizontal="left" indent="1"/>
    </xf>
    <xf numFmtId="0" fontId="6" fillId="0" borderId="38" xfId="1" applyFont="1" applyBorder="1" applyAlignment="1">
      <alignment horizontal="center"/>
    </xf>
    <xf numFmtId="165" fontId="6" fillId="0" borderId="38" xfId="1" applyNumberFormat="1" applyFont="1" applyBorder="1" applyAlignment="1">
      <alignment horizontal="center"/>
    </xf>
    <xf numFmtId="2" fontId="6" fillId="0" borderId="38" xfId="1" applyNumberFormat="1" applyFont="1" applyBorder="1" applyAlignment="1">
      <alignment horizontal="right" indent="1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2" fontId="6" fillId="0" borderId="38" xfId="1" applyNumberFormat="1" applyFont="1" applyBorder="1" applyAlignment="1">
      <alignment horizontal="center"/>
    </xf>
    <xf numFmtId="0" fontId="6" fillId="0" borderId="21" xfId="0" applyFont="1" applyBorder="1" applyAlignment="1">
      <alignment horizontal="left" indent="1"/>
    </xf>
    <xf numFmtId="0" fontId="6" fillId="0" borderId="38" xfId="0" applyFont="1" applyBorder="1" applyAlignment="1">
      <alignment horizontal="center"/>
    </xf>
    <xf numFmtId="165" fontId="6" fillId="0" borderId="38" xfId="0" applyNumberFormat="1" applyFont="1" applyBorder="1" applyAlignment="1">
      <alignment horizontal="center"/>
    </xf>
    <xf numFmtId="2" fontId="6" fillId="0" borderId="38" xfId="0" applyNumberFormat="1" applyFont="1" applyBorder="1" applyAlignment="1">
      <alignment horizontal="right" indent="1"/>
    </xf>
    <xf numFmtId="0" fontId="6" fillId="0" borderId="20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7" fillId="0" borderId="0" xfId="0" applyFont="1"/>
    <xf numFmtId="0" fontId="0" fillId="5" borderId="22" xfId="0" applyFill="1" applyBorder="1" applyAlignment="1">
      <alignment horizontal="center"/>
    </xf>
    <xf numFmtId="49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22" xfId="0" applyBorder="1" applyAlignment="1">
      <alignment vertical="center" wrapText="1"/>
    </xf>
    <xf numFmtId="4" fontId="0" fillId="0" borderId="11" xfId="0" applyNumberFormat="1" applyBorder="1" applyAlignment="1">
      <alignment horizontal="center" vertical="center"/>
    </xf>
    <xf numFmtId="4" fontId="2" fillId="0" borderId="37" xfId="0" applyNumberFormat="1" applyFont="1" applyBorder="1" applyAlignment="1">
      <alignment horizontal="center" vertical="center"/>
    </xf>
    <xf numFmtId="3" fontId="2" fillId="0" borderId="37" xfId="0" applyNumberFormat="1" applyFont="1" applyBorder="1" applyAlignment="1">
      <alignment horizontal="center" vertical="center"/>
    </xf>
    <xf numFmtId="4" fontId="2" fillId="0" borderId="37" xfId="0" applyNumberFormat="1" applyFont="1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4" fontId="2" fillId="0" borderId="10" xfId="0" applyNumberFormat="1" applyFont="1" applyBorder="1"/>
    <xf numFmtId="167" fontId="0" fillId="0" borderId="1" xfId="0" applyNumberFormat="1" applyBorder="1"/>
    <xf numFmtId="0" fontId="2" fillId="7" borderId="1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1" xfId="0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0" fillId="2" borderId="11" xfId="0" applyFill="1" applyBorder="1"/>
    <xf numFmtId="0" fontId="0" fillId="2" borderId="22" xfId="0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0" fillId="10" borderId="1" xfId="0" applyFill="1" applyBorder="1"/>
    <xf numFmtId="0" fontId="0" fillId="10" borderId="22" xfId="0" applyFill="1" applyBorder="1"/>
    <xf numFmtId="0" fontId="0" fillId="10" borderId="11" xfId="0" applyFill="1" applyBorder="1"/>
    <xf numFmtId="0" fontId="0" fillId="9" borderId="22" xfId="0" applyFill="1" applyBorder="1"/>
    <xf numFmtId="165" fontId="2" fillId="11" borderId="17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37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37" xfId="0" applyFont="1" applyBorder="1"/>
    <xf numFmtId="2" fontId="0" fillId="0" borderId="22" xfId="0" applyNumberFormat="1" applyBorder="1" applyAlignment="1">
      <alignment horizontal="center" vertical="center"/>
    </xf>
    <xf numFmtId="2" fontId="0" fillId="5" borderId="22" xfId="0" applyNumberFormat="1" applyFill="1" applyBorder="1" applyAlignment="1">
      <alignment horizontal="center" vertical="center"/>
    </xf>
    <xf numFmtId="0" fontId="18" fillId="5" borderId="22" xfId="0" applyFont="1" applyFill="1" applyBorder="1" applyAlignment="1">
      <alignment vertical="center" wrapText="1"/>
    </xf>
    <xf numFmtId="0" fontId="0" fillId="2" borderId="22" xfId="0" applyFill="1" applyBorder="1" applyAlignment="1">
      <alignment vertical="center"/>
    </xf>
    <xf numFmtId="167" fontId="0" fillId="0" borderId="0" xfId="0" applyNumberFormat="1"/>
    <xf numFmtId="0" fontId="18" fillId="0" borderId="22" xfId="0" applyFont="1" applyBorder="1" applyAlignment="1">
      <alignment vertical="center" wrapText="1"/>
    </xf>
    <xf numFmtId="0" fontId="2" fillId="12" borderId="37" xfId="0" applyFont="1" applyFill="1" applyBorder="1" applyAlignment="1">
      <alignment horizontal="center" vertical="center" wrapText="1"/>
    </xf>
    <xf numFmtId="167" fontId="2" fillId="12" borderId="10" xfId="0" applyNumberFormat="1" applyFont="1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167" fontId="0" fillId="0" borderId="6" xfId="0" applyNumberFormat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0" fillId="0" borderId="39" xfId="0" applyBorder="1" applyAlignment="1">
      <alignment horizontal="left" vertical="center"/>
    </xf>
    <xf numFmtId="0" fontId="0" fillId="0" borderId="11" xfId="0" applyBorder="1" applyAlignment="1">
      <alignment vertical="center"/>
    </xf>
    <xf numFmtId="2" fontId="0" fillId="0" borderId="11" xfId="0" applyNumberFormat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2" fontId="2" fillId="0" borderId="37" xfId="0" applyNumberFormat="1" applyFont="1" applyBorder="1" applyAlignment="1">
      <alignment horizontal="center"/>
    </xf>
    <xf numFmtId="0" fontId="0" fillId="0" borderId="24" xfId="0" applyBorder="1"/>
    <xf numFmtId="0" fontId="0" fillId="0" borderId="5" xfId="0" applyBorder="1"/>
    <xf numFmtId="0" fontId="0" fillId="0" borderId="25" xfId="0" applyBorder="1"/>
    <xf numFmtId="2" fontId="0" fillId="5" borderId="11" xfId="0" applyNumberFormat="1" applyFill="1" applyBorder="1" applyAlignment="1">
      <alignment horizontal="center"/>
    </xf>
    <xf numFmtId="2" fontId="2" fillId="5" borderId="37" xfId="0" applyNumberFormat="1" applyFont="1" applyFill="1" applyBorder="1" applyAlignment="1">
      <alignment horizontal="center"/>
    </xf>
    <xf numFmtId="0" fontId="2" fillId="12" borderId="15" xfId="0" applyFont="1" applyFill="1" applyBorder="1" applyAlignment="1">
      <alignment horizontal="right"/>
    </xf>
    <xf numFmtId="2" fontId="2" fillId="12" borderId="17" xfId="0" applyNumberFormat="1" applyFont="1" applyFill="1" applyBorder="1"/>
    <xf numFmtId="0" fontId="0" fillId="8" borderId="22" xfId="0" applyFill="1" applyBorder="1" applyAlignment="1">
      <alignment vertical="center"/>
    </xf>
    <xf numFmtId="4" fontId="0" fillId="8" borderId="22" xfId="0" applyNumberFormat="1" applyFill="1" applyBorder="1" applyAlignment="1">
      <alignment horizontal="center" vertical="center"/>
    </xf>
    <xf numFmtId="0" fontId="0" fillId="8" borderId="22" xfId="0" applyFill="1" applyBorder="1"/>
    <xf numFmtId="0" fontId="2" fillId="0" borderId="10" xfId="0" applyFont="1" applyBorder="1"/>
    <xf numFmtId="167" fontId="20" fillId="0" borderId="10" xfId="0" applyNumberFormat="1" applyFont="1" applyBorder="1"/>
    <xf numFmtId="167" fontId="0" fillId="2" borderId="6" xfId="0" applyNumberFormat="1" applyFill="1" applyBorder="1"/>
    <xf numFmtId="0" fontId="0" fillId="0" borderId="0" xfId="0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42" xfId="0" applyBorder="1" applyAlignment="1">
      <alignment wrapText="1"/>
    </xf>
    <xf numFmtId="0" fontId="0" fillId="0" borderId="12" xfId="0" applyBorder="1" applyAlignment="1">
      <alignment wrapText="1"/>
    </xf>
    <xf numFmtId="167" fontId="0" fillId="2" borderId="22" xfId="0" applyNumberFormat="1" applyFill="1" applyBorder="1"/>
    <xf numFmtId="0" fontId="0" fillId="0" borderId="29" xfId="0" applyBorder="1" applyAlignment="1">
      <alignment wrapText="1"/>
    </xf>
    <xf numFmtId="167" fontId="0" fillId="2" borderId="30" xfId="0" applyNumberFormat="1" applyFill="1" applyBorder="1"/>
    <xf numFmtId="167" fontId="0" fillId="0" borderId="43" xfId="0" applyNumberFormat="1" applyBorder="1"/>
    <xf numFmtId="167" fontId="0" fillId="0" borderId="13" xfId="0" applyNumberFormat="1" applyBorder="1"/>
    <xf numFmtId="167" fontId="0" fillId="0" borderId="31" xfId="0" applyNumberFormat="1" applyBorder="1"/>
    <xf numFmtId="0" fontId="2" fillId="11" borderId="37" xfId="0" applyFont="1" applyFill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7" fontId="20" fillId="0" borderId="37" xfId="0" applyNumberFormat="1" applyFont="1" applyBorder="1"/>
    <xf numFmtId="0" fontId="2" fillId="4" borderId="37" xfId="0" applyFont="1" applyFill="1" applyBorder="1" applyAlignment="1">
      <alignment horizontal="center" vertical="center" wrapText="1"/>
    </xf>
    <xf numFmtId="167" fontId="0" fillId="0" borderId="13" xfId="0" applyNumberForma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167" fontId="0" fillId="0" borderId="31" xfId="0" applyNumberFormat="1" applyBorder="1" applyAlignment="1">
      <alignment horizontal="center" vertical="center"/>
    </xf>
    <xf numFmtId="0" fontId="2" fillId="11" borderId="42" xfId="0" applyFont="1" applyFill="1" applyBorder="1" applyAlignment="1">
      <alignment horizontal="center" vertical="center"/>
    </xf>
    <xf numFmtId="167" fontId="0" fillId="0" borderId="43" xfId="0" applyNumberForma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/>
    </xf>
    <xf numFmtId="49" fontId="0" fillId="0" borderId="22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2" xfId="0" applyBorder="1" applyAlignment="1">
      <alignment horizontal="left"/>
    </xf>
    <xf numFmtId="0" fontId="4" fillId="0" borderId="22" xfId="1" applyBorder="1" applyAlignment="1">
      <alignment horizontal="left"/>
    </xf>
    <xf numFmtId="2" fontId="4" fillId="0" borderId="22" xfId="1" applyNumberFormat="1" applyBorder="1" applyAlignment="1">
      <alignment horizontal="left"/>
    </xf>
    <xf numFmtId="0" fontId="4" fillId="0" borderId="11" xfId="1" applyBorder="1" applyAlignment="1">
      <alignment horizontal="left"/>
    </xf>
    <xf numFmtId="0" fontId="4" fillId="0" borderId="6" xfId="1" applyBorder="1" applyAlignment="1">
      <alignment horizontal="left"/>
    </xf>
    <xf numFmtId="0" fontId="5" fillId="0" borderId="22" xfId="2" applyBorder="1" applyAlignment="1">
      <alignment horizontal="left"/>
    </xf>
    <xf numFmtId="0" fontId="18" fillId="0" borderId="22" xfId="0" applyFont="1" applyBorder="1" applyAlignment="1">
      <alignment horizontal="center"/>
    </xf>
    <xf numFmtId="49" fontId="18" fillId="0" borderId="22" xfId="0" applyNumberFormat="1" applyFont="1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49" fontId="18" fillId="0" borderId="6" xfId="0" applyNumberFormat="1" applyFont="1" applyBorder="1" applyAlignment="1">
      <alignment horizontal="left"/>
    </xf>
    <xf numFmtId="0" fontId="18" fillId="0" borderId="6" xfId="0" applyFont="1" applyBorder="1"/>
    <xf numFmtId="0" fontId="18" fillId="0" borderId="22" xfId="0" applyFont="1" applyBorder="1"/>
    <xf numFmtId="0" fontId="16" fillId="0" borderId="44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165" fontId="2" fillId="11" borderId="37" xfId="0" applyNumberFormat="1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left"/>
    </xf>
    <xf numFmtId="49" fontId="0" fillId="0" borderId="11" xfId="0" applyNumberFormat="1" applyBorder="1" applyAlignment="1">
      <alignment horizontal="center" vertical="center"/>
    </xf>
    <xf numFmtId="4" fontId="2" fillId="0" borderId="46" xfId="0" applyNumberFormat="1" applyFont="1" applyBorder="1" applyAlignment="1">
      <alignment horizontal="center" vertical="center"/>
    </xf>
    <xf numFmtId="2" fontId="2" fillId="4" borderId="37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0" fontId="2" fillId="7" borderId="37" xfId="0" applyFont="1" applyFill="1" applyBorder="1"/>
    <xf numFmtId="0" fontId="2" fillId="0" borderId="47" xfId="0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0" fontId="2" fillId="7" borderId="10" xfId="0" applyFont="1" applyFill="1" applyBorder="1"/>
    <xf numFmtId="0" fontId="2" fillId="12" borderId="47" xfId="0" applyFont="1" applyFill="1" applyBorder="1" applyAlignment="1">
      <alignment horizontal="center" vertical="center" wrapText="1"/>
    </xf>
    <xf numFmtId="167" fontId="0" fillId="2" borderId="33" xfId="0" applyNumberFormat="1" applyFill="1" applyBorder="1"/>
    <xf numFmtId="167" fontId="0" fillId="0" borderId="34" xfId="0" applyNumberFormat="1" applyBorder="1"/>
    <xf numFmtId="0" fontId="2" fillId="11" borderId="47" xfId="0" applyFont="1" applyFill="1" applyBorder="1" applyAlignment="1">
      <alignment horizontal="center" vertical="center" wrapText="1"/>
    </xf>
    <xf numFmtId="167" fontId="2" fillId="4" borderId="10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" fillId="4" borderId="47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wrapText="1"/>
    </xf>
    <xf numFmtId="165" fontId="18" fillId="0" borderId="33" xfId="0" applyNumberFormat="1" applyFont="1" applyBorder="1" applyAlignment="1">
      <alignment horizontal="center" vertical="center" wrapText="1"/>
    </xf>
    <xf numFmtId="0" fontId="18" fillId="0" borderId="29" xfId="0" applyFont="1" applyBorder="1" applyAlignment="1">
      <alignment vertical="center" wrapText="1"/>
    </xf>
    <xf numFmtId="165" fontId="18" fillId="0" borderId="30" xfId="0" applyNumberFormat="1" applyFont="1" applyBorder="1" applyAlignment="1">
      <alignment horizontal="center" vertical="center" wrapText="1"/>
    </xf>
    <xf numFmtId="0" fontId="22" fillId="12" borderId="8" xfId="0" applyFont="1" applyFill="1" applyBorder="1" applyAlignment="1">
      <alignment vertical="center"/>
    </xf>
    <xf numFmtId="2" fontId="2" fillId="12" borderId="37" xfId="0" applyNumberFormat="1" applyFont="1" applyFill="1" applyBorder="1" applyAlignment="1">
      <alignment horizontal="center"/>
    </xf>
    <xf numFmtId="0" fontId="6" fillId="11" borderId="15" xfId="4" applyFont="1" applyFill="1" applyBorder="1" applyAlignment="1">
      <alignment horizontal="center"/>
    </xf>
    <xf numFmtId="0" fontId="6" fillId="0" borderId="20" xfId="4" applyFont="1" applyBorder="1" applyAlignment="1">
      <alignment horizontal="center"/>
    </xf>
    <xf numFmtId="2" fontId="6" fillId="0" borderId="38" xfId="4" applyNumberFormat="1" applyFont="1" applyBorder="1" applyAlignment="1">
      <alignment horizontal="right" indent="1"/>
    </xf>
    <xf numFmtId="165" fontId="6" fillId="0" borderId="38" xfId="4" applyNumberFormat="1" applyFont="1" applyBorder="1" applyAlignment="1">
      <alignment horizontal="center"/>
    </xf>
    <xf numFmtId="0" fontId="6" fillId="0" borderId="38" xfId="4" applyFont="1" applyBorder="1" applyAlignment="1">
      <alignment horizontal="center"/>
    </xf>
    <xf numFmtId="0" fontId="6" fillId="0" borderId="21" xfId="4" applyFont="1" applyBorder="1" applyAlignment="1">
      <alignment horizontal="left" indent="1"/>
    </xf>
    <xf numFmtId="0" fontId="4" fillId="0" borderId="11" xfId="4" applyBorder="1" applyAlignment="1">
      <alignment horizontal="left"/>
    </xf>
    <xf numFmtId="165" fontId="4" fillId="0" borderId="11" xfId="4" applyNumberFormat="1" applyBorder="1" applyAlignment="1">
      <alignment horizontal="center"/>
    </xf>
    <xf numFmtId="0" fontId="4" fillId="0" borderId="11" xfId="4" applyBorder="1" applyAlignment="1">
      <alignment horizontal="center"/>
    </xf>
    <xf numFmtId="0" fontId="4" fillId="0" borderId="22" xfId="4" applyBorder="1" applyAlignment="1">
      <alignment horizontal="left"/>
    </xf>
    <xf numFmtId="165" fontId="4" fillId="0" borderId="22" xfId="4" applyNumberFormat="1" applyBorder="1" applyAlignment="1">
      <alignment horizontal="center"/>
    </xf>
    <xf numFmtId="0" fontId="4" fillId="0" borderId="22" xfId="4" applyBorder="1" applyAlignment="1">
      <alignment horizontal="center"/>
    </xf>
    <xf numFmtId="0" fontId="4" fillId="0" borderId="6" xfId="4" applyBorder="1" applyAlignment="1">
      <alignment horizontal="left"/>
    </xf>
    <xf numFmtId="165" fontId="4" fillId="0" borderId="6" xfId="4" applyNumberFormat="1" applyBorder="1" applyAlignment="1">
      <alignment horizontal="center"/>
    </xf>
    <xf numFmtId="0" fontId="4" fillId="0" borderId="6" xfId="4" applyBorder="1" applyAlignment="1">
      <alignment horizontal="center"/>
    </xf>
    <xf numFmtId="0" fontId="24" fillId="0" borderId="0" xfId="0" applyFont="1"/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11" borderId="26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167" fontId="0" fillId="11" borderId="48" xfId="0" applyNumberFormat="1" applyFill="1" applyBorder="1" applyAlignment="1">
      <alignment horizontal="center"/>
    </xf>
    <xf numFmtId="167" fontId="0" fillId="11" borderId="49" xfId="0" applyNumberFormat="1" applyFill="1" applyBorder="1" applyAlignment="1">
      <alignment horizontal="center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167" fontId="0" fillId="11" borderId="8" xfId="0" applyNumberFormat="1" applyFill="1" applyBorder="1" applyAlignment="1">
      <alignment horizontal="center"/>
    </xf>
    <xf numFmtId="167" fontId="0" fillId="11" borderId="10" xfId="0" applyNumberFormat="1" applyFill="1" applyBorder="1" applyAlignment="1">
      <alignment horizontal="center"/>
    </xf>
    <xf numFmtId="0" fontId="2" fillId="12" borderId="26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167" fontId="0" fillId="12" borderId="8" xfId="0" applyNumberFormat="1" applyFill="1" applyBorder="1" applyAlignment="1">
      <alignment horizontal="center"/>
    </xf>
    <xf numFmtId="167" fontId="0" fillId="12" borderId="10" xfId="0" applyNumberFormat="1" applyFill="1" applyBorder="1" applyAlignment="1">
      <alignment horizontal="center"/>
    </xf>
    <xf numFmtId="167" fontId="0" fillId="12" borderId="48" xfId="0" applyNumberFormat="1" applyFill="1" applyBorder="1" applyAlignment="1">
      <alignment horizontal="center"/>
    </xf>
    <xf numFmtId="167" fontId="0" fillId="12" borderId="49" xfId="0" applyNumberForma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167" fontId="0" fillId="4" borderId="48" xfId="0" applyNumberFormat="1" applyFill="1" applyBorder="1" applyAlignment="1">
      <alignment horizontal="center"/>
    </xf>
    <xf numFmtId="167" fontId="0" fillId="4" borderId="49" xfId="0" applyNumberForma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67" fontId="0" fillId="4" borderId="8" xfId="0" applyNumberFormat="1" applyFill="1" applyBorder="1" applyAlignment="1">
      <alignment horizontal="center"/>
    </xf>
    <xf numFmtId="167" fontId="0" fillId="4" borderId="10" xfId="0" applyNumberForma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5">
    <cellStyle name="Čárka" xfId="3" builtinId="3"/>
    <cellStyle name="Normální" xfId="0" builtinId="0"/>
    <cellStyle name="Normální 2" xfId="1" xr:uid="{00000000-0005-0000-0000-000002000000}"/>
    <cellStyle name="Normální 3" xfId="2" xr:uid="{00000000-0005-0000-0000-000003000000}"/>
    <cellStyle name="Normální 3 2" xfId="4" xr:uid="{EE828594-7991-49D5-B54D-7A0C630AD788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kryloval/OneDrive%20-%20CZU%20v%20Praze/Plocha/Z&#225;loha_Justov&#225;_k%20p&#345;ed&#225;n&#237;/&#218;klid/&#218;klid_DUB/M&#237;stnosti_&#250;klid_po&#382;adavky/MCEV%20II/MCEVII_2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2"/>
    </sheetNames>
    <sheetDataSet>
      <sheetData sheetId="0"/>
      <sheetData sheetId="1">
        <row r="1">
          <cell r="C1" t="str">
            <v>PVC</v>
          </cell>
        </row>
        <row r="2">
          <cell r="C2" t="str">
            <v>koberec</v>
          </cell>
        </row>
        <row r="3">
          <cell r="C3" t="str">
            <v>dlažba</v>
          </cell>
        </row>
        <row r="4">
          <cell r="C4" t="str">
            <v>beton</v>
          </cell>
        </row>
        <row r="5">
          <cell r="C5" t="str">
            <v>dřevo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ulka1" connectionId="1" xr16:uid="{00000000-0016-0000-07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8"/>
  <sheetViews>
    <sheetView tabSelected="1" workbookViewId="0">
      <selection activeCell="A3" sqref="A3"/>
    </sheetView>
  </sheetViews>
  <sheetFormatPr defaultRowHeight="14.4" x14ac:dyDescent="0.3"/>
  <cols>
    <col min="1" max="1" width="58.6640625" bestFit="1" customWidth="1"/>
    <col min="2" max="2" width="25.5546875" customWidth="1"/>
  </cols>
  <sheetData>
    <row r="1" spans="1:2" ht="27" customHeight="1" thickBot="1" x14ac:dyDescent="0.35">
      <c r="A1" s="281" t="s">
        <v>0</v>
      </c>
      <c r="B1" s="282"/>
    </row>
    <row r="2" spans="1:2" ht="66.75" customHeight="1" thickBot="1" x14ac:dyDescent="0.35">
      <c r="A2" s="128" t="s">
        <v>1</v>
      </c>
      <c r="B2" s="218" t="s">
        <v>1226</v>
      </c>
    </row>
    <row r="3" spans="1:2" x14ac:dyDescent="0.3">
      <c r="A3" s="216" t="s">
        <v>1222</v>
      </c>
      <c r="B3" s="217">
        <f>'FŽP-kalkulační model'!F439</f>
        <v>0</v>
      </c>
    </row>
    <row r="4" spans="1:2" x14ac:dyDescent="0.3">
      <c r="A4" s="213" t="s">
        <v>1223</v>
      </c>
      <c r="B4" s="212">
        <f>'FLD-kalkulační model'!F513</f>
        <v>0</v>
      </c>
    </row>
    <row r="5" spans="1:2" ht="15" thickBot="1" x14ac:dyDescent="0.35">
      <c r="A5" s="214" t="s">
        <v>1224</v>
      </c>
      <c r="B5" s="215">
        <f>'FAPPZ-kalkulační model'!F214</f>
        <v>0</v>
      </c>
    </row>
    <row r="6" spans="1:2" ht="15" thickBot="1" x14ac:dyDescent="0.35">
      <c r="A6" s="283"/>
      <c r="B6" s="283"/>
    </row>
    <row r="7" spans="1:2" ht="15.6" thickTop="1" thickBot="1" x14ac:dyDescent="0.35">
      <c r="A7" s="40" t="s">
        <v>1225</v>
      </c>
      <c r="B7" s="39">
        <f>SUM(B3:B5)</f>
        <v>0</v>
      </c>
    </row>
    <row r="8" spans="1:2" ht="15" thickTop="1" x14ac:dyDescent="0.3"/>
  </sheetData>
  <sheetProtection algorithmName="SHA-512" hashValue="i19vgAJFl1oP5Pl/XDOfirZELL533h/cIZ+0xIj/7xWMPCX5aRuvBDrvZ00hr8AaUg+0u3l4W+skiymMxyAXEg==" saltValue="/8hLOaHMU/Jzw5SvH+MNJA==" spinCount="100000" sheet="1" objects="1" scenarios="1" formatCells="0" formatColumns="0" formatRows="0"/>
  <mergeCells count="2">
    <mergeCell ref="A1:B1"/>
    <mergeCell ref="A6:B6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H145"/>
  <sheetViews>
    <sheetView topLeftCell="A114" workbookViewId="0">
      <selection activeCell="C143" sqref="C143"/>
    </sheetView>
  </sheetViews>
  <sheetFormatPr defaultColWidth="8.6640625" defaultRowHeight="14.4" x14ac:dyDescent="0.3"/>
  <cols>
    <col min="1" max="1" width="10.33203125" style="27" customWidth="1"/>
    <col min="2" max="2" width="31.33203125" style="3" customWidth="1"/>
    <col min="3" max="3" width="12.6640625" style="3" customWidth="1"/>
    <col min="4" max="4" width="35.33203125" style="3" customWidth="1"/>
    <col min="5" max="5" width="16.33203125" style="3" customWidth="1"/>
    <col min="6" max="6" width="21.5546875" style="3" customWidth="1"/>
    <col min="7" max="7" width="15.44140625" style="3" bestFit="1" customWidth="1"/>
    <col min="8" max="16384" width="8.6640625" style="3"/>
  </cols>
  <sheetData>
    <row r="1" spans="1:8" ht="14.1" customHeight="1" thickBot="1" x14ac:dyDescent="0.35">
      <c r="A1" s="344" t="s">
        <v>1122</v>
      </c>
      <c r="B1" s="345"/>
      <c r="C1" s="345"/>
      <c r="D1" s="345"/>
      <c r="E1" s="346"/>
    </row>
    <row r="2" spans="1:8" ht="14.1" customHeight="1" thickBot="1" x14ac:dyDescent="0.35">
      <c r="A2" s="341" t="s">
        <v>595</v>
      </c>
      <c r="B2" s="342"/>
      <c r="C2" s="342"/>
      <c r="D2" s="342"/>
      <c r="E2" s="343"/>
    </row>
    <row r="3" spans="1:8" ht="28.8" x14ac:dyDescent="0.3">
      <c r="A3" s="62" t="s">
        <v>555</v>
      </c>
      <c r="B3" s="63" t="s">
        <v>1181</v>
      </c>
      <c r="C3" s="63" t="s">
        <v>1180</v>
      </c>
      <c r="D3" s="63" t="s">
        <v>1120</v>
      </c>
      <c r="E3" s="64" t="s">
        <v>1178</v>
      </c>
      <c r="F3" s="3" t="s">
        <v>1123</v>
      </c>
    </row>
    <row r="4" spans="1:8" ht="15" thickBot="1" x14ac:dyDescent="0.35">
      <c r="A4" s="69"/>
      <c r="B4" s="70" t="s">
        <v>76</v>
      </c>
      <c r="C4" s="71">
        <v>1438.5</v>
      </c>
      <c r="D4" s="71" t="s">
        <v>596</v>
      </c>
      <c r="E4" s="72" t="s">
        <v>1117</v>
      </c>
    </row>
    <row r="5" spans="1:8" x14ac:dyDescent="0.3">
      <c r="A5" s="24"/>
      <c r="B5" s="7"/>
      <c r="C5" s="25">
        <f>C4</f>
        <v>1438.5</v>
      </c>
      <c r="D5" s="7"/>
    </row>
    <row r="6" spans="1:8" ht="15" thickBot="1" x14ac:dyDescent="0.35">
      <c r="A6" s="347" t="s">
        <v>597</v>
      </c>
      <c r="B6" s="348"/>
      <c r="C6" s="348"/>
      <c r="D6" s="348"/>
      <c r="E6" s="348"/>
    </row>
    <row r="7" spans="1:8" ht="28.8" x14ac:dyDescent="0.3">
      <c r="A7" s="62" t="s">
        <v>555</v>
      </c>
      <c r="B7" s="63" t="s">
        <v>1181</v>
      </c>
      <c r="C7" s="63" t="s">
        <v>557</v>
      </c>
      <c r="D7" s="63" t="s">
        <v>1120</v>
      </c>
      <c r="E7" s="64" t="s">
        <v>1178</v>
      </c>
    </row>
    <row r="8" spans="1:8" x14ac:dyDescent="0.3">
      <c r="A8" s="73" t="s">
        <v>598</v>
      </c>
      <c r="B8" s="66" t="s">
        <v>101</v>
      </c>
      <c r="C8" s="67">
        <v>240.28</v>
      </c>
      <c r="D8" s="67" t="s">
        <v>599</v>
      </c>
      <c r="E8" s="74" t="s">
        <v>1117</v>
      </c>
    </row>
    <row r="9" spans="1:8" x14ac:dyDescent="0.3">
      <c r="A9" s="73" t="s">
        <v>600</v>
      </c>
      <c r="B9" s="66" t="s">
        <v>71</v>
      </c>
      <c r="C9" s="67">
        <v>21.75</v>
      </c>
      <c r="D9" s="67"/>
      <c r="E9" s="74" t="s">
        <v>1117</v>
      </c>
    </row>
    <row r="10" spans="1:8" ht="15" thickBot="1" x14ac:dyDescent="0.35">
      <c r="A10" s="69" t="s">
        <v>600</v>
      </c>
      <c r="B10" s="70" t="s">
        <v>116</v>
      </c>
      <c r="C10" s="71">
        <v>44.33</v>
      </c>
      <c r="D10" s="71" t="s">
        <v>599</v>
      </c>
      <c r="E10" s="72" t="s">
        <v>1117</v>
      </c>
    </row>
    <row r="11" spans="1:8" ht="15" thickBot="1" x14ac:dyDescent="0.35">
      <c r="A11" s="24"/>
      <c r="B11" s="26"/>
      <c r="C11" s="128">
        <f>C10+C9+C8</f>
        <v>306.36</v>
      </c>
      <c r="D11" s="7"/>
    </row>
    <row r="12" spans="1:8" ht="15" thickBot="1" x14ac:dyDescent="0.35">
      <c r="A12" s="24"/>
      <c r="B12" s="7"/>
      <c r="C12" s="7"/>
      <c r="D12" s="7"/>
    </row>
    <row r="13" spans="1:8" ht="15" thickBot="1" x14ac:dyDescent="0.35">
      <c r="A13" s="341" t="s">
        <v>601</v>
      </c>
      <c r="B13" s="342"/>
      <c r="C13" s="342"/>
      <c r="D13" s="342"/>
      <c r="E13" s="343"/>
    </row>
    <row r="14" spans="1:8" ht="28.8" x14ac:dyDescent="0.3">
      <c r="A14" s="62" t="s">
        <v>555</v>
      </c>
      <c r="B14" s="63" t="s">
        <v>1181</v>
      </c>
      <c r="C14" s="63" t="s">
        <v>1180</v>
      </c>
      <c r="D14" s="63" t="s">
        <v>1120</v>
      </c>
      <c r="E14" s="64" t="s">
        <v>1179</v>
      </c>
    </row>
    <row r="15" spans="1:8" x14ac:dyDescent="0.3">
      <c r="A15" s="73" t="s">
        <v>602</v>
      </c>
      <c r="B15" s="66" t="s">
        <v>126</v>
      </c>
      <c r="C15" s="67">
        <v>26.03</v>
      </c>
      <c r="D15" s="67" t="s">
        <v>603</v>
      </c>
      <c r="E15" s="74" t="s">
        <v>1138</v>
      </c>
    </row>
    <row r="16" spans="1:8" x14ac:dyDescent="0.3">
      <c r="A16" s="73" t="s">
        <v>604</v>
      </c>
      <c r="B16" s="66" t="s">
        <v>1145</v>
      </c>
      <c r="C16" s="67">
        <v>16.260000000000002</v>
      </c>
      <c r="D16" s="67" t="s">
        <v>603</v>
      </c>
      <c r="E16" s="74" t="s">
        <v>1138</v>
      </c>
      <c r="F16"/>
      <c r="G16"/>
      <c r="H16"/>
    </row>
    <row r="17" spans="1:8" x14ac:dyDescent="0.3">
      <c r="A17" s="73" t="s">
        <v>605</v>
      </c>
      <c r="B17" s="66" t="s">
        <v>1133</v>
      </c>
      <c r="C17" s="67">
        <v>17.920000000000002</v>
      </c>
      <c r="D17" s="67" t="s">
        <v>603</v>
      </c>
      <c r="E17" s="74" t="s">
        <v>1138</v>
      </c>
      <c r="F17"/>
      <c r="G17"/>
      <c r="H17"/>
    </row>
    <row r="18" spans="1:8" x14ac:dyDescent="0.3">
      <c r="A18" s="73" t="s">
        <v>606</v>
      </c>
      <c r="B18" s="66" t="s">
        <v>489</v>
      </c>
      <c r="C18" s="67">
        <v>4.1399999999999997</v>
      </c>
      <c r="D18" s="67"/>
      <c r="E18" s="74" t="s">
        <v>1138</v>
      </c>
      <c r="F18"/>
      <c r="G18"/>
      <c r="H18"/>
    </row>
    <row r="19" spans="1:8" x14ac:dyDescent="0.3">
      <c r="A19" s="73" t="s">
        <v>607</v>
      </c>
      <c r="B19" s="66" t="s">
        <v>152</v>
      </c>
      <c r="C19" s="67">
        <v>24.44</v>
      </c>
      <c r="D19" s="67" t="s">
        <v>608</v>
      </c>
      <c r="E19" s="74" t="s">
        <v>1138</v>
      </c>
      <c r="F19"/>
      <c r="G19"/>
      <c r="H19"/>
    </row>
    <row r="20" spans="1:8" x14ac:dyDescent="0.3">
      <c r="A20" s="73" t="s">
        <v>609</v>
      </c>
      <c r="B20" s="66" t="s">
        <v>148</v>
      </c>
      <c r="C20" s="67">
        <v>30.79</v>
      </c>
      <c r="D20" s="67" t="s">
        <v>608</v>
      </c>
      <c r="E20" s="74" t="s">
        <v>1138</v>
      </c>
      <c r="F20"/>
      <c r="G20"/>
      <c r="H20"/>
    </row>
    <row r="21" spans="1:8" x14ac:dyDescent="0.3">
      <c r="A21" s="73" t="s">
        <v>610</v>
      </c>
      <c r="B21" s="66" t="s">
        <v>146</v>
      </c>
      <c r="C21" s="67">
        <v>4.8099999999999996</v>
      </c>
      <c r="D21" s="67" t="s">
        <v>608</v>
      </c>
      <c r="E21" s="74" t="s">
        <v>1138</v>
      </c>
      <c r="F21"/>
      <c r="G21"/>
      <c r="H21"/>
    </row>
    <row r="22" spans="1:8" x14ac:dyDescent="0.3">
      <c r="A22" s="73" t="s">
        <v>611</v>
      </c>
      <c r="B22" s="66" t="s">
        <v>1143</v>
      </c>
      <c r="C22" s="67">
        <v>7.15</v>
      </c>
      <c r="D22" s="67" t="s">
        <v>603</v>
      </c>
      <c r="E22" s="74" t="s">
        <v>1138</v>
      </c>
      <c r="F22"/>
      <c r="G22"/>
      <c r="H22"/>
    </row>
    <row r="23" spans="1:8" x14ac:dyDescent="0.3">
      <c r="A23" s="73" t="s">
        <v>612</v>
      </c>
      <c r="B23" s="66" t="s">
        <v>1146</v>
      </c>
      <c r="C23" s="67">
        <v>19.059999999999999</v>
      </c>
      <c r="D23" s="67" t="s">
        <v>603</v>
      </c>
      <c r="E23" s="74" t="s">
        <v>1138</v>
      </c>
      <c r="F23"/>
      <c r="G23"/>
      <c r="H23"/>
    </row>
    <row r="24" spans="1:8" x14ac:dyDescent="0.3">
      <c r="A24" s="73" t="s">
        <v>613</v>
      </c>
      <c r="B24" s="66" t="s">
        <v>485</v>
      </c>
      <c r="C24" s="67">
        <v>9.18</v>
      </c>
      <c r="D24" s="67" t="s">
        <v>603</v>
      </c>
      <c r="E24" s="74" t="s">
        <v>1138</v>
      </c>
      <c r="F24"/>
      <c r="G24"/>
      <c r="H24"/>
    </row>
    <row r="25" spans="1:8" x14ac:dyDescent="0.3">
      <c r="A25" s="73" t="s">
        <v>614</v>
      </c>
      <c r="B25" s="66" t="s">
        <v>1147</v>
      </c>
      <c r="C25" s="67">
        <v>19.18</v>
      </c>
      <c r="D25" s="67" t="s">
        <v>603</v>
      </c>
      <c r="E25" s="74" t="s">
        <v>1138</v>
      </c>
      <c r="F25"/>
      <c r="G25"/>
      <c r="H25"/>
    </row>
    <row r="26" spans="1:8" x14ac:dyDescent="0.3">
      <c r="A26" s="73" t="s">
        <v>615</v>
      </c>
      <c r="B26" s="66" t="s">
        <v>1130</v>
      </c>
      <c r="C26" s="67">
        <v>6.14</v>
      </c>
      <c r="D26" s="67" t="s">
        <v>603</v>
      </c>
      <c r="E26" s="74" t="s">
        <v>1138</v>
      </c>
      <c r="F26"/>
      <c r="G26"/>
      <c r="H26"/>
    </row>
    <row r="27" spans="1:8" x14ac:dyDescent="0.3">
      <c r="A27" s="73" t="s">
        <v>616</v>
      </c>
      <c r="B27" s="66" t="s">
        <v>149</v>
      </c>
      <c r="C27" s="67">
        <v>4.8499999999999996</v>
      </c>
      <c r="D27" s="67" t="s">
        <v>608</v>
      </c>
      <c r="E27" s="74" t="s">
        <v>1138</v>
      </c>
      <c r="F27"/>
      <c r="G27"/>
      <c r="H27"/>
    </row>
    <row r="28" spans="1:8" x14ac:dyDescent="0.3">
      <c r="A28" s="73" t="s">
        <v>617</v>
      </c>
      <c r="B28" s="66" t="s">
        <v>1147</v>
      </c>
      <c r="C28" s="67">
        <v>12.45</v>
      </c>
      <c r="D28" s="67" t="s">
        <v>603</v>
      </c>
      <c r="E28" s="74" t="s">
        <v>1138</v>
      </c>
      <c r="F28"/>
      <c r="G28"/>
      <c r="H28"/>
    </row>
    <row r="29" spans="1:8" x14ac:dyDescent="0.3">
      <c r="A29" s="73" t="s">
        <v>618</v>
      </c>
      <c r="B29" s="66" t="s">
        <v>117</v>
      </c>
      <c r="C29" s="67">
        <v>570.34</v>
      </c>
      <c r="D29" s="67" t="s">
        <v>599</v>
      </c>
      <c r="E29" s="74" t="s">
        <v>1117</v>
      </c>
      <c r="F29"/>
      <c r="G29"/>
      <c r="H29"/>
    </row>
    <row r="30" spans="1:8" x14ac:dyDescent="0.3">
      <c r="A30" s="73" t="s">
        <v>619</v>
      </c>
      <c r="B30" s="66" t="s">
        <v>124</v>
      </c>
      <c r="C30" s="67">
        <v>16.38</v>
      </c>
      <c r="D30" s="67" t="s">
        <v>620</v>
      </c>
      <c r="E30" s="74" t="s">
        <v>1138</v>
      </c>
      <c r="F30"/>
      <c r="G30"/>
      <c r="H30"/>
    </row>
    <row r="31" spans="1:8" x14ac:dyDescent="0.3">
      <c r="A31" s="73" t="s">
        <v>621</v>
      </c>
      <c r="B31" s="66" t="s">
        <v>89</v>
      </c>
      <c r="C31" s="67">
        <v>9.57</v>
      </c>
      <c r="D31" s="67"/>
      <c r="E31" s="74" t="s">
        <v>1138</v>
      </c>
      <c r="F31"/>
      <c r="G31"/>
      <c r="H31"/>
    </row>
    <row r="32" spans="1:8" ht="15" thickBot="1" x14ac:dyDescent="0.35">
      <c r="A32" s="69" t="s">
        <v>622</v>
      </c>
      <c r="B32" s="70" t="s">
        <v>159</v>
      </c>
      <c r="C32" s="71">
        <v>13.95</v>
      </c>
      <c r="D32" s="71" t="s">
        <v>599</v>
      </c>
      <c r="E32" s="72" t="s">
        <v>1138</v>
      </c>
      <c r="F32"/>
      <c r="G32"/>
      <c r="H32"/>
    </row>
    <row r="33" spans="1:8" ht="15" thickBot="1" x14ac:dyDescent="0.35">
      <c r="A33" s="24"/>
      <c r="B33" s="26"/>
      <c r="C33" s="128">
        <f>SUM(C15:C32)</f>
        <v>812.6400000000001</v>
      </c>
      <c r="D33" s="7"/>
      <c r="F33"/>
      <c r="G33"/>
      <c r="H33"/>
    </row>
    <row r="34" spans="1:8" ht="15" thickBot="1" x14ac:dyDescent="0.35">
      <c r="A34" s="24"/>
      <c r="B34" s="26"/>
      <c r="C34" s="7"/>
      <c r="D34" s="7"/>
      <c r="F34"/>
      <c r="G34"/>
    </row>
    <row r="35" spans="1:8" ht="15" thickBot="1" x14ac:dyDescent="0.35">
      <c r="A35" s="341" t="s">
        <v>623</v>
      </c>
      <c r="B35" s="342"/>
      <c r="C35" s="342"/>
      <c r="D35" s="342"/>
      <c r="E35" s="343"/>
    </row>
    <row r="36" spans="1:8" ht="28.8" x14ac:dyDescent="0.3">
      <c r="A36" s="62" t="s">
        <v>555</v>
      </c>
      <c r="B36" s="63" t="s">
        <v>1181</v>
      </c>
      <c r="C36" s="63" t="s">
        <v>1180</v>
      </c>
      <c r="D36" s="63" t="s">
        <v>1120</v>
      </c>
      <c r="E36" s="64" t="s">
        <v>1182</v>
      </c>
    </row>
    <row r="37" spans="1:8" x14ac:dyDescent="0.3">
      <c r="A37" s="73" t="s">
        <v>624</v>
      </c>
      <c r="B37" s="66" t="s">
        <v>125</v>
      </c>
      <c r="C37" s="67">
        <v>33.340000000000003</v>
      </c>
      <c r="D37" s="67" t="s">
        <v>625</v>
      </c>
      <c r="E37" s="74" t="s">
        <v>1138</v>
      </c>
      <c r="F37"/>
      <c r="G37"/>
      <c r="H37"/>
    </row>
    <row r="38" spans="1:8" x14ac:dyDescent="0.3">
      <c r="A38" s="73" t="s">
        <v>626</v>
      </c>
      <c r="B38" s="66" t="s">
        <v>126</v>
      </c>
      <c r="C38" s="67">
        <v>84.75</v>
      </c>
      <c r="D38" s="67" t="s">
        <v>603</v>
      </c>
      <c r="E38" s="74" t="s">
        <v>1138</v>
      </c>
      <c r="F38"/>
      <c r="G38"/>
      <c r="H38"/>
    </row>
    <row r="39" spans="1:8" x14ac:dyDescent="0.3">
      <c r="A39" s="73" t="s">
        <v>627</v>
      </c>
      <c r="B39" s="66" t="s">
        <v>1148</v>
      </c>
      <c r="C39" s="67">
        <v>8.49</v>
      </c>
      <c r="D39" s="67" t="s">
        <v>603</v>
      </c>
      <c r="E39" s="74" t="s">
        <v>1138</v>
      </c>
      <c r="F39"/>
      <c r="G39"/>
      <c r="H39"/>
    </row>
    <row r="40" spans="1:8" x14ac:dyDescent="0.3">
      <c r="A40" s="73" t="s">
        <v>628</v>
      </c>
      <c r="B40" s="66" t="s">
        <v>113</v>
      </c>
      <c r="C40" s="67">
        <v>3.57</v>
      </c>
      <c r="D40" s="67" t="s">
        <v>596</v>
      </c>
      <c r="E40" s="74" t="s">
        <v>1117</v>
      </c>
      <c r="F40"/>
      <c r="G40"/>
      <c r="H40"/>
    </row>
    <row r="41" spans="1:8" x14ac:dyDescent="0.3">
      <c r="A41" s="73" t="s">
        <v>629</v>
      </c>
      <c r="B41" s="66" t="s">
        <v>108</v>
      </c>
      <c r="C41" s="67">
        <v>15.96</v>
      </c>
      <c r="D41" s="67" t="s">
        <v>596</v>
      </c>
      <c r="E41" s="74" t="s">
        <v>1117</v>
      </c>
      <c r="F41"/>
      <c r="G41"/>
      <c r="H41"/>
    </row>
    <row r="42" spans="1:8" x14ac:dyDescent="0.3">
      <c r="A42" s="73" t="s">
        <v>630</v>
      </c>
      <c r="B42" s="66" t="s">
        <v>1135</v>
      </c>
      <c r="C42" s="67">
        <v>71.34</v>
      </c>
      <c r="D42" s="67" t="s">
        <v>603</v>
      </c>
      <c r="E42" s="74" t="s">
        <v>1138</v>
      </c>
      <c r="F42"/>
      <c r="G42"/>
      <c r="H42"/>
    </row>
    <row r="43" spans="1:8" ht="15" thickBot="1" x14ac:dyDescent="0.35">
      <c r="A43" s="69" t="s">
        <v>631</v>
      </c>
      <c r="B43" s="70" t="s">
        <v>1135</v>
      </c>
      <c r="C43" s="71">
        <v>71.34</v>
      </c>
      <c r="D43" s="71" t="s">
        <v>603</v>
      </c>
      <c r="E43" s="72" t="s">
        <v>1138</v>
      </c>
      <c r="F43"/>
      <c r="G43"/>
      <c r="H43"/>
    </row>
    <row r="44" spans="1:8" ht="15" thickBot="1" x14ac:dyDescent="0.35">
      <c r="A44" s="24"/>
      <c r="B44" s="26"/>
      <c r="C44" s="128">
        <f>SUM(C37:C43)</f>
        <v>288.79000000000002</v>
      </c>
      <c r="D44" s="7"/>
      <c r="F44"/>
      <c r="G44"/>
      <c r="H44"/>
    </row>
    <row r="45" spans="1:8" ht="15" thickBot="1" x14ac:dyDescent="0.35">
      <c r="A45" s="24"/>
      <c r="B45" s="26"/>
      <c r="C45" s="7"/>
      <c r="D45" s="7"/>
      <c r="F45"/>
      <c r="G45"/>
      <c r="H45"/>
    </row>
    <row r="46" spans="1:8" ht="15" thickBot="1" x14ac:dyDescent="0.35">
      <c r="A46" s="341" t="s">
        <v>632</v>
      </c>
      <c r="B46" s="342"/>
      <c r="C46" s="342"/>
      <c r="D46" s="342"/>
      <c r="E46" s="343"/>
      <c r="F46"/>
      <c r="G46"/>
      <c r="H46"/>
    </row>
    <row r="47" spans="1:8" ht="28.8" x14ac:dyDescent="0.3">
      <c r="A47" s="62" t="s">
        <v>555</v>
      </c>
      <c r="B47" s="63" t="s">
        <v>1181</v>
      </c>
      <c r="C47" s="63" t="s">
        <v>1180</v>
      </c>
      <c r="D47" s="63" t="s">
        <v>1120</v>
      </c>
      <c r="E47" s="64" t="s">
        <v>1183</v>
      </c>
      <c r="F47"/>
      <c r="G47"/>
      <c r="H47"/>
    </row>
    <row r="48" spans="1:8" x14ac:dyDescent="0.3">
      <c r="A48" s="73" t="s">
        <v>633</v>
      </c>
      <c r="B48" s="66" t="s">
        <v>1133</v>
      </c>
      <c r="C48" s="67">
        <v>25.68</v>
      </c>
      <c r="D48" s="67" t="s">
        <v>603</v>
      </c>
      <c r="E48" s="74" t="s">
        <v>1138</v>
      </c>
      <c r="F48"/>
      <c r="G48"/>
      <c r="H48"/>
    </row>
    <row r="49" spans="1:8" x14ac:dyDescent="0.3">
      <c r="A49" s="73" t="s">
        <v>634</v>
      </c>
      <c r="B49" s="66" t="s">
        <v>485</v>
      </c>
      <c r="C49" s="67">
        <v>38.74</v>
      </c>
      <c r="D49" s="67" t="s">
        <v>603</v>
      </c>
      <c r="E49" s="74" t="s">
        <v>1138</v>
      </c>
      <c r="F49"/>
      <c r="G49"/>
      <c r="H49"/>
    </row>
    <row r="50" spans="1:8" x14ac:dyDescent="0.3">
      <c r="A50" s="73" t="s">
        <v>635</v>
      </c>
      <c r="B50" s="66" t="s">
        <v>489</v>
      </c>
      <c r="C50" s="67">
        <v>4.1399999999999997</v>
      </c>
      <c r="D50" s="67"/>
      <c r="E50" s="74" t="s">
        <v>1138</v>
      </c>
      <c r="F50"/>
      <c r="G50"/>
      <c r="H50"/>
    </row>
    <row r="51" spans="1:8" x14ac:dyDescent="0.3">
      <c r="A51" s="73" t="s">
        <v>636</v>
      </c>
      <c r="B51" s="66" t="s">
        <v>1143</v>
      </c>
      <c r="C51" s="67">
        <v>2.87</v>
      </c>
      <c r="D51" s="67" t="s">
        <v>603</v>
      </c>
      <c r="E51" s="74" t="s">
        <v>1138</v>
      </c>
      <c r="F51"/>
      <c r="G51"/>
      <c r="H51"/>
    </row>
    <row r="52" spans="1:8" x14ac:dyDescent="0.3">
      <c r="A52" s="73" t="s">
        <v>637</v>
      </c>
      <c r="B52" s="66" t="s">
        <v>148</v>
      </c>
      <c r="C52" s="67">
        <v>17.600000000000001</v>
      </c>
      <c r="D52" s="67" t="s">
        <v>608</v>
      </c>
      <c r="E52" s="74" t="s">
        <v>1138</v>
      </c>
      <c r="F52"/>
      <c r="G52"/>
      <c r="H52"/>
    </row>
    <row r="53" spans="1:8" x14ac:dyDescent="0.3">
      <c r="A53" s="73" t="s">
        <v>638</v>
      </c>
      <c r="B53" s="66" t="s">
        <v>150</v>
      </c>
      <c r="C53" s="67">
        <v>8.39</v>
      </c>
      <c r="D53" s="67" t="s">
        <v>608</v>
      </c>
      <c r="E53" s="74" t="s">
        <v>1138</v>
      </c>
      <c r="F53"/>
      <c r="G53"/>
      <c r="H53"/>
    </row>
    <row r="54" spans="1:8" x14ac:dyDescent="0.3">
      <c r="A54" s="73" t="s">
        <v>639</v>
      </c>
      <c r="B54" s="66" t="s">
        <v>1149</v>
      </c>
      <c r="C54" s="67">
        <v>31.51</v>
      </c>
      <c r="D54" s="67" t="s">
        <v>603</v>
      </c>
      <c r="E54" s="74" t="s">
        <v>1138</v>
      </c>
      <c r="F54"/>
      <c r="G54"/>
      <c r="H54"/>
    </row>
    <row r="55" spans="1:8" x14ac:dyDescent="0.3">
      <c r="A55" s="73" t="s">
        <v>640</v>
      </c>
      <c r="B55" s="66" t="s">
        <v>84</v>
      </c>
      <c r="C55" s="67">
        <v>34.5</v>
      </c>
      <c r="D55" s="67" t="s">
        <v>608</v>
      </c>
      <c r="E55" s="74" t="s">
        <v>1138</v>
      </c>
      <c r="F55"/>
      <c r="G55"/>
      <c r="H55"/>
    </row>
    <row r="56" spans="1:8" x14ac:dyDescent="0.3">
      <c r="A56" s="73" t="s">
        <v>641</v>
      </c>
      <c r="B56" s="66" t="s">
        <v>119</v>
      </c>
      <c r="C56" s="67">
        <v>17.91</v>
      </c>
      <c r="D56" s="67" t="s">
        <v>620</v>
      </c>
      <c r="E56" s="74" t="s">
        <v>1138</v>
      </c>
      <c r="F56"/>
      <c r="G56"/>
      <c r="H56"/>
    </row>
    <row r="57" spans="1:8" x14ac:dyDescent="0.3">
      <c r="A57" s="73" t="s">
        <v>642</v>
      </c>
      <c r="B57" s="66" t="s">
        <v>73</v>
      </c>
      <c r="C57" s="67">
        <v>17.14</v>
      </c>
      <c r="D57" s="67" t="s">
        <v>620</v>
      </c>
      <c r="E57" s="74" t="s">
        <v>1138</v>
      </c>
      <c r="F57"/>
      <c r="G57"/>
      <c r="H57"/>
    </row>
    <row r="58" spans="1:8" x14ac:dyDescent="0.3">
      <c r="A58" s="73" t="s">
        <v>643</v>
      </c>
      <c r="B58" s="66" t="s">
        <v>110</v>
      </c>
      <c r="C58" s="67">
        <v>71.45</v>
      </c>
      <c r="D58" s="67" t="s">
        <v>620</v>
      </c>
      <c r="E58" s="74" t="s">
        <v>1138</v>
      </c>
      <c r="F58"/>
      <c r="G58"/>
      <c r="H58"/>
    </row>
    <row r="59" spans="1:8" x14ac:dyDescent="0.3">
      <c r="A59" s="73" t="s">
        <v>644</v>
      </c>
      <c r="B59" s="66" t="s">
        <v>86</v>
      </c>
      <c r="C59" s="67">
        <v>36.630000000000003</v>
      </c>
      <c r="D59" s="67" t="s">
        <v>620</v>
      </c>
      <c r="E59" s="74" t="s">
        <v>1138</v>
      </c>
      <c r="F59"/>
      <c r="G59"/>
      <c r="H59"/>
    </row>
    <row r="60" spans="1:8" x14ac:dyDescent="0.3">
      <c r="A60" s="73" t="s">
        <v>645</v>
      </c>
      <c r="B60" s="66" t="s">
        <v>485</v>
      </c>
      <c r="C60" s="67">
        <v>46.14</v>
      </c>
      <c r="D60" s="67" t="s">
        <v>620</v>
      </c>
      <c r="E60" s="74" t="s">
        <v>1138</v>
      </c>
      <c r="F60"/>
      <c r="G60"/>
      <c r="H60"/>
    </row>
    <row r="61" spans="1:8" x14ac:dyDescent="0.3">
      <c r="A61" s="73" t="s">
        <v>646</v>
      </c>
      <c r="B61" s="66" t="s">
        <v>96</v>
      </c>
      <c r="C61" s="67">
        <v>172.37</v>
      </c>
      <c r="D61" s="67" t="s">
        <v>620</v>
      </c>
      <c r="E61" s="74" t="s">
        <v>1138</v>
      </c>
      <c r="F61"/>
      <c r="G61"/>
      <c r="H61"/>
    </row>
    <row r="62" spans="1:8" x14ac:dyDescent="0.3">
      <c r="A62" s="73" t="s">
        <v>647</v>
      </c>
      <c r="B62" s="66" t="s">
        <v>124</v>
      </c>
      <c r="C62" s="67">
        <v>16.38</v>
      </c>
      <c r="D62" s="67" t="s">
        <v>620</v>
      </c>
      <c r="E62" s="74" t="s">
        <v>1138</v>
      </c>
      <c r="F62"/>
      <c r="G62"/>
      <c r="H62"/>
    </row>
    <row r="63" spans="1:8" x14ac:dyDescent="0.3">
      <c r="A63" s="73" t="s">
        <v>648</v>
      </c>
      <c r="B63" s="66" t="s">
        <v>89</v>
      </c>
      <c r="C63" s="67">
        <v>9.57</v>
      </c>
      <c r="D63" s="67"/>
      <c r="E63" s="74" t="s">
        <v>1138</v>
      </c>
      <c r="F63"/>
      <c r="G63"/>
      <c r="H63"/>
    </row>
    <row r="64" spans="1:8" x14ac:dyDescent="0.3">
      <c r="A64" s="73" t="s">
        <v>649</v>
      </c>
      <c r="B64" s="66" t="s">
        <v>102</v>
      </c>
      <c r="C64" s="67">
        <v>36.630000000000003</v>
      </c>
      <c r="D64" s="67" t="s">
        <v>620</v>
      </c>
      <c r="E64" s="74" t="s">
        <v>1138</v>
      </c>
      <c r="F64"/>
      <c r="G64"/>
      <c r="H64"/>
    </row>
    <row r="65" spans="1:8" x14ac:dyDescent="0.3">
      <c r="A65" s="73" t="s">
        <v>650</v>
      </c>
      <c r="B65" s="66" t="s">
        <v>91</v>
      </c>
      <c r="C65" s="67">
        <v>35.56</v>
      </c>
      <c r="D65" s="67" t="s">
        <v>603</v>
      </c>
      <c r="E65" s="74" t="s">
        <v>1138</v>
      </c>
      <c r="F65"/>
      <c r="G65"/>
      <c r="H65"/>
    </row>
    <row r="66" spans="1:8" x14ac:dyDescent="0.3">
      <c r="A66" s="73" t="s">
        <v>651</v>
      </c>
      <c r="B66" s="66" t="s">
        <v>84</v>
      </c>
      <c r="C66" s="67">
        <v>35.56</v>
      </c>
      <c r="D66" s="67" t="s">
        <v>620</v>
      </c>
      <c r="E66" s="74" t="s">
        <v>1138</v>
      </c>
      <c r="F66"/>
      <c r="G66"/>
    </row>
    <row r="67" spans="1:8" x14ac:dyDescent="0.3">
      <c r="A67" s="73" t="s">
        <v>652</v>
      </c>
      <c r="B67" s="66" t="s">
        <v>84</v>
      </c>
      <c r="C67" s="67">
        <v>35.56</v>
      </c>
      <c r="D67" s="67" t="s">
        <v>620</v>
      </c>
      <c r="E67" s="74" t="s">
        <v>1138</v>
      </c>
      <c r="F67"/>
      <c r="G67"/>
    </row>
    <row r="68" spans="1:8" x14ac:dyDescent="0.3">
      <c r="A68" s="73" t="s">
        <v>653</v>
      </c>
      <c r="B68" s="66" t="s">
        <v>1124</v>
      </c>
      <c r="C68" s="67">
        <v>17.55</v>
      </c>
      <c r="D68" s="67" t="s">
        <v>603</v>
      </c>
      <c r="E68" s="74" t="s">
        <v>1138</v>
      </c>
      <c r="F68"/>
      <c r="G68"/>
    </row>
    <row r="69" spans="1:8" x14ac:dyDescent="0.3">
      <c r="A69" s="73" t="s">
        <v>654</v>
      </c>
      <c r="B69" s="66" t="s">
        <v>113</v>
      </c>
      <c r="C69" s="67">
        <v>16.96</v>
      </c>
      <c r="D69" s="67" t="s">
        <v>620</v>
      </c>
      <c r="E69" s="74" t="s">
        <v>1138</v>
      </c>
      <c r="F69"/>
      <c r="G69"/>
    </row>
    <row r="70" spans="1:8" x14ac:dyDescent="0.3">
      <c r="A70" s="73" t="s">
        <v>655</v>
      </c>
      <c r="B70" s="66" t="s">
        <v>113</v>
      </c>
      <c r="C70" s="67">
        <v>13.28</v>
      </c>
      <c r="D70" s="67" t="s">
        <v>620</v>
      </c>
      <c r="E70" s="74" t="s">
        <v>1117</v>
      </c>
      <c r="F70"/>
      <c r="G70"/>
    </row>
    <row r="71" spans="1:8" x14ac:dyDescent="0.3">
      <c r="A71" s="73" t="s">
        <v>656</v>
      </c>
      <c r="B71" s="66" t="s">
        <v>1150</v>
      </c>
      <c r="C71" s="67">
        <v>5.42</v>
      </c>
      <c r="D71" s="67" t="s">
        <v>603</v>
      </c>
      <c r="E71" s="74" t="s">
        <v>1138</v>
      </c>
      <c r="F71"/>
      <c r="G71"/>
    </row>
    <row r="72" spans="1:8" x14ac:dyDescent="0.3">
      <c r="A72" s="73" t="s">
        <v>657</v>
      </c>
      <c r="B72" s="66" t="s">
        <v>123</v>
      </c>
      <c r="C72" s="67">
        <v>4.97</v>
      </c>
      <c r="D72" s="67" t="s">
        <v>608</v>
      </c>
      <c r="E72" s="74" t="s">
        <v>1138</v>
      </c>
      <c r="F72"/>
      <c r="G72"/>
    </row>
    <row r="73" spans="1:8" x14ac:dyDescent="0.3">
      <c r="A73" s="73" t="s">
        <v>658</v>
      </c>
      <c r="B73" s="66" t="s">
        <v>122</v>
      </c>
      <c r="C73" s="67">
        <v>10.64</v>
      </c>
      <c r="D73" s="67" t="s">
        <v>608</v>
      </c>
      <c r="E73" s="74" t="s">
        <v>1138</v>
      </c>
    </row>
    <row r="74" spans="1:8" ht="15" thickBot="1" x14ac:dyDescent="0.35">
      <c r="A74" s="69" t="s">
        <v>659</v>
      </c>
      <c r="B74" s="70" t="s">
        <v>112</v>
      </c>
      <c r="C74" s="71">
        <v>16.68</v>
      </c>
      <c r="D74" s="71" t="s">
        <v>603</v>
      </c>
      <c r="E74" s="72" t="s">
        <v>1138</v>
      </c>
    </row>
    <row r="75" spans="1:8" ht="15" thickBot="1" x14ac:dyDescent="0.35">
      <c r="A75" s="24"/>
      <c r="B75" s="26"/>
      <c r="C75" s="128">
        <f>SUM(C48:C74)</f>
        <v>779.82999999999981</v>
      </c>
      <c r="D75" s="7"/>
    </row>
    <row r="76" spans="1:8" ht="15" thickBot="1" x14ac:dyDescent="0.35">
      <c r="A76" s="24"/>
      <c r="B76" s="26"/>
      <c r="C76" s="7"/>
      <c r="D76" s="7"/>
    </row>
    <row r="77" spans="1:8" ht="15" thickBot="1" x14ac:dyDescent="0.35">
      <c r="A77" s="341" t="s">
        <v>660</v>
      </c>
      <c r="B77" s="342"/>
      <c r="C77" s="342"/>
      <c r="D77" s="342"/>
      <c r="E77" s="343"/>
    </row>
    <row r="78" spans="1:8" ht="28.8" x14ac:dyDescent="0.3">
      <c r="A78" s="62" t="s">
        <v>555</v>
      </c>
      <c r="B78" s="63" t="s">
        <v>1181</v>
      </c>
      <c r="C78" s="63" t="s">
        <v>1180</v>
      </c>
      <c r="D78" s="63" t="s">
        <v>1120</v>
      </c>
      <c r="E78" s="64" t="s">
        <v>1184</v>
      </c>
      <c r="F78"/>
      <c r="G78"/>
      <c r="H78"/>
    </row>
    <row r="79" spans="1:8" x14ac:dyDescent="0.3">
      <c r="A79" s="73" t="s">
        <v>661</v>
      </c>
      <c r="B79" s="66" t="s">
        <v>90</v>
      </c>
      <c r="C79" s="67">
        <v>167.61</v>
      </c>
      <c r="D79" s="67" t="s">
        <v>603</v>
      </c>
      <c r="E79" s="74" t="s">
        <v>1138</v>
      </c>
      <c r="F79"/>
      <c r="G79"/>
      <c r="H79"/>
    </row>
    <row r="80" spans="1:8" x14ac:dyDescent="0.3">
      <c r="A80" s="73" t="s">
        <v>662</v>
      </c>
      <c r="B80" s="66" t="s">
        <v>1141</v>
      </c>
      <c r="C80" s="67">
        <v>90.84</v>
      </c>
      <c r="D80" s="67" t="s">
        <v>603</v>
      </c>
      <c r="E80" s="74" t="s">
        <v>1138</v>
      </c>
      <c r="F80"/>
      <c r="G80"/>
      <c r="H80"/>
    </row>
    <row r="81" spans="1:8" ht="15" thickBot="1" x14ac:dyDescent="0.35">
      <c r="A81" s="69" t="s">
        <v>663</v>
      </c>
      <c r="B81" s="70" t="s">
        <v>1133</v>
      </c>
      <c r="C81" s="71">
        <v>16.079999999999998</v>
      </c>
      <c r="D81" s="71" t="s">
        <v>620</v>
      </c>
      <c r="E81" s="72" t="s">
        <v>1138</v>
      </c>
      <c r="F81"/>
      <c r="G81"/>
      <c r="H81"/>
    </row>
    <row r="82" spans="1:8" ht="15" thickBot="1" x14ac:dyDescent="0.35">
      <c r="A82" s="24"/>
      <c r="B82" s="26"/>
      <c r="C82" s="128">
        <f>C81+C80+C79</f>
        <v>274.53000000000003</v>
      </c>
      <c r="D82" s="7"/>
      <c r="F82"/>
      <c r="G82"/>
      <c r="H82"/>
    </row>
    <row r="83" spans="1:8" ht="15" thickBot="1" x14ac:dyDescent="0.35">
      <c r="A83" s="24"/>
      <c r="B83" s="26"/>
      <c r="C83" s="7"/>
      <c r="D83" s="7"/>
      <c r="F83"/>
      <c r="G83"/>
      <c r="H83"/>
    </row>
    <row r="84" spans="1:8" ht="15" thickBot="1" x14ac:dyDescent="0.35">
      <c r="A84" s="341" t="s">
        <v>664</v>
      </c>
      <c r="B84" s="342"/>
      <c r="C84" s="342"/>
      <c r="D84" s="342"/>
      <c r="E84" s="343"/>
      <c r="F84"/>
      <c r="G84"/>
      <c r="H84"/>
    </row>
    <row r="85" spans="1:8" ht="28.8" x14ac:dyDescent="0.3">
      <c r="A85" s="62" t="s">
        <v>555</v>
      </c>
      <c r="B85" s="63" t="s">
        <v>1181</v>
      </c>
      <c r="C85" s="63" t="s">
        <v>1180</v>
      </c>
      <c r="D85" s="63" t="s">
        <v>1120</v>
      </c>
      <c r="E85" s="64" t="s">
        <v>1179</v>
      </c>
      <c r="F85"/>
      <c r="G85"/>
      <c r="H85"/>
    </row>
    <row r="86" spans="1:8" x14ac:dyDescent="0.3">
      <c r="A86" s="65" t="s">
        <v>665</v>
      </c>
      <c r="B86" s="66" t="s">
        <v>1142</v>
      </c>
      <c r="C86" s="67">
        <v>25.68</v>
      </c>
      <c r="D86" s="67" t="s">
        <v>603</v>
      </c>
      <c r="E86" s="68" t="s">
        <v>1138</v>
      </c>
      <c r="F86"/>
      <c r="G86"/>
      <c r="H86"/>
    </row>
    <row r="87" spans="1:8" x14ac:dyDescent="0.3">
      <c r="A87" s="65" t="s">
        <v>666</v>
      </c>
      <c r="B87" s="66" t="s">
        <v>485</v>
      </c>
      <c r="C87" s="67">
        <v>75.430000000000007</v>
      </c>
      <c r="D87" s="67" t="s">
        <v>603</v>
      </c>
      <c r="E87" s="68" t="s">
        <v>1138</v>
      </c>
      <c r="F87"/>
      <c r="G87"/>
      <c r="H87"/>
    </row>
    <row r="88" spans="1:8" x14ac:dyDescent="0.3">
      <c r="A88" s="65" t="s">
        <v>667</v>
      </c>
      <c r="B88" s="66" t="s">
        <v>489</v>
      </c>
      <c r="C88" s="67">
        <v>4.1399999999999997</v>
      </c>
      <c r="D88" s="67"/>
      <c r="E88" s="68" t="s">
        <v>1138</v>
      </c>
      <c r="F88"/>
      <c r="G88"/>
      <c r="H88"/>
    </row>
    <row r="89" spans="1:8" x14ac:dyDescent="0.3">
      <c r="A89" s="65" t="s">
        <v>668</v>
      </c>
      <c r="B89" s="66" t="s">
        <v>1143</v>
      </c>
      <c r="C89" s="67">
        <v>2.87</v>
      </c>
      <c r="D89" s="67" t="s">
        <v>603</v>
      </c>
      <c r="E89" s="68" t="s">
        <v>1138</v>
      </c>
      <c r="F89"/>
      <c r="G89"/>
      <c r="H89"/>
    </row>
    <row r="90" spans="1:8" x14ac:dyDescent="0.3">
      <c r="A90" s="65" t="s">
        <v>669</v>
      </c>
      <c r="B90" s="66" t="s">
        <v>148</v>
      </c>
      <c r="C90" s="67">
        <v>17.600000000000001</v>
      </c>
      <c r="D90" s="67" t="s">
        <v>608</v>
      </c>
      <c r="E90" s="68" t="s">
        <v>1138</v>
      </c>
      <c r="F90"/>
      <c r="G90"/>
      <c r="H90"/>
    </row>
    <row r="91" spans="1:8" x14ac:dyDescent="0.3">
      <c r="A91" s="65" t="s">
        <v>670</v>
      </c>
      <c r="B91" s="66" t="s">
        <v>150</v>
      </c>
      <c r="C91" s="67">
        <v>8.39</v>
      </c>
      <c r="D91" s="67" t="s">
        <v>608</v>
      </c>
      <c r="E91" s="68" t="s">
        <v>1138</v>
      </c>
      <c r="F91"/>
      <c r="G91"/>
      <c r="H91"/>
    </row>
    <row r="92" spans="1:8" x14ac:dyDescent="0.3">
      <c r="A92" s="65" t="s">
        <v>671</v>
      </c>
      <c r="B92" s="66" t="s">
        <v>1130</v>
      </c>
      <c r="C92" s="67">
        <v>5.43</v>
      </c>
      <c r="D92" s="67" t="s">
        <v>603</v>
      </c>
      <c r="E92" s="68" t="s">
        <v>1138</v>
      </c>
      <c r="F92"/>
      <c r="G92"/>
      <c r="H92"/>
    </row>
    <row r="93" spans="1:8" x14ac:dyDescent="0.3">
      <c r="A93" s="65" t="s">
        <v>672</v>
      </c>
      <c r="B93" s="66" t="s">
        <v>83</v>
      </c>
      <c r="C93" s="67">
        <v>5.6</v>
      </c>
      <c r="D93" s="67" t="s">
        <v>603</v>
      </c>
      <c r="E93" s="68" t="s">
        <v>1138</v>
      </c>
      <c r="F93"/>
      <c r="G93"/>
      <c r="H93"/>
    </row>
    <row r="94" spans="1:8" x14ac:dyDescent="0.3">
      <c r="A94" s="65" t="s">
        <v>673</v>
      </c>
      <c r="B94" s="66" t="s">
        <v>1132</v>
      </c>
      <c r="C94" s="67">
        <v>20.170000000000002</v>
      </c>
      <c r="D94" s="67" t="s">
        <v>603</v>
      </c>
      <c r="E94" s="68" t="s">
        <v>1138</v>
      </c>
      <c r="F94"/>
      <c r="G94"/>
      <c r="H94"/>
    </row>
    <row r="95" spans="1:8" x14ac:dyDescent="0.3">
      <c r="A95" s="65" t="s">
        <v>674</v>
      </c>
      <c r="B95" s="66" t="s">
        <v>1131</v>
      </c>
      <c r="C95" s="67">
        <v>35.56</v>
      </c>
      <c r="D95" s="67" t="s">
        <v>603</v>
      </c>
      <c r="E95" s="68" t="s">
        <v>1138</v>
      </c>
      <c r="F95"/>
      <c r="G95"/>
      <c r="H95"/>
    </row>
    <row r="96" spans="1:8" x14ac:dyDescent="0.3">
      <c r="A96" s="65" t="s">
        <v>675</v>
      </c>
      <c r="B96" s="66" t="s">
        <v>1125</v>
      </c>
      <c r="C96" s="67">
        <v>17.53</v>
      </c>
      <c r="D96" s="67" t="s">
        <v>603</v>
      </c>
      <c r="E96" s="68" t="s">
        <v>1138</v>
      </c>
      <c r="F96"/>
      <c r="G96"/>
      <c r="H96"/>
    </row>
    <row r="97" spans="1:8" x14ac:dyDescent="0.3">
      <c r="A97" s="65" t="s">
        <v>676</v>
      </c>
      <c r="B97" s="66" t="s">
        <v>84</v>
      </c>
      <c r="C97" s="67">
        <v>52.87</v>
      </c>
      <c r="D97" s="67" t="s">
        <v>608</v>
      </c>
      <c r="E97" s="68" t="s">
        <v>1138</v>
      </c>
      <c r="F97"/>
      <c r="G97"/>
      <c r="H97"/>
    </row>
    <row r="98" spans="1:8" x14ac:dyDescent="0.3">
      <c r="A98" s="65" t="s">
        <v>677</v>
      </c>
      <c r="B98" s="66" t="s">
        <v>84</v>
      </c>
      <c r="C98" s="67">
        <v>17.829999999999998</v>
      </c>
      <c r="D98" s="67" t="s">
        <v>608</v>
      </c>
      <c r="E98" s="68" t="s">
        <v>1138</v>
      </c>
      <c r="F98"/>
      <c r="G98"/>
      <c r="H98"/>
    </row>
    <row r="99" spans="1:8" x14ac:dyDescent="0.3">
      <c r="A99" s="65" t="s">
        <v>678</v>
      </c>
      <c r="B99" s="66" t="s">
        <v>84</v>
      </c>
      <c r="C99" s="67">
        <v>34.96</v>
      </c>
      <c r="D99" s="67" t="s">
        <v>620</v>
      </c>
      <c r="E99" s="68" t="s">
        <v>1138</v>
      </c>
      <c r="F99"/>
      <c r="G99"/>
      <c r="H99"/>
    </row>
    <row r="100" spans="1:8" x14ac:dyDescent="0.3">
      <c r="A100" s="65" t="s">
        <v>679</v>
      </c>
      <c r="B100" s="66" t="s">
        <v>84</v>
      </c>
      <c r="C100" s="67">
        <v>169.24</v>
      </c>
      <c r="D100" s="67" t="s">
        <v>620</v>
      </c>
      <c r="E100" s="68" t="s">
        <v>1138</v>
      </c>
      <c r="F100"/>
      <c r="G100"/>
      <c r="H100"/>
    </row>
    <row r="101" spans="1:8" x14ac:dyDescent="0.3">
      <c r="A101" s="65" t="s">
        <v>680</v>
      </c>
      <c r="B101" s="66" t="s">
        <v>84</v>
      </c>
      <c r="C101" s="67">
        <v>18.57</v>
      </c>
      <c r="D101" s="67" t="s">
        <v>620</v>
      </c>
      <c r="E101" s="68" t="s">
        <v>1138</v>
      </c>
      <c r="F101"/>
      <c r="G101"/>
      <c r="H101"/>
    </row>
    <row r="102" spans="1:8" x14ac:dyDescent="0.3">
      <c r="A102" s="65" t="s">
        <v>681</v>
      </c>
      <c r="B102" s="66" t="s">
        <v>84</v>
      </c>
      <c r="C102" s="67">
        <v>28.69</v>
      </c>
      <c r="D102" s="67" t="s">
        <v>620</v>
      </c>
      <c r="E102" s="68" t="s">
        <v>1138</v>
      </c>
      <c r="F102"/>
      <c r="G102"/>
      <c r="H102"/>
    </row>
    <row r="103" spans="1:8" x14ac:dyDescent="0.3">
      <c r="A103" s="65" t="s">
        <v>682</v>
      </c>
      <c r="B103" s="66" t="s">
        <v>124</v>
      </c>
      <c r="C103" s="67">
        <v>16.38</v>
      </c>
      <c r="D103" s="67" t="s">
        <v>620</v>
      </c>
      <c r="E103" s="68" t="s">
        <v>1138</v>
      </c>
      <c r="F103"/>
      <c r="G103"/>
      <c r="H103"/>
    </row>
    <row r="104" spans="1:8" x14ac:dyDescent="0.3">
      <c r="A104" s="65" t="s">
        <v>683</v>
      </c>
      <c r="B104" s="66" t="s">
        <v>89</v>
      </c>
      <c r="C104" s="67">
        <v>9.57</v>
      </c>
      <c r="D104" s="67"/>
      <c r="E104" s="68" t="s">
        <v>1138</v>
      </c>
      <c r="F104"/>
      <c r="G104"/>
    </row>
    <row r="105" spans="1:8" x14ac:dyDescent="0.3">
      <c r="A105" s="65" t="s">
        <v>684</v>
      </c>
      <c r="B105" s="66" t="s">
        <v>84</v>
      </c>
      <c r="C105" s="67">
        <v>35.33</v>
      </c>
      <c r="D105" s="67" t="s">
        <v>608</v>
      </c>
      <c r="E105" s="68" t="s">
        <v>1138</v>
      </c>
      <c r="F105"/>
      <c r="G105"/>
    </row>
    <row r="106" spans="1:8" x14ac:dyDescent="0.3">
      <c r="A106" s="65" t="s">
        <v>685</v>
      </c>
      <c r="B106" s="66" t="s">
        <v>81</v>
      </c>
      <c r="C106" s="67">
        <v>35.83</v>
      </c>
      <c r="D106" s="67" t="s">
        <v>608</v>
      </c>
      <c r="E106" s="68" t="s">
        <v>1138</v>
      </c>
      <c r="F106"/>
      <c r="G106"/>
    </row>
    <row r="107" spans="1:8" x14ac:dyDescent="0.3">
      <c r="A107" s="65" t="s">
        <v>686</v>
      </c>
      <c r="B107" s="66" t="s">
        <v>1144</v>
      </c>
      <c r="C107" s="67">
        <v>52.29</v>
      </c>
      <c r="D107" s="67" t="s">
        <v>603</v>
      </c>
      <c r="E107" s="68" t="s">
        <v>1138</v>
      </c>
      <c r="F107"/>
      <c r="G107"/>
    </row>
    <row r="108" spans="1:8" x14ac:dyDescent="0.3">
      <c r="A108" s="65" t="s">
        <v>687</v>
      </c>
      <c r="B108" s="66" t="s">
        <v>1126</v>
      </c>
      <c r="C108" s="67">
        <v>16.82</v>
      </c>
      <c r="D108" s="67" t="s">
        <v>603</v>
      </c>
      <c r="E108" s="68" t="s">
        <v>1138</v>
      </c>
    </row>
    <row r="109" spans="1:8" x14ac:dyDescent="0.3">
      <c r="A109" s="65" t="s">
        <v>688</v>
      </c>
      <c r="B109" s="66" t="s">
        <v>84</v>
      </c>
      <c r="C109" s="67">
        <v>17.829999999999998</v>
      </c>
      <c r="D109" s="67" t="s">
        <v>603</v>
      </c>
      <c r="E109" s="68" t="s">
        <v>1138</v>
      </c>
    </row>
    <row r="110" spans="1:8" x14ac:dyDescent="0.3">
      <c r="A110" s="65" t="s">
        <v>689</v>
      </c>
      <c r="B110" s="66" t="s">
        <v>1127</v>
      </c>
      <c r="C110" s="67">
        <v>36.42</v>
      </c>
      <c r="D110" s="67" t="s">
        <v>603</v>
      </c>
      <c r="E110" s="68" t="s">
        <v>1138</v>
      </c>
    </row>
    <row r="111" spans="1:8" x14ac:dyDescent="0.3">
      <c r="A111" s="65" t="s">
        <v>690</v>
      </c>
      <c r="B111" s="66" t="s">
        <v>1128</v>
      </c>
      <c r="C111" s="67">
        <v>17.11</v>
      </c>
      <c r="D111" s="67" t="s">
        <v>603</v>
      </c>
      <c r="E111" s="68" t="s">
        <v>1138</v>
      </c>
    </row>
    <row r="112" spans="1:8" ht="15" thickBot="1" x14ac:dyDescent="0.35">
      <c r="A112" s="65" t="s">
        <v>691</v>
      </c>
      <c r="B112" s="66" t="s">
        <v>1129</v>
      </c>
      <c r="C112" s="50">
        <v>36.630000000000003</v>
      </c>
      <c r="D112" s="67" t="s">
        <v>603</v>
      </c>
      <c r="E112" s="68" t="s">
        <v>1138</v>
      </c>
    </row>
    <row r="113" spans="1:8" ht="15" thickBot="1" x14ac:dyDescent="0.35">
      <c r="A113" s="24"/>
      <c r="B113" s="26"/>
      <c r="C113" s="128">
        <f>SUM(C86:C112)</f>
        <v>814.7700000000001</v>
      </c>
      <c r="D113" s="7"/>
    </row>
    <row r="114" spans="1:8" ht="15" thickBot="1" x14ac:dyDescent="0.35">
      <c r="A114" s="24"/>
      <c r="B114" s="26"/>
      <c r="C114" s="51"/>
      <c r="D114" s="7"/>
    </row>
    <row r="115" spans="1:8" ht="15" thickBot="1" x14ac:dyDescent="0.35">
      <c r="A115" s="341" t="s">
        <v>692</v>
      </c>
      <c r="B115" s="342"/>
      <c r="C115" s="342"/>
      <c r="D115" s="342"/>
      <c r="E115" s="343"/>
    </row>
    <row r="116" spans="1:8" ht="29.4" thickBot="1" x14ac:dyDescent="0.35">
      <c r="A116" s="62" t="s">
        <v>555</v>
      </c>
      <c r="B116" s="63" t="s">
        <v>1181</v>
      </c>
      <c r="C116" s="63" t="s">
        <v>1180</v>
      </c>
      <c r="D116" s="63" t="s">
        <v>1120</v>
      </c>
      <c r="E116" s="64" t="s">
        <v>1183</v>
      </c>
      <c r="F116"/>
      <c r="G116"/>
      <c r="H116"/>
    </row>
    <row r="117" spans="1:8" x14ac:dyDescent="0.3">
      <c r="A117" s="75" t="s">
        <v>693</v>
      </c>
      <c r="B117" s="78" t="s">
        <v>1133</v>
      </c>
      <c r="C117" s="76">
        <v>25.68</v>
      </c>
      <c r="D117" s="76" t="s">
        <v>603</v>
      </c>
      <c r="E117" s="77" t="s">
        <v>1138</v>
      </c>
      <c r="F117"/>
      <c r="G117"/>
      <c r="H117"/>
    </row>
    <row r="118" spans="1:8" x14ac:dyDescent="0.3">
      <c r="A118" s="73" t="s">
        <v>694</v>
      </c>
      <c r="B118" s="66" t="s">
        <v>485</v>
      </c>
      <c r="C118" s="67">
        <v>88.89</v>
      </c>
      <c r="D118" s="67" t="s">
        <v>603</v>
      </c>
      <c r="E118" s="74" t="s">
        <v>1138</v>
      </c>
      <c r="F118"/>
      <c r="G118"/>
      <c r="H118"/>
    </row>
    <row r="119" spans="1:8" x14ac:dyDescent="0.3">
      <c r="A119" s="73" t="s">
        <v>695</v>
      </c>
      <c r="B119" s="66" t="s">
        <v>489</v>
      </c>
      <c r="C119" s="67">
        <v>4.1399999999999997</v>
      </c>
      <c r="D119" s="67"/>
      <c r="E119" s="74" t="s">
        <v>1138</v>
      </c>
      <c r="F119"/>
      <c r="G119"/>
      <c r="H119"/>
    </row>
    <row r="120" spans="1:8" x14ac:dyDescent="0.3">
      <c r="A120" s="73" t="s">
        <v>696</v>
      </c>
      <c r="B120" s="66" t="s">
        <v>148</v>
      </c>
      <c r="C120" s="67">
        <v>14.19</v>
      </c>
      <c r="D120" s="67" t="s">
        <v>608</v>
      </c>
      <c r="E120" s="74" t="s">
        <v>1138</v>
      </c>
      <c r="F120"/>
      <c r="G120"/>
      <c r="H120"/>
    </row>
    <row r="121" spans="1:8" x14ac:dyDescent="0.3">
      <c r="A121" s="73" t="s">
        <v>697</v>
      </c>
      <c r="B121" s="66" t="s">
        <v>150</v>
      </c>
      <c r="C121" s="67">
        <v>14.35</v>
      </c>
      <c r="D121" s="67" t="s">
        <v>608</v>
      </c>
      <c r="E121" s="74" t="s">
        <v>1138</v>
      </c>
      <c r="F121"/>
      <c r="G121"/>
      <c r="H121"/>
    </row>
    <row r="122" spans="1:8" x14ac:dyDescent="0.3">
      <c r="A122" s="73" t="s">
        <v>698</v>
      </c>
      <c r="B122" s="66" t="s">
        <v>146</v>
      </c>
      <c r="C122" s="67">
        <v>3.87</v>
      </c>
      <c r="D122" s="67" t="s">
        <v>608</v>
      </c>
      <c r="E122" s="74" t="s">
        <v>1138</v>
      </c>
      <c r="F122"/>
      <c r="G122"/>
      <c r="H122"/>
    </row>
    <row r="123" spans="1:8" x14ac:dyDescent="0.3">
      <c r="A123" s="73" t="s">
        <v>699</v>
      </c>
      <c r="B123" s="66" t="s">
        <v>113</v>
      </c>
      <c r="C123" s="67">
        <v>10.64</v>
      </c>
      <c r="D123" s="67" t="s">
        <v>620</v>
      </c>
      <c r="E123" s="74" t="s">
        <v>1138</v>
      </c>
      <c r="F123"/>
      <c r="G123"/>
      <c r="H123"/>
    </row>
    <row r="124" spans="1:8" x14ac:dyDescent="0.3">
      <c r="A124" s="73" t="s">
        <v>700</v>
      </c>
      <c r="B124" s="66" t="s">
        <v>82</v>
      </c>
      <c r="C124" s="67">
        <v>12.43</v>
      </c>
      <c r="D124" s="67" t="s">
        <v>620</v>
      </c>
      <c r="E124" s="74" t="s">
        <v>1138</v>
      </c>
      <c r="F124"/>
      <c r="G124"/>
      <c r="H124"/>
    </row>
    <row r="125" spans="1:8" x14ac:dyDescent="0.3">
      <c r="A125" s="73" t="s">
        <v>701</v>
      </c>
      <c r="B125" s="66" t="s">
        <v>83</v>
      </c>
      <c r="C125" s="67">
        <v>6.15</v>
      </c>
      <c r="D125" s="67" t="s">
        <v>603</v>
      </c>
      <c r="E125" s="74" t="s">
        <v>1138</v>
      </c>
      <c r="F125"/>
      <c r="G125"/>
      <c r="H125"/>
    </row>
    <row r="126" spans="1:8" x14ac:dyDescent="0.3">
      <c r="A126" s="73" t="s">
        <v>702</v>
      </c>
      <c r="B126" s="66" t="s">
        <v>1134</v>
      </c>
      <c r="C126" s="67">
        <v>88.71</v>
      </c>
      <c r="D126" s="67" t="s">
        <v>703</v>
      </c>
      <c r="E126" s="74" t="s">
        <v>1138</v>
      </c>
      <c r="F126"/>
      <c r="G126"/>
      <c r="H126"/>
    </row>
    <row r="127" spans="1:8" x14ac:dyDescent="0.3">
      <c r="A127" s="73" t="s">
        <v>704</v>
      </c>
      <c r="B127" s="66" t="s">
        <v>1135</v>
      </c>
      <c r="C127" s="67">
        <v>90.05</v>
      </c>
      <c r="D127" s="67" t="s">
        <v>603</v>
      </c>
      <c r="E127" s="74" t="s">
        <v>1138</v>
      </c>
      <c r="F127"/>
      <c r="G127"/>
      <c r="H127"/>
    </row>
    <row r="128" spans="1:8" x14ac:dyDescent="0.3">
      <c r="A128" s="73" t="s">
        <v>705</v>
      </c>
      <c r="B128" s="66" t="s">
        <v>84</v>
      </c>
      <c r="C128" s="67">
        <v>42.6</v>
      </c>
      <c r="D128" s="67" t="s">
        <v>603</v>
      </c>
      <c r="E128" s="74" t="s">
        <v>1138</v>
      </c>
      <c r="F128"/>
      <c r="G128"/>
      <c r="H128"/>
    </row>
    <row r="129" spans="1:8" x14ac:dyDescent="0.3">
      <c r="A129" s="73" t="s">
        <v>706</v>
      </c>
      <c r="B129" s="66" t="s">
        <v>84</v>
      </c>
      <c r="C129" s="67">
        <v>41.85</v>
      </c>
      <c r="D129" s="67" t="s">
        <v>603</v>
      </c>
      <c r="E129" s="74" t="s">
        <v>1138</v>
      </c>
      <c r="F129"/>
      <c r="G129"/>
      <c r="H129"/>
    </row>
    <row r="130" spans="1:8" x14ac:dyDescent="0.3">
      <c r="A130" s="73" t="s">
        <v>707</v>
      </c>
      <c r="B130" s="66" t="s">
        <v>124</v>
      </c>
      <c r="C130" s="67">
        <v>16.38</v>
      </c>
      <c r="D130" s="67" t="s">
        <v>620</v>
      </c>
      <c r="E130" s="74" t="s">
        <v>1138</v>
      </c>
      <c r="F130"/>
      <c r="G130"/>
      <c r="H130"/>
    </row>
    <row r="131" spans="1:8" x14ac:dyDescent="0.3">
      <c r="A131" s="73" t="s">
        <v>708</v>
      </c>
      <c r="B131" s="66" t="s">
        <v>89</v>
      </c>
      <c r="C131" s="67">
        <v>9.57</v>
      </c>
      <c r="D131" s="67"/>
      <c r="E131" s="74" t="s">
        <v>1138</v>
      </c>
      <c r="F131"/>
      <c r="G131"/>
      <c r="H131"/>
    </row>
    <row r="132" spans="1:8" x14ac:dyDescent="0.3">
      <c r="A132" s="73" t="s">
        <v>709</v>
      </c>
      <c r="B132" s="66" t="s">
        <v>85</v>
      </c>
      <c r="C132" s="67">
        <v>27.18</v>
      </c>
      <c r="D132" s="67" t="s">
        <v>608</v>
      </c>
      <c r="E132" s="74" t="s">
        <v>1138</v>
      </c>
      <c r="F132"/>
      <c r="G132"/>
      <c r="H132"/>
    </row>
    <row r="133" spans="1:8" x14ac:dyDescent="0.3">
      <c r="A133" s="73" t="s">
        <v>710</v>
      </c>
      <c r="B133" s="66" t="s">
        <v>1136</v>
      </c>
      <c r="C133" s="67">
        <v>19.23</v>
      </c>
      <c r="D133" s="67" t="s">
        <v>620</v>
      </c>
      <c r="E133" s="74" t="s">
        <v>1138</v>
      </c>
      <c r="F133"/>
      <c r="G133"/>
      <c r="H133"/>
    </row>
    <row r="134" spans="1:8" x14ac:dyDescent="0.3">
      <c r="A134" s="73" t="s">
        <v>711</v>
      </c>
      <c r="B134" s="66" t="s">
        <v>1136</v>
      </c>
      <c r="C134" s="67">
        <v>17.82</v>
      </c>
      <c r="D134" s="67" t="s">
        <v>620</v>
      </c>
      <c r="E134" s="74" t="s">
        <v>1138</v>
      </c>
      <c r="F134"/>
      <c r="G134"/>
    </row>
    <row r="135" spans="1:8" x14ac:dyDescent="0.3">
      <c r="A135" s="73" t="s">
        <v>712</v>
      </c>
      <c r="B135" s="66" t="s">
        <v>1136</v>
      </c>
      <c r="C135" s="67">
        <v>17.45</v>
      </c>
      <c r="D135" s="67" t="s">
        <v>620</v>
      </c>
      <c r="E135" s="74" t="s">
        <v>1138</v>
      </c>
      <c r="F135"/>
      <c r="G135"/>
    </row>
    <row r="136" spans="1:8" x14ac:dyDescent="0.3">
      <c r="A136" s="73" t="s">
        <v>713</v>
      </c>
      <c r="B136" s="66" t="s">
        <v>1135</v>
      </c>
      <c r="C136" s="67">
        <v>90.05</v>
      </c>
      <c r="D136" s="67" t="s">
        <v>603</v>
      </c>
      <c r="E136" s="74" t="s">
        <v>1138</v>
      </c>
    </row>
    <row r="137" spans="1:8" x14ac:dyDescent="0.3">
      <c r="A137" s="73" t="s">
        <v>714</v>
      </c>
      <c r="B137" s="66" t="s">
        <v>1135</v>
      </c>
      <c r="C137" s="67">
        <v>69.569999999999993</v>
      </c>
      <c r="D137" s="67" t="s">
        <v>603</v>
      </c>
      <c r="E137" s="74" t="s">
        <v>1138</v>
      </c>
    </row>
    <row r="138" spans="1:8" x14ac:dyDescent="0.3">
      <c r="A138" s="73" t="s">
        <v>715</v>
      </c>
      <c r="B138" s="66" t="s">
        <v>1137</v>
      </c>
      <c r="C138" s="67">
        <v>54.65</v>
      </c>
      <c r="D138" s="67" t="s">
        <v>603</v>
      </c>
      <c r="E138" s="74" t="s">
        <v>1138</v>
      </c>
    </row>
    <row r="139" spans="1:8" ht="15" thickBot="1" x14ac:dyDescent="0.35">
      <c r="A139" s="69" t="s">
        <v>716</v>
      </c>
      <c r="B139" s="70" t="s">
        <v>1130</v>
      </c>
      <c r="C139" s="71">
        <v>17.73</v>
      </c>
      <c r="D139" s="71" t="s">
        <v>603</v>
      </c>
      <c r="E139" s="72" t="s">
        <v>1138</v>
      </c>
    </row>
    <row r="140" spans="1:8" ht="15" thickBot="1" x14ac:dyDescent="0.35">
      <c r="B140" s="26"/>
      <c r="C140" s="128">
        <f>SUM(C117:C139)</f>
        <v>783.18000000000018</v>
      </c>
      <c r="D140" s="7"/>
    </row>
    <row r="141" spans="1:8" ht="18.75" customHeight="1" thickBot="1" x14ac:dyDescent="0.35"/>
    <row r="142" spans="1:8" ht="15" thickBot="1" x14ac:dyDescent="0.35">
      <c r="B142" s="55" t="s">
        <v>1119</v>
      </c>
      <c r="C142" s="56">
        <f>SUM(C140+C82+C113+C75+C44+C33+C11+C5)</f>
        <v>5498.6</v>
      </c>
    </row>
    <row r="143" spans="1:8" x14ac:dyDescent="0.3">
      <c r="A143" s="340"/>
      <c r="B143" s="340"/>
    </row>
    <row r="144" spans="1:8" x14ac:dyDescent="0.3">
      <c r="A144" s="340"/>
      <c r="B144" s="340"/>
    </row>
    <row r="145" spans="1:2" x14ac:dyDescent="0.3">
      <c r="A145" s="340"/>
      <c r="B145" s="340"/>
    </row>
  </sheetData>
  <mergeCells count="12">
    <mergeCell ref="A1:E1"/>
    <mergeCell ref="A2:E2"/>
    <mergeCell ref="A6:E6"/>
    <mergeCell ref="A13:E13"/>
    <mergeCell ref="A46:E46"/>
    <mergeCell ref="A35:E35"/>
    <mergeCell ref="A145:B145"/>
    <mergeCell ref="A143:B143"/>
    <mergeCell ref="A144:B144"/>
    <mergeCell ref="A77:E77"/>
    <mergeCell ref="A84:E84"/>
    <mergeCell ref="A115:E11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W19"/>
  <sheetViews>
    <sheetView workbookViewId="0">
      <selection activeCell="Q33" sqref="Q33"/>
    </sheetView>
  </sheetViews>
  <sheetFormatPr defaultRowHeight="14.4" x14ac:dyDescent="0.3"/>
  <cols>
    <col min="1" max="1" width="5" bestFit="1" customWidth="1"/>
    <col min="2" max="2" width="32.44140625" bestFit="1" customWidth="1"/>
    <col min="3" max="3" width="8.33203125" bestFit="1" customWidth="1"/>
    <col min="4" max="4" width="23.6640625" bestFit="1" customWidth="1"/>
    <col min="5" max="5" width="15" customWidth="1"/>
  </cols>
  <sheetData>
    <row r="1" spans="1:5" x14ac:dyDescent="0.3">
      <c r="A1" s="339" t="s">
        <v>1118</v>
      </c>
      <c r="B1" s="339"/>
      <c r="C1" s="339"/>
      <c r="D1" s="339"/>
      <c r="E1" s="339"/>
    </row>
    <row r="2" spans="1:5" ht="31.2" x14ac:dyDescent="0.3">
      <c r="A2" s="49" t="s">
        <v>555</v>
      </c>
      <c r="B2" s="49" t="s">
        <v>1185</v>
      </c>
      <c r="C2" s="49" t="s">
        <v>1180</v>
      </c>
      <c r="D2" s="49" t="s">
        <v>1120</v>
      </c>
      <c r="E2" s="49" t="s">
        <v>1178</v>
      </c>
    </row>
    <row r="3" spans="1:5" x14ac:dyDescent="0.3">
      <c r="A3" s="53" t="s">
        <v>1097</v>
      </c>
      <c r="B3" s="41" t="s">
        <v>485</v>
      </c>
      <c r="C3" s="43">
        <v>33.61</v>
      </c>
      <c r="D3" s="41" t="s">
        <v>1116</v>
      </c>
      <c r="E3" s="41" t="s">
        <v>1117</v>
      </c>
    </row>
    <row r="4" spans="1:5" x14ac:dyDescent="0.3">
      <c r="A4" s="53" t="s">
        <v>1098</v>
      </c>
      <c r="B4" s="41" t="s">
        <v>1107</v>
      </c>
      <c r="C4" s="43">
        <v>29.44</v>
      </c>
      <c r="D4" s="41" t="s">
        <v>1116</v>
      </c>
      <c r="E4" s="41" t="s">
        <v>1117</v>
      </c>
    </row>
    <row r="5" spans="1:5" x14ac:dyDescent="0.3">
      <c r="A5" s="53" t="s">
        <v>1099</v>
      </c>
      <c r="B5" s="41" t="s">
        <v>1108</v>
      </c>
      <c r="C5" s="43">
        <v>8.08</v>
      </c>
      <c r="D5" s="41" t="s">
        <v>1116</v>
      </c>
      <c r="E5" s="41" t="s">
        <v>1117</v>
      </c>
    </row>
    <row r="6" spans="1:5" x14ac:dyDescent="0.3">
      <c r="A6" s="53" t="s">
        <v>1100</v>
      </c>
      <c r="B6" s="41" t="s">
        <v>1109</v>
      </c>
      <c r="C6" s="43">
        <v>8.0399999999999991</v>
      </c>
      <c r="D6" s="41" t="s">
        <v>1116</v>
      </c>
      <c r="E6" s="41" t="s">
        <v>1117</v>
      </c>
    </row>
    <row r="7" spans="1:5" x14ac:dyDescent="0.3">
      <c r="A7" s="53" t="s">
        <v>1101</v>
      </c>
      <c r="B7" s="41" t="s">
        <v>1110</v>
      </c>
      <c r="C7" s="43">
        <v>8.0399999999999991</v>
      </c>
      <c r="D7" s="41" t="s">
        <v>1116</v>
      </c>
      <c r="E7" s="41" t="s">
        <v>1117</v>
      </c>
    </row>
    <row r="8" spans="1:5" x14ac:dyDescent="0.3">
      <c r="A8" s="53" t="s">
        <v>1102</v>
      </c>
      <c r="B8" s="41" t="s">
        <v>1112</v>
      </c>
      <c r="C8" s="43">
        <v>14.67</v>
      </c>
      <c r="D8" s="41" t="s">
        <v>1116</v>
      </c>
      <c r="E8" s="41" t="s">
        <v>1117</v>
      </c>
    </row>
    <row r="9" spans="1:5" x14ac:dyDescent="0.3">
      <c r="A9" s="53" t="s">
        <v>1103</v>
      </c>
      <c r="B9" s="41" t="s">
        <v>1111</v>
      </c>
      <c r="C9" s="43">
        <v>16.18</v>
      </c>
      <c r="D9" s="41" t="s">
        <v>1116</v>
      </c>
      <c r="E9" s="41" t="s">
        <v>1117</v>
      </c>
    </row>
    <row r="10" spans="1:5" x14ac:dyDescent="0.3">
      <c r="A10" s="53" t="s">
        <v>1104</v>
      </c>
      <c r="B10" s="41" t="s">
        <v>1113</v>
      </c>
      <c r="C10" s="43">
        <v>16.100000000000001</v>
      </c>
      <c r="D10" s="41" t="s">
        <v>1116</v>
      </c>
      <c r="E10" s="41" t="s">
        <v>1117</v>
      </c>
    </row>
    <row r="11" spans="1:5" x14ac:dyDescent="0.3">
      <c r="A11" s="53" t="s">
        <v>1105</v>
      </c>
      <c r="B11" s="41" t="s">
        <v>1114</v>
      </c>
      <c r="C11" s="43">
        <v>16.100000000000001</v>
      </c>
      <c r="D11" s="41" t="s">
        <v>1116</v>
      </c>
      <c r="E11" s="41" t="s">
        <v>1117</v>
      </c>
    </row>
    <row r="12" spans="1:5" x14ac:dyDescent="0.3">
      <c r="A12" s="53" t="s">
        <v>1106</v>
      </c>
      <c r="B12" s="41" t="s">
        <v>1115</v>
      </c>
      <c r="C12" s="43">
        <v>29.09</v>
      </c>
      <c r="D12" s="41" t="s">
        <v>1116</v>
      </c>
      <c r="E12" s="41" t="s">
        <v>1117</v>
      </c>
    </row>
    <row r="13" spans="1:5" ht="15" thickBot="1" x14ac:dyDescent="0.35"/>
    <row r="14" spans="1:5" ht="16.8" thickBot="1" x14ac:dyDescent="0.35">
      <c r="B14" s="21" t="s">
        <v>1175</v>
      </c>
      <c r="C14" s="54">
        <f>SUM(C3:C12)</f>
        <v>179.34999999999997</v>
      </c>
    </row>
    <row r="19" spans="23:23" x14ac:dyDescent="0.3">
      <c r="W19" t="s">
        <v>1123</v>
      </c>
    </row>
  </sheetData>
  <mergeCells count="1">
    <mergeCell ref="A1:E1"/>
  </mergeCells>
  <phoneticPr fontId="14" type="noConversion"/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J215"/>
  <sheetViews>
    <sheetView zoomScaleNormal="100" workbookViewId="0">
      <selection activeCell="D35" sqref="D35"/>
    </sheetView>
  </sheetViews>
  <sheetFormatPr defaultRowHeight="14.4" x14ac:dyDescent="0.3"/>
  <cols>
    <col min="1" max="1" width="12.33203125" customWidth="1"/>
    <col min="2" max="2" width="25.33203125" customWidth="1"/>
    <col min="3" max="3" width="11.44140625" bestFit="1" customWidth="1"/>
    <col min="4" max="4" width="17.6640625" bestFit="1" customWidth="1"/>
    <col min="5" max="5" width="16.33203125" bestFit="1" customWidth="1"/>
    <col min="6" max="6" width="33.5546875" customWidth="1"/>
    <col min="7" max="7" width="25.33203125" customWidth="1"/>
    <col min="8" max="8" width="23.33203125" customWidth="1"/>
    <col min="9" max="9" width="9.5546875" customWidth="1"/>
    <col min="10" max="10" width="12.44140625" style="7" customWidth="1"/>
    <col min="12" max="12" width="20.6640625" customWidth="1"/>
    <col min="13" max="13" width="19.44140625" bestFit="1" customWidth="1"/>
    <col min="14" max="14" width="19.6640625" bestFit="1" customWidth="1"/>
  </cols>
  <sheetData>
    <row r="1" spans="1:9" ht="15" thickBot="1" x14ac:dyDescent="0.35">
      <c r="A1" s="349" t="s">
        <v>1170</v>
      </c>
      <c r="B1" s="350"/>
      <c r="C1" s="350"/>
      <c r="D1" s="350"/>
      <c r="E1" s="351"/>
      <c r="F1" s="7"/>
      <c r="G1" s="8"/>
      <c r="H1" s="7"/>
      <c r="I1" s="7"/>
    </row>
    <row r="2" spans="1:9" ht="29.4" thickBot="1" x14ac:dyDescent="0.35">
      <c r="A2" s="57" t="s">
        <v>555</v>
      </c>
      <c r="B2" s="58" t="s">
        <v>1185</v>
      </c>
      <c r="C2" s="58" t="s">
        <v>1180</v>
      </c>
      <c r="D2" s="58" t="s">
        <v>1120</v>
      </c>
      <c r="E2" s="59" t="s">
        <v>1189</v>
      </c>
      <c r="F2" s="7"/>
      <c r="G2" s="8"/>
      <c r="H2" s="7"/>
      <c r="I2" s="7"/>
    </row>
    <row r="3" spans="1:9" x14ac:dyDescent="0.3">
      <c r="A3" s="139" t="s">
        <v>263</v>
      </c>
      <c r="B3" s="140" t="s">
        <v>217</v>
      </c>
      <c r="C3" s="141">
        <v>1227.46</v>
      </c>
      <c r="D3" s="142" t="s">
        <v>725</v>
      </c>
      <c r="E3" s="15" t="s">
        <v>1117</v>
      </c>
      <c r="F3" s="352" t="s">
        <v>1466</v>
      </c>
      <c r="G3" s="8"/>
      <c r="H3" s="7"/>
      <c r="I3" s="7"/>
    </row>
    <row r="4" spans="1:9" x14ac:dyDescent="0.3">
      <c r="A4" s="131" t="s">
        <v>268</v>
      </c>
      <c r="B4" s="68" t="s">
        <v>99</v>
      </c>
      <c r="C4" s="132">
        <v>15.13</v>
      </c>
      <c r="D4" s="67" t="s">
        <v>725</v>
      </c>
      <c r="E4" s="15" t="s">
        <v>1231</v>
      </c>
      <c r="F4" s="352"/>
      <c r="G4" s="8"/>
      <c r="H4" s="8"/>
      <c r="I4" s="7"/>
    </row>
    <row r="5" spans="1:9" x14ac:dyDescent="0.3">
      <c r="A5" s="131" t="s">
        <v>270</v>
      </c>
      <c r="B5" s="68" t="s">
        <v>99</v>
      </c>
      <c r="C5" s="132">
        <v>15.25</v>
      </c>
      <c r="D5" s="67" t="s">
        <v>725</v>
      </c>
      <c r="E5" s="15" t="s">
        <v>1231</v>
      </c>
      <c r="F5" s="352"/>
      <c r="G5" s="8"/>
      <c r="H5" s="7"/>
      <c r="I5" s="7"/>
    </row>
    <row r="6" spans="1:9" x14ac:dyDescent="0.3">
      <c r="A6" s="131" t="s">
        <v>271</v>
      </c>
      <c r="B6" s="68" t="s">
        <v>99</v>
      </c>
      <c r="C6" s="132">
        <v>11.36</v>
      </c>
      <c r="D6" s="67" t="s">
        <v>725</v>
      </c>
      <c r="E6" s="15" t="s">
        <v>1231</v>
      </c>
      <c r="F6" s="352"/>
      <c r="G6" s="8"/>
      <c r="H6" s="7"/>
      <c r="I6" s="7"/>
    </row>
    <row r="7" spans="1:9" x14ac:dyDescent="0.3">
      <c r="A7" s="131" t="s">
        <v>273</v>
      </c>
      <c r="B7" s="68" t="s">
        <v>99</v>
      </c>
      <c r="C7" s="132">
        <v>11.13</v>
      </c>
      <c r="D7" s="67" t="s">
        <v>725</v>
      </c>
      <c r="E7" s="15" t="s">
        <v>1231</v>
      </c>
      <c r="F7" s="352"/>
      <c r="G7" s="8"/>
      <c r="H7" s="7"/>
      <c r="I7" s="7"/>
    </row>
    <row r="8" spans="1:9" x14ac:dyDescent="0.3">
      <c r="A8" s="131" t="s">
        <v>727</v>
      </c>
      <c r="B8" s="68" t="s">
        <v>248</v>
      </c>
      <c r="C8" s="132">
        <v>23.45</v>
      </c>
      <c r="D8" s="67" t="s">
        <v>726</v>
      </c>
      <c r="E8" s="104" t="s">
        <v>1464</v>
      </c>
      <c r="F8" s="352"/>
      <c r="G8" s="8"/>
      <c r="H8" s="7"/>
      <c r="I8" s="7"/>
    </row>
    <row r="9" spans="1:9" x14ac:dyDescent="0.3">
      <c r="A9" s="131" t="s">
        <v>728</v>
      </c>
      <c r="B9" s="68" t="s">
        <v>99</v>
      </c>
      <c r="C9" s="132">
        <v>14.98</v>
      </c>
      <c r="D9" s="67" t="s">
        <v>725</v>
      </c>
      <c r="E9" s="15" t="s">
        <v>1231</v>
      </c>
      <c r="F9" s="352"/>
      <c r="G9" s="8"/>
      <c r="H9" s="8"/>
      <c r="I9" s="7"/>
    </row>
    <row r="10" spans="1:9" x14ac:dyDescent="0.3">
      <c r="A10" s="131" t="s">
        <v>729</v>
      </c>
      <c r="B10" s="68" t="s">
        <v>99</v>
      </c>
      <c r="C10" s="132">
        <v>15.31</v>
      </c>
      <c r="D10" s="67" t="s">
        <v>725</v>
      </c>
      <c r="E10" s="15" t="s">
        <v>1231</v>
      </c>
      <c r="F10" s="352"/>
      <c r="G10" s="8"/>
      <c r="H10" s="8"/>
      <c r="I10" s="7"/>
    </row>
    <row r="11" spans="1:9" x14ac:dyDescent="0.3">
      <c r="A11" s="131" t="s">
        <v>730</v>
      </c>
      <c r="B11" s="68" t="s">
        <v>99</v>
      </c>
      <c r="C11" s="132">
        <v>19.600000000000001</v>
      </c>
      <c r="D11" s="67" t="s">
        <v>725</v>
      </c>
      <c r="E11" s="15" t="s">
        <v>1231</v>
      </c>
      <c r="F11" s="352"/>
      <c r="G11" s="7"/>
      <c r="H11" s="7"/>
      <c r="I11" s="7"/>
    </row>
    <row r="12" spans="1:9" x14ac:dyDescent="0.3">
      <c r="A12" s="131" t="s">
        <v>731</v>
      </c>
      <c r="B12" s="68" t="s">
        <v>221</v>
      </c>
      <c r="C12" s="132">
        <v>18.98</v>
      </c>
      <c r="D12" s="67" t="s">
        <v>725</v>
      </c>
      <c r="E12" s="15" t="s">
        <v>1231</v>
      </c>
      <c r="F12" s="352"/>
      <c r="G12" s="8"/>
      <c r="H12" s="7"/>
      <c r="I12" s="7"/>
    </row>
    <row r="13" spans="1:9" x14ac:dyDescent="0.3">
      <c r="A13" s="131" t="s">
        <v>300</v>
      </c>
      <c r="B13" s="68" t="s">
        <v>248</v>
      </c>
      <c r="C13" s="132">
        <v>39.71</v>
      </c>
      <c r="D13" s="67" t="s">
        <v>726</v>
      </c>
      <c r="E13" s="104" t="s">
        <v>1464</v>
      </c>
      <c r="F13" s="352"/>
      <c r="G13" s="8"/>
      <c r="H13" s="8"/>
      <c r="I13" s="7"/>
    </row>
    <row r="14" spans="1:9" x14ac:dyDescent="0.3">
      <c r="A14" s="131" t="s">
        <v>297</v>
      </c>
      <c r="B14" s="68" t="s">
        <v>79</v>
      </c>
      <c r="C14" s="132">
        <v>3.13</v>
      </c>
      <c r="D14" s="67" t="s">
        <v>725</v>
      </c>
      <c r="E14" s="104" t="s">
        <v>1464</v>
      </c>
      <c r="F14" s="352"/>
      <c r="G14" s="8"/>
      <c r="H14" s="8"/>
      <c r="I14" s="7"/>
    </row>
    <row r="15" spans="1:9" x14ac:dyDescent="0.3">
      <c r="A15" s="131" t="s">
        <v>281</v>
      </c>
      <c r="B15" s="68" t="s">
        <v>221</v>
      </c>
      <c r="C15" s="132">
        <v>20.059999999999999</v>
      </c>
      <c r="D15" s="67" t="s">
        <v>725</v>
      </c>
      <c r="E15" s="104"/>
      <c r="F15" s="352"/>
      <c r="G15" s="7"/>
      <c r="H15" s="7"/>
      <c r="I15" s="7"/>
    </row>
    <row r="16" spans="1:9" x14ac:dyDescent="0.3">
      <c r="A16" s="131" t="s">
        <v>282</v>
      </c>
      <c r="B16" s="68" t="s">
        <v>255</v>
      </c>
      <c r="C16" s="132">
        <v>19.98</v>
      </c>
      <c r="D16" s="67" t="s">
        <v>725</v>
      </c>
      <c r="E16" s="104" t="s">
        <v>1464</v>
      </c>
      <c r="F16" s="352"/>
      <c r="G16" s="7"/>
      <c r="H16" s="7"/>
      <c r="I16" s="7"/>
    </row>
    <row r="17" spans="1:9" x14ac:dyDescent="0.3">
      <c r="A17" s="131" t="s">
        <v>285</v>
      </c>
      <c r="B17" s="68" t="s">
        <v>253</v>
      </c>
      <c r="C17" s="132">
        <v>21.7</v>
      </c>
      <c r="D17" s="67" t="s">
        <v>725</v>
      </c>
      <c r="E17" s="15" t="s">
        <v>1231</v>
      </c>
      <c r="F17" s="352"/>
      <c r="G17" s="7"/>
      <c r="H17" s="7"/>
      <c r="I17" s="7"/>
    </row>
    <row r="18" spans="1:9" x14ac:dyDescent="0.3">
      <c r="A18" s="131" t="s">
        <v>286</v>
      </c>
      <c r="B18" s="68" t="s">
        <v>99</v>
      </c>
      <c r="C18" s="132">
        <v>15.3</v>
      </c>
      <c r="D18" s="67" t="s">
        <v>725</v>
      </c>
      <c r="E18" s="15" t="s">
        <v>1231</v>
      </c>
      <c r="F18" s="352"/>
      <c r="G18" s="8"/>
      <c r="H18" s="7"/>
      <c r="I18" s="7"/>
    </row>
    <row r="19" spans="1:9" x14ac:dyDescent="0.3">
      <c r="A19" s="131" t="s">
        <v>733</v>
      </c>
      <c r="B19" s="68" t="s">
        <v>245</v>
      </c>
      <c r="C19" s="132">
        <v>8.64</v>
      </c>
      <c r="D19" s="67" t="s">
        <v>725</v>
      </c>
      <c r="E19" s="104" t="s">
        <v>1465</v>
      </c>
      <c r="F19" s="352"/>
      <c r="G19" s="8"/>
      <c r="H19" s="7"/>
      <c r="I19" s="7"/>
    </row>
    <row r="20" spans="1:9" x14ac:dyDescent="0.3">
      <c r="A20" s="131" t="s">
        <v>734</v>
      </c>
      <c r="B20" s="68" t="s">
        <v>244</v>
      </c>
      <c r="C20" s="132">
        <v>6.91</v>
      </c>
      <c r="D20" s="67" t="s">
        <v>725</v>
      </c>
      <c r="E20" s="104" t="s">
        <v>1117</v>
      </c>
      <c r="F20" s="352"/>
      <c r="G20" s="8"/>
      <c r="H20" s="7"/>
      <c r="I20" s="7"/>
    </row>
    <row r="21" spans="1:9" x14ac:dyDescent="0.3">
      <c r="A21" s="131" t="s">
        <v>288</v>
      </c>
      <c r="B21" s="68" t="s">
        <v>246</v>
      </c>
      <c r="C21" s="132">
        <v>6.46</v>
      </c>
      <c r="D21" s="67" t="s">
        <v>725</v>
      </c>
      <c r="E21" s="104" t="s">
        <v>1117</v>
      </c>
      <c r="F21" s="352"/>
      <c r="G21" s="8"/>
      <c r="H21" s="7"/>
      <c r="I21" s="7"/>
    </row>
    <row r="22" spans="1:9" x14ac:dyDescent="0.3">
      <c r="A22" s="131" t="s">
        <v>289</v>
      </c>
      <c r="B22" s="68" t="s">
        <v>239</v>
      </c>
      <c r="C22" s="132">
        <v>22.39</v>
      </c>
      <c r="D22" s="67" t="s">
        <v>725</v>
      </c>
      <c r="E22" s="104" t="s">
        <v>1117</v>
      </c>
      <c r="F22" s="352"/>
      <c r="G22" s="8"/>
      <c r="H22" s="7"/>
      <c r="I22" s="7"/>
    </row>
    <row r="23" spans="1:9" x14ac:dyDescent="0.3">
      <c r="A23" s="131" t="s">
        <v>290</v>
      </c>
      <c r="B23" s="68" t="s">
        <v>259</v>
      </c>
      <c r="C23" s="132">
        <v>15.12</v>
      </c>
      <c r="D23" s="67" t="s">
        <v>725</v>
      </c>
      <c r="E23" s="104" t="s">
        <v>1117</v>
      </c>
      <c r="F23" s="352"/>
      <c r="G23" s="8"/>
      <c r="H23" s="7"/>
      <c r="I23" s="7"/>
    </row>
    <row r="24" spans="1:9" x14ac:dyDescent="0.3">
      <c r="A24" s="131" t="s">
        <v>291</v>
      </c>
      <c r="B24" s="68" t="s">
        <v>260</v>
      </c>
      <c r="C24" s="132">
        <v>15.23</v>
      </c>
      <c r="D24" s="67" t="s">
        <v>725</v>
      </c>
      <c r="E24" s="104" t="s">
        <v>1117</v>
      </c>
      <c r="F24" s="352"/>
      <c r="G24" s="8"/>
      <c r="H24" s="7"/>
      <c r="I24" s="7"/>
    </row>
    <row r="25" spans="1:9" x14ac:dyDescent="0.3">
      <c r="A25" s="131" t="s">
        <v>292</v>
      </c>
      <c r="B25" s="68" t="s">
        <v>99</v>
      </c>
      <c r="C25" s="132">
        <v>15.23</v>
      </c>
      <c r="D25" s="67" t="s">
        <v>725</v>
      </c>
      <c r="E25" s="15" t="s">
        <v>1231</v>
      </c>
      <c r="F25" s="352"/>
      <c r="G25" s="8"/>
      <c r="H25" s="7"/>
      <c r="I25" s="7"/>
    </row>
    <row r="26" spans="1:9" x14ac:dyDescent="0.3">
      <c r="A26" s="131" t="s">
        <v>293</v>
      </c>
      <c r="B26" s="68" t="s">
        <v>99</v>
      </c>
      <c r="C26" s="132">
        <v>15.16</v>
      </c>
      <c r="D26" s="67" t="s">
        <v>725</v>
      </c>
      <c r="E26" s="15" t="s">
        <v>1231</v>
      </c>
      <c r="F26" s="352"/>
      <c r="G26" s="8"/>
      <c r="H26" s="7"/>
      <c r="I26" s="7"/>
    </row>
    <row r="27" spans="1:9" x14ac:dyDescent="0.3">
      <c r="A27" s="131" t="s">
        <v>294</v>
      </c>
      <c r="B27" s="68" t="s">
        <v>99</v>
      </c>
      <c r="C27" s="132">
        <v>15.16</v>
      </c>
      <c r="D27" s="67" t="s">
        <v>725</v>
      </c>
      <c r="E27" s="15" t="s">
        <v>1231</v>
      </c>
      <c r="F27" s="352"/>
      <c r="G27" s="8"/>
      <c r="H27" s="7"/>
      <c r="I27" s="7"/>
    </row>
    <row r="28" spans="1:9" x14ac:dyDescent="0.3">
      <c r="A28" s="131" t="s">
        <v>295</v>
      </c>
      <c r="B28" s="68" t="s">
        <v>99</v>
      </c>
      <c r="C28" s="132">
        <v>15.23</v>
      </c>
      <c r="D28" s="67" t="s">
        <v>725</v>
      </c>
      <c r="E28" s="15" t="s">
        <v>1231</v>
      </c>
      <c r="F28" s="352"/>
      <c r="G28" s="8"/>
      <c r="H28" s="7"/>
      <c r="I28" s="7"/>
    </row>
    <row r="29" spans="1:9" x14ac:dyDescent="0.3">
      <c r="A29" s="131" t="s">
        <v>296</v>
      </c>
      <c r="B29" s="68" t="s">
        <v>99</v>
      </c>
      <c r="C29" s="132">
        <v>15.23</v>
      </c>
      <c r="D29" s="67" t="s">
        <v>725</v>
      </c>
      <c r="E29" s="15" t="s">
        <v>1231</v>
      </c>
      <c r="F29" s="352"/>
      <c r="G29" s="8"/>
      <c r="H29" s="7"/>
      <c r="I29" s="7"/>
    </row>
    <row r="30" spans="1:9" x14ac:dyDescent="0.3">
      <c r="A30" s="131" t="s">
        <v>279</v>
      </c>
      <c r="B30" s="68" t="s">
        <v>99</v>
      </c>
      <c r="C30" s="132">
        <v>15.23</v>
      </c>
      <c r="D30" s="67" t="s">
        <v>725</v>
      </c>
      <c r="E30" s="15" t="s">
        <v>1231</v>
      </c>
      <c r="F30" s="352"/>
      <c r="G30" s="8"/>
      <c r="H30" s="7"/>
      <c r="I30" s="7"/>
    </row>
    <row r="31" spans="1:9" x14ac:dyDescent="0.3">
      <c r="A31" s="131" t="s">
        <v>298</v>
      </c>
      <c r="B31" s="68" t="s">
        <v>99</v>
      </c>
      <c r="C31" s="132">
        <v>15.23</v>
      </c>
      <c r="D31" s="67" t="s">
        <v>725</v>
      </c>
      <c r="E31" s="15" t="s">
        <v>1231</v>
      </c>
      <c r="F31" s="352"/>
      <c r="G31" s="8"/>
      <c r="H31" s="7"/>
      <c r="I31" s="7"/>
    </row>
    <row r="32" spans="1:9" x14ac:dyDescent="0.3">
      <c r="A32" s="131" t="s">
        <v>299</v>
      </c>
      <c r="B32" s="68" t="s">
        <v>99</v>
      </c>
      <c r="C32" s="132">
        <v>15.23</v>
      </c>
      <c r="D32" s="67" t="s">
        <v>725</v>
      </c>
      <c r="E32" s="15" t="s">
        <v>1231</v>
      </c>
      <c r="F32" s="352"/>
      <c r="G32" s="8"/>
      <c r="H32" s="7"/>
      <c r="I32" s="7"/>
    </row>
    <row r="33" spans="1:10" x14ac:dyDescent="0.3">
      <c r="A33" s="131" t="s">
        <v>278</v>
      </c>
      <c r="B33" s="68" t="s">
        <v>224</v>
      </c>
      <c r="C33" s="132">
        <v>15.23</v>
      </c>
      <c r="D33" s="67" t="s">
        <v>725</v>
      </c>
      <c r="E33" s="104" t="s">
        <v>1117</v>
      </c>
      <c r="F33" s="352"/>
      <c r="G33" s="8"/>
      <c r="H33" s="7"/>
      <c r="I33" s="7"/>
    </row>
    <row r="34" spans="1:10" x14ac:dyDescent="0.3">
      <c r="A34" s="131" t="s">
        <v>301</v>
      </c>
      <c r="B34" s="68" t="s">
        <v>99</v>
      </c>
      <c r="C34" s="132">
        <v>15.12</v>
      </c>
      <c r="D34" s="67" t="s">
        <v>725</v>
      </c>
      <c r="E34" s="104" t="s">
        <v>1231</v>
      </c>
      <c r="F34" s="352"/>
      <c r="G34" s="8"/>
      <c r="H34" s="7"/>
      <c r="I34" s="7"/>
    </row>
    <row r="35" spans="1:10" x14ac:dyDescent="0.3">
      <c r="A35" s="131" t="s">
        <v>303</v>
      </c>
      <c r="B35" s="68" t="s">
        <v>240</v>
      </c>
      <c r="C35" s="135">
        <v>4.2699999999999996</v>
      </c>
      <c r="D35" s="67" t="s">
        <v>725</v>
      </c>
      <c r="E35" s="104" t="s">
        <v>1117</v>
      </c>
      <c r="F35" s="352"/>
      <c r="G35" s="8"/>
      <c r="H35" s="7"/>
      <c r="I35" s="7"/>
    </row>
    <row r="36" spans="1:10" ht="15" thickBot="1" x14ac:dyDescent="0.35">
      <c r="A36" s="131" t="s">
        <v>304</v>
      </c>
      <c r="B36" s="68" t="s">
        <v>1494</v>
      </c>
      <c r="C36" s="135">
        <v>13.2</v>
      </c>
      <c r="D36" s="67" t="s">
        <v>725</v>
      </c>
      <c r="E36" s="104" t="s">
        <v>1117</v>
      </c>
      <c r="F36" s="352"/>
      <c r="G36" s="8"/>
      <c r="H36" s="7"/>
      <c r="I36" s="7"/>
    </row>
    <row r="37" spans="1:10" ht="15" thickBot="1" x14ac:dyDescent="0.35">
      <c r="A37" s="1"/>
      <c r="B37" s="3"/>
      <c r="C37" s="136">
        <f>SUM(C3:C36)</f>
        <v>1736.8000000000006</v>
      </c>
      <c r="D37" s="7"/>
      <c r="E37" s="7"/>
      <c r="F37" s="7"/>
      <c r="G37" s="8"/>
      <c r="H37" s="7"/>
      <c r="I37" s="7"/>
    </row>
    <row r="38" spans="1:10" ht="15" thickBot="1" x14ac:dyDescent="0.35">
      <c r="A38" s="349" t="s">
        <v>1171</v>
      </c>
      <c r="B38" s="350"/>
      <c r="C38" s="350"/>
      <c r="D38" s="350"/>
      <c r="E38" s="351"/>
      <c r="J38"/>
    </row>
    <row r="39" spans="1:10" ht="29.4" thickBot="1" x14ac:dyDescent="0.35">
      <c r="A39" s="57" t="s">
        <v>555</v>
      </c>
      <c r="B39" s="58" t="s">
        <v>1185</v>
      </c>
      <c r="C39" s="58" t="s">
        <v>1180</v>
      </c>
      <c r="D39" s="58" t="s">
        <v>1120</v>
      </c>
      <c r="E39" s="59" t="s">
        <v>1182</v>
      </c>
      <c r="J39"/>
    </row>
    <row r="40" spans="1:10" x14ac:dyDescent="0.3">
      <c r="A40" s="139" t="s">
        <v>478</v>
      </c>
      <c r="B40" s="140" t="s">
        <v>218</v>
      </c>
      <c r="C40" s="141">
        <v>476.74</v>
      </c>
      <c r="D40" s="142" t="s">
        <v>726</v>
      </c>
      <c r="E40" s="15" t="s">
        <v>1464</v>
      </c>
      <c r="J40"/>
    </row>
    <row r="41" spans="1:10" x14ac:dyDescent="0.3">
      <c r="A41" s="131" t="s">
        <v>479</v>
      </c>
      <c r="B41" s="68" t="s">
        <v>248</v>
      </c>
      <c r="C41" s="132">
        <v>36.83</v>
      </c>
      <c r="D41" s="67" t="s">
        <v>726</v>
      </c>
      <c r="E41" s="15" t="s">
        <v>1464</v>
      </c>
      <c r="J41"/>
    </row>
    <row r="42" spans="1:10" x14ac:dyDescent="0.3">
      <c r="A42" s="131" t="s">
        <v>737</v>
      </c>
      <c r="B42" s="68" t="s">
        <v>220</v>
      </c>
      <c r="C42" s="132">
        <v>3.49</v>
      </c>
      <c r="D42" s="67" t="s">
        <v>726</v>
      </c>
      <c r="E42" s="15" t="s">
        <v>1464</v>
      </c>
      <c r="J42"/>
    </row>
    <row r="43" spans="1:10" x14ac:dyDescent="0.3">
      <c r="A43" s="131" t="s">
        <v>741</v>
      </c>
      <c r="B43" s="68" t="s">
        <v>155</v>
      </c>
      <c r="C43" s="132">
        <v>3.55</v>
      </c>
      <c r="D43" s="67" t="s">
        <v>726</v>
      </c>
      <c r="E43" s="15" t="s">
        <v>1464</v>
      </c>
      <c r="J43"/>
    </row>
    <row r="44" spans="1:10" x14ac:dyDescent="0.3">
      <c r="A44" s="131" t="s">
        <v>480</v>
      </c>
      <c r="B44" s="68" t="s">
        <v>250</v>
      </c>
      <c r="C44" s="132">
        <v>2.09</v>
      </c>
      <c r="D44" s="67" t="s">
        <v>726</v>
      </c>
      <c r="E44" s="15" t="s">
        <v>1464</v>
      </c>
      <c r="J44"/>
    </row>
    <row r="45" spans="1:10" x14ac:dyDescent="0.3">
      <c r="A45" s="131" t="s">
        <v>481</v>
      </c>
      <c r="B45" s="68" t="s">
        <v>256</v>
      </c>
      <c r="C45" s="132">
        <v>4.99</v>
      </c>
      <c r="D45" s="67" t="s">
        <v>726</v>
      </c>
      <c r="E45" s="15" t="s">
        <v>1464</v>
      </c>
      <c r="J45"/>
    </row>
    <row r="46" spans="1:10" x14ac:dyDescent="0.3">
      <c r="A46" s="131" t="s">
        <v>482</v>
      </c>
      <c r="B46" s="68" t="s">
        <v>257</v>
      </c>
      <c r="C46" s="132">
        <v>9.41</v>
      </c>
      <c r="D46" s="67" t="s">
        <v>726</v>
      </c>
      <c r="E46" s="15" t="s">
        <v>1464</v>
      </c>
      <c r="J46"/>
    </row>
    <row r="47" spans="1:10" x14ac:dyDescent="0.3">
      <c r="A47" s="131" t="s">
        <v>484</v>
      </c>
      <c r="B47" s="68" t="s">
        <v>155</v>
      </c>
      <c r="C47" s="132">
        <v>16.100000000000001</v>
      </c>
      <c r="D47" s="67" t="s">
        <v>726</v>
      </c>
      <c r="E47" s="15" t="s">
        <v>1464</v>
      </c>
      <c r="J47"/>
    </row>
    <row r="48" spans="1:10" x14ac:dyDescent="0.3">
      <c r="A48" s="131" t="s">
        <v>486</v>
      </c>
      <c r="B48" s="68" t="s">
        <v>219</v>
      </c>
      <c r="C48" s="132">
        <v>3.49</v>
      </c>
      <c r="D48" s="67" t="s">
        <v>726</v>
      </c>
      <c r="E48" s="15" t="s">
        <v>1464</v>
      </c>
      <c r="J48"/>
    </row>
    <row r="49" spans="1:10" x14ac:dyDescent="0.3">
      <c r="A49" s="131" t="s">
        <v>742</v>
      </c>
      <c r="B49" s="68" t="s">
        <v>153</v>
      </c>
      <c r="C49" s="132">
        <v>3.55</v>
      </c>
      <c r="D49" s="67" t="s">
        <v>726</v>
      </c>
      <c r="E49" s="15" t="s">
        <v>1464</v>
      </c>
      <c r="J49"/>
    </row>
    <row r="50" spans="1:10" x14ac:dyDescent="0.3">
      <c r="A50" s="131" t="s">
        <v>743</v>
      </c>
      <c r="B50" s="68" t="s">
        <v>249</v>
      </c>
      <c r="C50" s="132">
        <v>2.09</v>
      </c>
      <c r="D50" s="67" t="s">
        <v>726</v>
      </c>
      <c r="E50" s="15" t="s">
        <v>1464</v>
      </c>
      <c r="J50"/>
    </row>
    <row r="51" spans="1:10" x14ac:dyDescent="0.3">
      <c r="A51" s="131" t="s">
        <v>487</v>
      </c>
      <c r="B51" s="68" t="s">
        <v>256</v>
      </c>
      <c r="C51" s="132">
        <v>3.87</v>
      </c>
      <c r="D51" s="67" t="s">
        <v>726</v>
      </c>
      <c r="E51" s="15" t="s">
        <v>1464</v>
      </c>
      <c r="J51"/>
    </row>
    <row r="52" spans="1:10" x14ac:dyDescent="0.3">
      <c r="A52" s="131" t="s">
        <v>744</v>
      </c>
      <c r="B52" s="68" t="s">
        <v>254</v>
      </c>
      <c r="C52" s="132">
        <v>1.5</v>
      </c>
      <c r="D52" s="67" t="s">
        <v>726</v>
      </c>
      <c r="E52" s="15" t="s">
        <v>1464</v>
      </c>
      <c r="J52"/>
    </row>
    <row r="53" spans="1:10" x14ac:dyDescent="0.3">
      <c r="A53" s="131" t="s">
        <v>745</v>
      </c>
      <c r="B53" s="68" t="s">
        <v>56</v>
      </c>
      <c r="C53" s="132">
        <v>8.15</v>
      </c>
      <c r="D53" s="67" t="s">
        <v>726</v>
      </c>
      <c r="E53" s="15" t="s">
        <v>1464</v>
      </c>
      <c r="J53"/>
    </row>
    <row r="54" spans="1:10" x14ac:dyDescent="0.3">
      <c r="A54" s="131" t="s">
        <v>746</v>
      </c>
      <c r="B54" s="68" t="s">
        <v>153</v>
      </c>
      <c r="C54" s="132">
        <v>20.94</v>
      </c>
      <c r="D54" s="67" t="s">
        <v>726</v>
      </c>
      <c r="E54" s="15" t="s">
        <v>1464</v>
      </c>
      <c r="J54"/>
    </row>
    <row r="55" spans="1:10" x14ac:dyDescent="0.3">
      <c r="A55" s="131" t="s">
        <v>747</v>
      </c>
      <c r="B55" s="68" t="s">
        <v>232</v>
      </c>
      <c r="C55" s="132">
        <v>45.69</v>
      </c>
      <c r="D55" s="67" t="s">
        <v>280</v>
      </c>
      <c r="E55" s="15" t="s">
        <v>1464</v>
      </c>
      <c r="J55"/>
    </row>
    <row r="56" spans="1:10" x14ac:dyDescent="0.3">
      <c r="A56" s="131" t="s">
        <v>750</v>
      </c>
      <c r="B56" s="68" t="s">
        <v>99</v>
      </c>
      <c r="C56" s="132">
        <v>4.1900000000000004</v>
      </c>
      <c r="D56" s="67" t="s">
        <v>280</v>
      </c>
      <c r="E56" s="15" t="s">
        <v>1464</v>
      </c>
      <c r="J56"/>
    </row>
    <row r="57" spans="1:10" x14ac:dyDescent="0.3">
      <c r="A57" s="131" t="s">
        <v>753</v>
      </c>
      <c r="B57" s="68" t="s">
        <v>230</v>
      </c>
      <c r="C57" s="132">
        <v>24.58</v>
      </c>
      <c r="D57" s="67" t="s">
        <v>280</v>
      </c>
      <c r="E57" s="15" t="s">
        <v>1464</v>
      </c>
      <c r="J57"/>
    </row>
    <row r="58" spans="1:10" x14ac:dyDescent="0.3">
      <c r="A58" s="131" t="s">
        <v>754</v>
      </c>
      <c r="B58" s="68" t="s">
        <v>233</v>
      </c>
      <c r="C58" s="132">
        <v>18.66</v>
      </c>
      <c r="D58" s="67" t="s">
        <v>280</v>
      </c>
      <c r="E58" s="15" t="s">
        <v>1464</v>
      </c>
      <c r="J58"/>
    </row>
    <row r="59" spans="1:10" x14ac:dyDescent="0.3">
      <c r="A59" s="131" t="s">
        <v>755</v>
      </c>
      <c r="B59" s="68" t="s">
        <v>225</v>
      </c>
      <c r="C59" s="132">
        <v>7.27</v>
      </c>
      <c r="D59" s="67" t="s">
        <v>280</v>
      </c>
      <c r="E59" s="15" t="s">
        <v>1464</v>
      </c>
      <c r="J59"/>
    </row>
    <row r="60" spans="1:10" x14ac:dyDescent="0.3">
      <c r="A60" s="131" t="s">
        <v>756</v>
      </c>
      <c r="B60" s="68" t="s">
        <v>79</v>
      </c>
      <c r="C60" s="132">
        <v>125.4</v>
      </c>
      <c r="D60" s="67" t="s">
        <v>726</v>
      </c>
      <c r="E60" s="15" t="s">
        <v>1464</v>
      </c>
      <c r="J60"/>
    </row>
    <row r="61" spans="1:10" x14ac:dyDescent="0.3">
      <c r="A61" s="131" t="s">
        <v>758</v>
      </c>
      <c r="B61" s="68" t="s">
        <v>118</v>
      </c>
      <c r="C61" s="132">
        <v>49.8</v>
      </c>
      <c r="D61" s="67" t="s">
        <v>280</v>
      </c>
      <c r="E61" s="15" t="s">
        <v>1464</v>
      </c>
      <c r="J61"/>
    </row>
    <row r="62" spans="1:10" x14ac:dyDescent="0.3">
      <c r="A62" s="131" t="s">
        <v>760</v>
      </c>
      <c r="B62" s="68" t="s">
        <v>242</v>
      </c>
      <c r="C62" s="132">
        <v>24.65</v>
      </c>
      <c r="D62" s="67" t="s">
        <v>280</v>
      </c>
      <c r="E62" s="15" t="s">
        <v>1464</v>
      </c>
      <c r="J62"/>
    </row>
    <row r="63" spans="1:10" x14ac:dyDescent="0.3">
      <c r="A63" s="131" t="s">
        <v>762</v>
      </c>
      <c r="B63" s="68" t="s">
        <v>118</v>
      </c>
      <c r="C63" s="132">
        <v>76.260000000000005</v>
      </c>
      <c r="D63" s="67" t="s">
        <v>280</v>
      </c>
      <c r="E63" s="15" t="s">
        <v>1464</v>
      </c>
      <c r="J63"/>
    </row>
    <row r="64" spans="1:10" x14ac:dyDescent="0.3">
      <c r="A64" s="131" t="s">
        <v>763</v>
      </c>
      <c r="B64" s="68" t="s">
        <v>227</v>
      </c>
      <c r="C64" s="132">
        <v>25</v>
      </c>
      <c r="D64" s="67" t="s">
        <v>280</v>
      </c>
      <c r="E64" s="15" t="s">
        <v>1464</v>
      </c>
      <c r="J64"/>
    </row>
    <row r="65" spans="1:10" x14ac:dyDescent="0.3">
      <c r="A65" s="131" t="s">
        <v>764</v>
      </c>
      <c r="B65" s="68" t="s">
        <v>235</v>
      </c>
      <c r="C65" s="132">
        <v>16.89</v>
      </c>
      <c r="D65" s="67" t="s">
        <v>280</v>
      </c>
      <c r="E65" s="15" t="s">
        <v>1464</v>
      </c>
      <c r="J65"/>
    </row>
    <row r="66" spans="1:10" x14ac:dyDescent="0.3">
      <c r="A66" s="131" t="s">
        <v>765</v>
      </c>
      <c r="B66" s="68" t="s">
        <v>99</v>
      </c>
      <c r="C66" s="132">
        <v>7.25</v>
      </c>
      <c r="D66" s="67" t="s">
        <v>280</v>
      </c>
      <c r="E66" s="15" t="s">
        <v>1464</v>
      </c>
      <c r="J66"/>
    </row>
    <row r="67" spans="1:10" x14ac:dyDescent="0.3">
      <c r="A67" s="131" t="s">
        <v>766</v>
      </c>
      <c r="B67" s="68" t="s">
        <v>227</v>
      </c>
      <c r="C67" s="132">
        <v>76.069999999999993</v>
      </c>
      <c r="D67" s="67" t="s">
        <v>280</v>
      </c>
      <c r="E67" s="15" t="s">
        <v>1464</v>
      </c>
      <c r="J67"/>
    </row>
    <row r="68" spans="1:10" x14ac:dyDescent="0.3">
      <c r="A68" s="131" t="s">
        <v>767</v>
      </c>
      <c r="B68" s="68" t="s">
        <v>242</v>
      </c>
      <c r="C68" s="132">
        <v>24.72</v>
      </c>
      <c r="D68" s="67" t="s">
        <v>280</v>
      </c>
      <c r="E68" s="15" t="s">
        <v>1464</v>
      </c>
      <c r="J68"/>
    </row>
    <row r="69" spans="1:10" x14ac:dyDescent="0.3">
      <c r="A69" s="131" t="s">
        <v>768</v>
      </c>
      <c r="B69" s="68" t="s">
        <v>215</v>
      </c>
      <c r="C69" s="132">
        <v>50.28</v>
      </c>
      <c r="D69" s="67" t="s">
        <v>280</v>
      </c>
      <c r="E69" s="15" t="s">
        <v>1464</v>
      </c>
      <c r="J69"/>
    </row>
    <row r="70" spans="1:10" x14ac:dyDescent="0.3">
      <c r="A70" s="131" t="s">
        <v>769</v>
      </c>
      <c r="B70" s="68" t="s">
        <v>231</v>
      </c>
      <c r="C70" s="132">
        <v>24.69</v>
      </c>
      <c r="D70" s="67" t="s">
        <v>280</v>
      </c>
      <c r="E70" s="15" t="s">
        <v>1464</v>
      </c>
      <c r="J70"/>
    </row>
    <row r="71" spans="1:10" x14ac:dyDescent="0.3">
      <c r="A71" s="131" t="s">
        <v>770</v>
      </c>
      <c r="B71" s="68" t="s">
        <v>226</v>
      </c>
      <c r="C71" s="132">
        <v>50.47</v>
      </c>
      <c r="D71" s="67" t="s">
        <v>280</v>
      </c>
      <c r="E71" s="15" t="s">
        <v>1464</v>
      </c>
      <c r="J71"/>
    </row>
    <row r="72" spans="1:10" ht="43.2" x14ac:dyDescent="0.3">
      <c r="A72" s="131" t="s">
        <v>771</v>
      </c>
      <c r="B72" s="134" t="s">
        <v>229</v>
      </c>
      <c r="C72" s="132">
        <v>24.48</v>
      </c>
      <c r="D72" s="67" t="s">
        <v>280</v>
      </c>
      <c r="E72" s="15" t="s">
        <v>1464</v>
      </c>
      <c r="J72"/>
    </row>
    <row r="73" spans="1:10" ht="43.2" x14ac:dyDescent="0.3">
      <c r="A73" s="131" t="s">
        <v>772</v>
      </c>
      <c r="B73" s="134" t="s">
        <v>229</v>
      </c>
      <c r="C73" s="132">
        <v>12.06</v>
      </c>
      <c r="D73" s="67" t="s">
        <v>280</v>
      </c>
      <c r="E73" s="15" t="s">
        <v>1464</v>
      </c>
      <c r="J73"/>
    </row>
    <row r="74" spans="1:10" ht="43.2" x14ac:dyDescent="0.3">
      <c r="A74" s="131" t="s">
        <v>773</v>
      </c>
      <c r="B74" s="134" t="s">
        <v>229</v>
      </c>
      <c r="C74" s="132">
        <v>12.08</v>
      </c>
      <c r="D74" s="67" t="s">
        <v>280</v>
      </c>
      <c r="E74" s="15" t="s">
        <v>1464</v>
      </c>
      <c r="J74"/>
    </row>
    <row r="75" spans="1:10" ht="43.2" x14ac:dyDescent="0.3">
      <c r="A75" s="131">
        <v>129</v>
      </c>
      <c r="B75" s="134" t="s">
        <v>229</v>
      </c>
      <c r="C75" s="132">
        <v>24.41</v>
      </c>
      <c r="D75" s="67" t="s">
        <v>280</v>
      </c>
      <c r="E75" s="15" t="s">
        <v>1464</v>
      </c>
      <c r="J75"/>
    </row>
    <row r="76" spans="1:10" x14ac:dyDescent="0.3">
      <c r="A76" s="131">
        <v>130</v>
      </c>
      <c r="B76" s="134" t="s">
        <v>79</v>
      </c>
      <c r="C76" s="132">
        <v>300.83999999999997</v>
      </c>
      <c r="D76" s="67" t="s">
        <v>726</v>
      </c>
      <c r="E76" s="15" t="s">
        <v>1464</v>
      </c>
      <c r="J76"/>
    </row>
    <row r="77" spans="1:10" x14ac:dyDescent="0.3">
      <c r="A77" s="131">
        <v>131</v>
      </c>
      <c r="B77" s="134" t="s">
        <v>234</v>
      </c>
      <c r="C77" s="132">
        <v>27.07</v>
      </c>
      <c r="D77" s="67" t="s">
        <v>280</v>
      </c>
      <c r="E77" s="15" t="s">
        <v>1464</v>
      </c>
      <c r="J77"/>
    </row>
    <row r="78" spans="1:10" x14ac:dyDescent="0.3">
      <c r="A78" s="131">
        <v>132</v>
      </c>
      <c r="B78" s="134" t="s">
        <v>228</v>
      </c>
      <c r="C78" s="132">
        <v>24.68</v>
      </c>
      <c r="D78" s="67" t="s">
        <v>280</v>
      </c>
      <c r="E78" s="15" t="s">
        <v>1464</v>
      </c>
      <c r="J78"/>
    </row>
    <row r="79" spans="1:10" ht="28.8" x14ac:dyDescent="0.3">
      <c r="A79" s="131">
        <v>133</v>
      </c>
      <c r="B79" s="134" t="s">
        <v>749</v>
      </c>
      <c r="C79" s="132">
        <v>24.56</v>
      </c>
      <c r="D79" s="67" t="s">
        <v>280</v>
      </c>
      <c r="E79" s="15" t="s">
        <v>1464</v>
      </c>
      <c r="J79"/>
    </row>
    <row r="80" spans="1:10" x14ac:dyDescent="0.3">
      <c r="A80" s="131">
        <v>134</v>
      </c>
      <c r="B80" s="134" t="s">
        <v>242</v>
      </c>
      <c r="C80" s="132">
        <v>24.74</v>
      </c>
      <c r="D80" s="67" t="s">
        <v>280</v>
      </c>
      <c r="E80" s="15" t="s">
        <v>1467</v>
      </c>
      <c r="J80"/>
    </row>
    <row r="81" spans="1:10" x14ac:dyDescent="0.3">
      <c r="A81" s="131">
        <v>135</v>
      </c>
      <c r="B81" s="134" t="s">
        <v>214</v>
      </c>
      <c r="C81" s="132">
        <v>64.66</v>
      </c>
      <c r="D81" s="67" t="s">
        <v>280</v>
      </c>
      <c r="E81" s="15" t="s">
        <v>1467</v>
      </c>
      <c r="J81"/>
    </row>
    <row r="82" spans="1:10" x14ac:dyDescent="0.3">
      <c r="A82" s="131">
        <v>136</v>
      </c>
      <c r="B82" s="134" t="s">
        <v>248</v>
      </c>
      <c r="C82" s="132">
        <v>24.94</v>
      </c>
      <c r="D82" s="67" t="s">
        <v>726</v>
      </c>
      <c r="E82" s="15" t="s">
        <v>1464</v>
      </c>
      <c r="J82"/>
    </row>
    <row r="83" spans="1:10" x14ac:dyDescent="0.3">
      <c r="A83" s="131">
        <v>137</v>
      </c>
      <c r="B83" s="134" t="s">
        <v>227</v>
      </c>
      <c r="C83" s="132">
        <v>43.22</v>
      </c>
      <c r="D83" s="67" t="s">
        <v>280</v>
      </c>
      <c r="E83" s="15" t="s">
        <v>1464</v>
      </c>
      <c r="J83"/>
    </row>
    <row r="84" spans="1:10" ht="28.8" x14ac:dyDescent="0.3">
      <c r="A84" s="131">
        <v>138</v>
      </c>
      <c r="B84" s="134" t="s">
        <v>238</v>
      </c>
      <c r="C84" s="132">
        <v>51.62</v>
      </c>
      <c r="D84" s="67" t="s">
        <v>280</v>
      </c>
      <c r="E84" s="15" t="s">
        <v>1464</v>
      </c>
      <c r="J84"/>
    </row>
    <row r="85" spans="1:10" x14ac:dyDescent="0.3">
      <c r="A85" s="131">
        <v>139</v>
      </c>
      <c r="B85" s="134" t="s">
        <v>223</v>
      </c>
      <c r="C85" s="132">
        <v>36.450000000000003</v>
      </c>
      <c r="D85" s="67" t="s">
        <v>726</v>
      </c>
      <c r="E85" s="15" t="s">
        <v>1117</v>
      </c>
      <c r="J85"/>
    </row>
    <row r="86" spans="1:10" ht="15" thickBot="1" x14ac:dyDescent="0.35">
      <c r="A86" s="131">
        <v>140</v>
      </c>
      <c r="B86" s="134" t="s">
        <v>243</v>
      </c>
      <c r="C86" s="135">
        <v>6.96</v>
      </c>
      <c r="D86" s="41" t="s">
        <v>740</v>
      </c>
      <c r="E86" s="15" t="s">
        <v>1117</v>
      </c>
      <c r="J86"/>
    </row>
    <row r="87" spans="1:10" ht="15" thickBot="1" x14ac:dyDescent="0.35">
      <c r="C87" s="138">
        <f>SUM(C40:C86)</f>
        <v>1951.43</v>
      </c>
      <c r="E87" s="15" t="s">
        <v>1464</v>
      </c>
    </row>
    <row r="88" spans="1:10" ht="15" thickBot="1" x14ac:dyDescent="0.35">
      <c r="A88" s="349" t="s">
        <v>1172</v>
      </c>
      <c r="B88" s="350"/>
      <c r="C88" s="350"/>
      <c r="D88" s="350"/>
      <c r="E88" s="351"/>
      <c r="J88"/>
    </row>
    <row r="89" spans="1:10" ht="29.4" thickBot="1" x14ac:dyDescent="0.35">
      <c r="A89" s="57" t="s">
        <v>555</v>
      </c>
      <c r="B89" s="58" t="s">
        <v>1185</v>
      </c>
      <c r="C89" s="58" t="s">
        <v>1180</v>
      </c>
      <c r="D89" s="58" t="s">
        <v>1120</v>
      </c>
      <c r="E89" s="59" t="s">
        <v>1186</v>
      </c>
      <c r="J89"/>
    </row>
    <row r="90" spans="1:10" x14ac:dyDescent="0.3">
      <c r="A90" s="139" t="s">
        <v>816</v>
      </c>
      <c r="B90" s="140" t="s">
        <v>218</v>
      </c>
      <c r="C90" s="141">
        <v>116.67</v>
      </c>
      <c r="D90" s="142" t="s">
        <v>726</v>
      </c>
      <c r="E90" s="142" t="s">
        <v>1464</v>
      </c>
      <c r="J90"/>
    </row>
    <row r="91" spans="1:10" x14ac:dyDescent="0.3">
      <c r="A91" s="131" t="s">
        <v>817</v>
      </c>
      <c r="B91" s="68" t="s">
        <v>248</v>
      </c>
      <c r="C91" s="132">
        <v>36.74</v>
      </c>
      <c r="D91" s="67" t="s">
        <v>726</v>
      </c>
      <c r="E91" s="142" t="s">
        <v>1464</v>
      </c>
      <c r="J91"/>
    </row>
    <row r="92" spans="1:10" x14ac:dyDescent="0.3">
      <c r="A92" s="131" t="s">
        <v>818</v>
      </c>
      <c r="B92" s="68" t="s">
        <v>256</v>
      </c>
      <c r="C92" s="132">
        <v>4.47</v>
      </c>
      <c r="D92" s="67" t="s">
        <v>726</v>
      </c>
      <c r="E92" s="142" t="s">
        <v>1464</v>
      </c>
      <c r="J92"/>
    </row>
    <row r="93" spans="1:10" x14ac:dyDescent="0.3">
      <c r="A93" s="131" t="s">
        <v>819</v>
      </c>
      <c r="B93" s="68" t="s">
        <v>257</v>
      </c>
      <c r="C93" s="132">
        <v>6.4</v>
      </c>
      <c r="D93" s="67" t="s">
        <v>726</v>
      </c>
      <c r="E93" s="142" t="s">
        <v>1464</v>
      </c>
      <c r="J93"/>
    </row>
    <row r="94" spans="1:10" x14ac:dyDescent="0.3">
      <c r="A94" s="131" t="s">
        <v>820</v>
      </c>
      <c r="B94" s="68" t="s">
        <v>250</v>
      </c>
      <c r="C94" s="132">
        <v>2.23</v>
      </c>
      <c r="D94" s="67" t="s">
        <v>726</v>
      </c>
      <c r="E94" s="142" t="s">
        <v>1464</v>
      </c>
      <c r="J94"/>
    </row>
    <row r="95" spans="1:10" x14ac:dyDescent="0.3">
      <c r="A95" s="131" t="s">
        <v>821</v>
      </c>
      <c r="B95" s="68" t="s">
        <v>155</v>
      </c>
      <c r="C95" s="132">
        <v>11.03</v>
      </c>
      <c r="D95" s="67" t="s">
        <v>726</v>
      </c>
      <c r="E95" s="142" t="s">
        <v>1464</v>
      </c>
      <c r="J95"/>
    </row>
    <row r="96" spans="1:10" x14ac:dyDescent="0.3">
      <c r="A96" s="131" t="s">
        <v>822</v>
      </c>
      <c r="B96" s="68" t="s">
        <v>256</v>
      </c>
      <c r="C96" s="132">
        <v>4.42</v>
      </c>
      <c r="D96" s="67" t="s">
        <v>726</v>
      </c>
      <c r="E96" s="142" t="s">
        <v>1464</v>
      </c>
      <c r="J96"/>
    </row>
    <row r="97" spans="1:10" x14ac:dyDescent="0.3">
      <c r="A97" s="131" t="s">
        <v>823</v>
      </c>
      <c r="B97" s="68" t="s">
        <v>254</v>
      </c>
      <c r="C97" s="132">
        <v>2</v>
      </c>
      <c r="D97" s="67" t="s">
        <v>726</v>
      </c>
      <c r="E97" s="67" t="s">
        <v>1467</v>
      </c>
      <c r="J97"/>
    </row>
    <row r="98" spans="1:10" x14ac:dyDescent="0.3">
      <c r="A98" s="131" t="s">
        <v>824</v>
      </c>
      <c r="B98" s="68" t="s">
        <v>56</v>
      </c>
      <c r="C98" s="132">
        <v>6.4</v>
      </c>
      <c r="D98" s="67" t="s">
        <v>726</v>
      </c>
      <c r="E98" s="67" t="s">
        <v>1464</v>
      </c>
      <c r="J98"/>
    </row>
    <row r="99" spans="1:10" x14ac:dyDescent="0.3">
      <c r="A99" s="131" t="s">
        <v>825</v>
      </c>
      <c r="B99" s="68" t="s">
        <v>153</v>
      </c>
      <c r="C99" s="132">
        <v>10.34</v>
      </c>
      <c r="D99" s="67" t="s">
        <v>726</v>
      </c>
      <c r="E99" s="67" t="s">
        <v>1464</v>
      </c>
      <c r="J99"/>
    </row>
    <row r="100" spans="1:10" x14ac:dyDescent="0.3">
      <c r="A100" s="131" t="s">
        <v>826</v>
      </c>
      <c r="B100" s="68" t="s">
        <v>249</v>
      </c>
      <c r="C100" s="132">
        <v>2.23</v>
      </c>
      <c r="D100" s="67" t="s">
        <v>726</v>
      </c>
      <c r="E100" s="67" t="s">
        <v>1464</v>
      </c>
      <c r="J100"/>
    </row>
    <row r="101" spans="1:10" x14ac:dyDescent="0.3">
      <c r="A101" s="131" t="s">
        <v>827</v>
      </c>
      <c r="B101" s="68" t="s">
        <v>236</v>
      </c>
      <c r="C101" s="132">
        <v>40.96</v>
      </c>
      <c r="D101" s="67" t="s">
        <v>280</v>
      </c>
      <c r="E101" s="67" t="s">
        <v>1464</v>
      </c>
      <c r="J101"/>
    </row>
    <row r="102" spans="1:10" x14ac:dyDescent="0.3">
      <c r="A102" s="131" t="s">
        <v>828</v>
      </c>
      <c r="B102" s="68" t="s">
        <v>228</v>
      </c>
      <c r="C102" s="132">
        <v>40.25</v>
      </c>
      <c r="D102" s="67" t="s">
        <v>280</v>
      </c>
      <c r="E102" s="67" t="s">
        <v>1464</v>
      </c>
      <c r="J102"/>
    </row>
    <row r="103" spans="1:10" x14ac:dyDescent="0.3">
      <c r="A103" s="131" t="s">
        <v>829</v>
      </c>
      <c r="B103" s="68" t="s">
        <v>237</v>
      </c>
      <c r="C103" s="132">
        <v>21.89</v>
      </c>
      <c r="D103" s="67" t="s">
        <v>280</v>
      </c>
      <c r="E103" s="67" t="s">
        <v>1464</v>
      </c>
      <c r="J103"/>
    </row>
    <row r="104" spans="1:10" x14ac:dyDescent="0.3">
      <c r="A104" s="131" t="s">
        <v>830</v>
      </c>
      <c r="B104" s="68" t="s">
        <v>79</v>
      </c>
      <c r="C104" s="132">
        <v>53.46</v>
      </c>
      <c r="D104" s="67" t="s">
        <v>726</v>
      </c>
      <c r="E104" s="67" t="s">
        <v>1464</v>
      </c>
      <c r="J104"/>
    </row>
    <row r="105" spans="1:10" x14ac:dyDescent="0.3">
      <c r="A105" s="131" t="s">
        <v>831</v>
      </c>
      <c r="B105" s="68" t="s">
        <v>29</v>
      </c>
      <c r="C105" s="132">
        <v>35.76</v>
      </c>
      <c r="D105" s="67" t="s">
        <v>309</v>
      </c>
      <c r="E105" s="67" t="s">
        <v>1464</v>
      </c>
      <c r="J105"/>
    </row>
    <row r="106" spans="1:10" x14ac:dyDescent="0.3">
      <c r="A106" s="131" t="s">
        <v>832</v>
      </c>
      <c r="B106" s="68" t="s">
        <v>247</v>
      </c>
      <c r="C106" s="132">
        <v>18.73</v>
      </c>
      <c r="D106" s="67" t="s">
        <v>309</v>
      </c>
      <c r="E106" s="67" t="s">
        <v>1464</v>
      </c>
      <c r="J106"/>
    </row>
    <row r="107" spans="1:10" x14ac:dyDescent="0.3">
      <c r="A107" s="131" t="s">
        <v>833</v>
      </c>
      <c r="B107" s="68" t="s">
        <v>241</v>
      </c>
      <c r="C107" s="132">
        <v>18.010000000000002</v>
      </c>
      <c r="D107" s="67" t="s">
        <v>280</v>
      </c>
      <c r="E107" s="67" t="s">
        <v>1467</v>
      </c>
      <c r="J107"/>
    </row>
    <row r="108" spans="1:10" x14ac:dyDescent="0.3">
      <c r="A108" s="131" t="s">
        <v>834</v>
      </c>
      <c r="B108" s="68" t="s">
        <v>241</v>
      </c>
      <c r="C108" s="132">
        <v>18.13</v>
      </c>
      <c r="D108" s="67" t="s">
        <v>280</v>
      </c>
      <c r="E108" s="67" t="s">
        <v>1467</v>
      </c>
      <c r="J108"/>
    </row>
    <row r="109" spans="1:10" x14ac:dyDescent="0.3">
      <c r="A109" s="131" t="s">
        <v>835</v>
      </c>
      <c r="B109" s="68" t="s">
        <v>241</v>
      </c>
      <c r="C109" s="132">
        <v>17.53</v>
      </c>
      <c r="D109" s="67" t="s">
        <v>280</v>
      </c>
      <c r="E109" s="67" t="s">
        <v>1467</v>
      </c>
      <c r="J109"/>
    </row>
    <row r="110" spans="1:10" x14ac:dyDescent="0.3">
      <c r="A110" s="131" t="s">
        <v>836</v>
      </c>
      <c r="B110" s="68" t="s">
        <v>258</v>
      </c>
      <c r="C110" s="132">
        <v>26.28</v>
      </c>
      <c r="D110" s="67" t="s">
        <v>280</v>
      </c>
      <c r="E110" s="67" t="s">
        <v>1231</v>
      </c>
      <c r="J110"/>
    </row>
    <row r="111" spans="1:10" x14ac:dyDescent="0.3">
      <c r="A111" s="131" t="s">
        <v>837</v>
      </c>
      <c r="B111" s="68" t="s">
        <v>258</v>
      </c>
      <c r="C111" s="132">
        <v>26.28</v>
      </c>
      <c r="D111" s="67" t="s">
        <v>280</v>
      </c>
      <c r="E111" s="67" t="s">
        <v>1231</v>
      </c>
      <c r="J111"/>
    </row>
    <row r="112" spans="1:10" x14ac:dyDescent="0.3">
      <c r="A112" s="131" t="s">
        <v>838</v>
      </c>
      <c r="B112" s="68" t="s">
        <v>241</v>
      </c>
      <c r="C112" s="132">
        <v>18.68</v>
      </c>
      <c r="D112" s="67" t="s">
        <v>280</v>
      </c>
      <c r="E112" s="67" t="s">
        <v>1467</v>
      </c>
      <c r="J112"/>
    </row>
    <row r="113" spans="1:10" x14ac:dyDescent="0.3">
      <c r="A113" s="131" t="s">
        <v>839</v>
      </c>
      <c r="B113" s="68" t="s">
        <v>241</v>
      </c>
      <c r="C113" s="132">
        <v>17.97</v>
      </c>
      <c r="D113" s="67" t="s">
        <v>280</v>
      </c>
      <c r="E113" s="67" t="s">
        <v>1467</v>
      </c>
      <c r="J113"/>
    </row>
    <row r="114" spans="1:10" x14ac:dyDescent="0.3">
      <c r="A114" s="131" t="s">
        <v>840</v>
      </c>
      <c r="B114" s="68" t="s">
        <v>241</v>
      </c>
      <c r="C114" s="132">
        <v>18.02</v>
      </c>
      <c r="D114" s="67" t="s">
        <v>280</v>
      </c>
      <c r="E114" s="67" t="s">
        <v>1467</v>
      </c>
      <c r="J114"/>
    </row>
    <row r="115" spans="1:10" x14ac:dyDescent="0.3">
      <c r="A115" s="131" t="s">
        <v>841</v>
      </c>
      <c r="B115" s="68" t="s">
        <v>241</v>
      </c>
      <c r="C115" s="132">
        <v>18.13</v>
      </c>
      <c r="D115" s="67" t="s">
        <v>280</v>
      </c>
      <c r="E115" s="67" t="s">
        <v>1467</v>
      </c>
      <c r="J115"/>
    </row>
    <row r="116" spans="1:10" x14ac:dyDescent="0.3">
      <c r="A116" s="131" t="s">
        <v>842</v>
      </c>
      <c r="B116" s="68" t="s">
        <v>241</v>
      </c>
      <c r="C116" s="132">
        <v>18.13</v>
      </c>
      <c r="D116" s="67" t="s">
        <v>280</v>
      </c>
      <c r="E116" s="67" t="s">
        <v>1467</v>
      </c>
      <c r="J116"/>
    </row>
    <row r="117" spans="1:10" x14ac:dyDescent="0.3">
      <c r="A117" s="131" t="s">
        <v>843</v>
      </c>
      <c r="B117" s="68" t="s">
        <v>241</v>
      </c>
      <c r="C117" s="132">
        <v>18.09</v>
      </c>
      <c r="D117" s="67" t="s">
        <v>280</v>
      </c>
      <c r="E117" s="67" t="s">
        <v>1467</v>
      </c>
      <c r="J117"/>
    </row>
    <row r="118" spans="1:10" x14ac:dyDescent="0.3">
      <c r="A118" s="131" t="s">
        <v>844</v>
      </c>
      <c r="B118" s="68" t="s">
        <v>241</v>
      </c>
      <c r="C118" s="132">
        <v>18.13</v>
      </c>
      <c r="D118" s="67" t="s">
        <v>280</v>
      </c>
      <c r="E118" s="67" t="s">
        <v>1467</v>
      </c>
      <c r="J118"/>
    </row>
    <row r="119" spans="1:10" x14ac:dyDescent="0.3">
      <c r="A119" s="131" t="s">
        <v>845</v>
      </c>
      <c r="B119" s="68" t="s">
        <v>241</v>
      </c>
      <c r="C119" s="132">
        <v>18.13</v>
      </c>
      <c r="D119" s="67" t="s">
        <v>280</v>
      </c>
      <c r="E119" s="67" t="s">
        <v>1467</v>
      </c>
      <c r="J119"/>
    </row>
    <row r="120" spans="1:10" x14ac:dyDescent="0.3">
      <c r="A120" s="131" t="s">
        <v>846</v>
      </c>
      <c r="B120" s="68" t="s">
        <v>241</v>
      </c>
      <c r="C120" s="132">
        <v>18.13</v>
      </c>
      <c r="D120" s="67" t="s">
        <v>280</v>
      </c>
      <c r="E120" s="67" t="s">
        <v>1467</v>
      </c>
      <c r="J120"/>
    </row>
    <row r="121" spans="1:10" x14ac:dyDescent="0.3">
      <c r="A121" s="131" t="s">
        <v>847</v>
      </c>
      <c r="B121" s="68" t="s">
        <v>222</v>
      </c>
      <c r="C121" s="132">
        <v>36.94</v>
      </c>
      <c r="D121" s="67" t="s">
        <v>280</v>
      </c>
      <c r="E121" s="67" t="s">
        <v>1467</v>
      </c>
      <c r="J121"/>
    </row>
    <row r="122" spans="1:10" x14ac:dyDescent="0.3">
      <c r="A122" s="131" t="s">
        <v>848</v>
      </c>
      <c r="B122" s="68" t="s">
        <v>247</v>
      </c>
      <c r="C122" s="132">
        <v>18.66</v>
      </c>
      <c r="D122" s="67" t="s">
        <v>309</v>
      </c>
      <c r="E122" s="67" t="s">
        <v>1467</v>
      </c>
      <c r="J122"/>
    </row>
    <row r="123" spans="1:10" x14ac:dyDescent="0.3">
      <c r="A123" s="131" t="s">
        <v>849</v>
      </c>
      <c r="B123" s="68" t="s">
        <v>29</v>
      </c>
      <c r="C123" s="132">
        <v>35.81</v>
      </c>
      <c r="D123" s="67" t="s">
        <v>309</v>
      </c>
      <c r="E123" s="67" t="s">
        <v>1467</v>
      </c>
      <c r="J123"/>
    </row>
    <row r="124" spans="1:10" x14ac:dyDescent="0.3">
      <c r="A124" s="131" t="s">
        <v>850</v>
      </c>
      <c r="B124" s="134" t="s">
        <v>79</v>
      </c>
      <c r="C124" s="132">
        <v>128.44999999999999</v>
      </c>
      <c r="D124" s="67" t="s">
        <v>726</v>
      </c>
      <c r="E124" s="67" t="s">
        <v>1464</v>
      </c>
      <c r="J124"/>
    </row>
    <row r="125" spans="1:10" x14ac:dyDescent="0.3">
      <c r="A125" s="131" t="s">
        <v>851</v>
      </c>
      <c r="B125" s="134" t="s">
        <v>227</v>
      </c>
      <c r="C125" s="132">
        <v>33.700000000000003</v>
      </c>
      <c r="D125" s="67" t="s">
        <v>280</v>
      </c>
      <c r="E125" s="67" t="s">
        <v>1464</v>
      </c>
      <c r="J125"/>
    </row>
    <row r="126" spans="1:10" x14ac:dyDescent="0.3">
      <c r="A126" s="131" t="s">
        <v>852</v>
      </c>
      <c r="B126" s="134" t="s">
        <v>227</v>
      </c>
      <c r="C126" s="132">
        <v>33.64</v>
      </c>
      <c r="D126" s="67" t="s">
        <v>280</v>
      </c>
      <c r="E126" s="67" t="s">
        <v>1464</v>
      </c>
      <c r="J126"/>
    </row>
    <row r="127" spans="1:10" x14ac:dyDescent="0.3">
      <c r="A127" s="131" t="s">
        <v>853</v>
      </c>
      <c r="B127" s="134" t="s">
        <v>241</v>
      </c>
      <c r="C127" s="132">
        <v>22.25</v>
      </c>
      <c r="D127" s="67" t="s">
        <v>280</v>
      </c>
      <c r="E127" s="67" t="s">
        <v>1467</v>
      </c>
      <c r="J127"/>
    </row>
    <row r="128" spans="1:10" x14ac:dyDescent="0.3">
      <c r="A128" s="131" t="s">
        <v>854</v>
      </c>
      <c r="B128" s="134" t="s">
        <v>241</v>
      </c>
      <c r="C128" s="132">
        <v>19.72</v>
      </c>
      <c r="D128" s="67" t="s">
        <v>280</v>
      </c>
      <c r="E128" s="67" t="s">
        <v>1467</v>
      </c>
      <c r="J128"/>
    </row>
    <row r="129" spans="1:10" x14ac:dyDescent="0.3">
      <c r="A129" s="131" t="s">
        <v>855</v>
      </c>
      <c r="B129" s="134" t="s">
        <v>241</v>
      </c>
      <c r="C129" s="132">
        <v>19.66</v>
      </c>
      <c r="D129" s="67" t="s">
        <v>280</v>
      </c>
      <c r="E129" s="67" t="s">
        <v>1467</v>
      </c>
      <c r="J129"/>
    </row>
    <row r="130" spans="1:10" x14ac:dyDescent="0.3">
      <c r="A130" s="131" t="s">
        <v>856</v>
      </c>
      <c r="B130" s="134" t="s">
        <v>74</v>
      </c>
      <c r="C130" s="132">
        <v>12.55</v>
      </c>
      <c r="D130" s="67" t="s">
        <v>280</v>
      </c>
      <c r="E130" s="67" t="s">
        <v>1467</v>
      </c>
      <c r="J130"/>
    </row>
    <row r="131" spans="1:10" x14ac:dyDescent="0.3">
      <c r="A131" s="131" t="s">
        <v>857</v>
      </c>
      <c r="B131" s="68" t="s">
        <v>56</v>
      </c>
      <c r="C131" s="132">
        <v>1.35</v>
      </c>
      <c r="D131" s="67" t="s">
        <v>726</v>
      </c>
      <c r="E131" s="67" t="s">
        <v>1464</v>
      </c>
      <c r="J131"/>
    </row>
    <row r="132" spans="1:10" x14ac:dyDescent="0.3">
      <c r="A132" s="131" t="s">
        <v>858</v>
      </c>
      <c r="B132" s="68" t="s">
        <v>153</v>
      </c>
      <c r="C132" s="132">
        <v>1.35</v>
      </c>
      <c r="D132" s="67" t="s">
        <v>726</v>
      </c>
      <c r="E132" s="67" t="s">
        <v>1464</v>
      </c>
      <c r="J132"/>
    </row>
    <row r="133" spans="1:10" x14ac:dyDescent="0.3">
      <c r="A133" s="131" t="s">
        <v>859</v>
      </c>
      <c r="B133" s="68" t="s">
        <v>153</v>
      </c>
      <c r="C133" s="132">
        <v>1.35</v>
      </c>
      <c r="D133" s="67" t="s">
        <v>726</v>
      </c>
      <c r="E133" s="67" t="s">
        <v>1464</v>
      </c>
      <c r="J133"/>
    </row>
    <row r="134" spans="1:10" x14ac:dyDescent="0.3">
      <c r="A134" s="131" t="s">
        <v>860</v>
      </c>
      <c r="B134" s="68" t="s">
        <v>257</v>
      </c>
      <c r="C134" s="132">
        <v>1.35</v>
      </c>
      <c r="D134" s="67" t="s">
        <v>726</v>
      </c>
      <c r="E134" s="67" t="s">
        <v>1464</v>
      </c>
      <c r="J134"/>
    </row>
    <row r="135" spans="1:10" x14ac:dyDescent="0.3">
      <c r="A135" s="131" t="s">
        <v>861</v>
      </c>
      <c r="B135" s="68" t="s">
        <v>155</v>
      </c>
      <c r="C135" s="132">
        <v>1.35</v>
      </c>
      <c r="D135" s="67" t="s">
        <v>726</v>
      </c>
      <c r="E135" s="67" t="s">
        <v>1464</v>
      </c>
      <c r="J135"/>
    </row>
    <row r="136" spans="1:10" x14ac:dyDescent="0.3">
      <c r="A136" s="131" t="s">
        <v>862</v>
      </c>
      <c r="B136" s="68" t="s">
        <v>248</v>
      </c>
      <c r="C136" s="132">
        <v>24.84</v>
      </c>
      <c r="D136" s="67" t="s">
        <v>726</v>
      </c>
      <c r="E136" s="67" t="s">
        <v>1464</v>
      </c>
      <c r="J136"/>
    </row>
    <row r="137" spans="1:10" x14ac:dyDescent="0.3">
      <c r="A137" s="131" t="s">
        <v>863</v>
      </c>
      <c r="B137" s="68" t="s">
        <v>241</v>
      </c>
      <c r="C137" s="132">
        <v>19.07</v>
      </c>
      <c r="D137" s="67" t="s">
        <v>280</v>
      </c>
      <c r="E137" s="67" t="s">
        <v>1467</v>
      </c>
      <c r="J137"/>
    </row>
    <row r="138" spans="1:10" x14ac:dyDescent="0.3">
      <c r="A138" s="131" t="s">
        <v>864</v>
      </c>
      <c r="B138" s="68" t="s">
        <v>241</v>
      </c>
      <c r="C138" s="132">
        <v>19.72</v>
      </c>
      <c r="D138" s="67" t="s">
        <v>280</v>
      </c>
      <c r="E138" s="67" t="s">
        <v>1467</v>
      </c>
      <c r="J138"/>
    </row>
    <row r="139" spans="1:10" x14ac:dyDescent="0.3">
      <c r="A139" s="131" t="s">
        <v>865</v>
      </c>
      <c r="B139" s="68" t="s">
        <v>241</v>
      </c>
      <c r="C139" s="132">
        <v>22.21</v>
      </c>
      <c r="D139" s="67" t="s">
        <v>280</v>
      </c>
      <c r="E139" s="67" t="s">
        <v>1467</v>
      </c>
      <c r="J139"/>
    </row>
    <row r="140" spans="1:10" x14ac:dyDescent="0.3">
      <c r="A140" s="131" t="s">
        <v>866</v>
      </c>
      <c r="B140" s="68" t="s">
        <v>241</v>
      </c>
      <c r="C140" s="132">
        <v>25.68</v>
      </c>
      <c r="D140" s="67" t="s">
        <v>280</v>
      </c>
      <c r="E140" s="67" t="s">
        <v>1467</v>
      </c>
      <c r="J140"/>
    </row>
    <row r="141" spans="1:10" x14ac:dyDescent="0.3">
      <c r="A141" s="131" t="s">
        <v>867</v>
      </c>
      <c r="B141" s="134" t="s">
        <v>243</v>
      </c>
      <c r="C141" s="132">
        <v>13.5</v>
      </c>
      <c r="D141" s="67" t="s">
        <v>740</v>
      </c>
      <c r="E141" s="67" t="s">
        <v>1117</v>
      </c>
      <c r="J141"/>
    </row>
    <row r="142" spans="1:10" x14ac:dyDescent="0.3">
      <c r="A142" s="131" t="s">
        <v>868</v>
      </c>
      <c r="B142" s="134" t="s">
        <v>258</v>
      </c>
      <c r="C142" s="132">
        <v>103.19</v>
      </c>
      <c r="D142" s="67" t="s">
        <v>309</v>
      </c>
      <c r="E142" s="67" t="s">
        <v>1467</v>
      </c>
      <c r="J142"/>
    </row>
    <row r="143" spans="1:10" x14ac:dyDescent="0.3">
      <c r="A143" s="131" t="s">
        <v>869</v>
      </c>
      <c r="B143" s="134" t="s">
        <v>74</v>
      </c>
      <c r="C143" s="132">
        <v>4.67</v>
      </c>
      <c r="D143" s="67" t="s">
        <v>280</v>
      </c>
      <c r="E143" s="67" t="s">
        <v>1467</v>
      </c>
      <c r="J143"/>
    </row>
    <row r="144" spans="1:10" x14ac:dyDescent="0.3">
      <c r="A144" s="131" t="s">
        <v>870</v>
      </c>
      <c r="B144" s="134" t="s">
        <v>252</v>
      </c>
      <c r="C144" s="132">
        <v>6.67</v>
      </c>
      <c r="D144" s="67" t="s">
        <v>726</v>
      </c>
      <c r="E144" s="67" t="s">
        <v>1468</v>
      </c>
      <c r="J144"/>
    </row>
    <row r="145" spans="1:10" ht="15" thickBot="1" x14ac:dyDescent="0.35">
      <c r="A145" s="131" t="s">
        <v>871</v>
      </c>
      <c r="B145" s="134" t="s">
        <v>251</v>
      </c>
      <c r="C145" s="135">
        <v>75.02</v>
      </c>
      <c r="D145" s="67" t="s">
        <v>794</v>
      </c>
      <c r="E145" s="67" t="s">
        <v>1467</v>
      </c>
      <c r="F145" s="7"/>
      <c r="G145" s="7"/>
      <c r="H145" s="7"/>
      <c r="I145" s="8"/>
    </row>
    <row r="146" spans="1:10" ht="15" thickBot="1" x14ac:dyDescent="0.35">
      <c r="A146" s="1"/>
      <c r="B146" s="133"/>
      <c r="C146" s="137">
        <f>SUM(C90:C145)</f>
        <v>1366.3199999999997</v>
      </c>
      <c r="D146" s="7"/>
      <c r="E146" s="7"/>
      <c r="F146" s="7"/>
      <c r="G146" s="7"/>
      <c r="H146" s="7"/>
      <c r="I146" s="8"/>
    </row>
    <row r="147" spans="1:10" ht="15" thickBot="1" x14ac:dyDescent="0.35">
      <c r="A147" s="349" t="s">
        <v>1173</v>
      </c>
      <c r="B147" s="350"/>
      <c r="C147" s="350"/>
      <c r="D147" s="350"/>
      <c r="E147" s="351"/>
      <c r="F147" s="7"/>
      <c r="G147" s="7"/>
      <c r="H147" s="8"/>
      <c r="I147" s="7"/>
      <c r="J147"/>
    </row>
    <row r="148" spans="1:10" ht="29.4" thickBot="1" x14ac:dyDescent="0.35">
      <c r="A148" s="57" t="s">
        <v>555</v>
      </c>
      <c r="B148" s="58" t="s">
        <v>1185</v>
      </c>
      <c r="C148" s="58" t="s">
        <v>1180</v>
      </c>
      <c r="D148" s="58" t="s">
        <v>1120</v>
      </c>
      <c r="E148" s="59" t="s">
        <v>1187</v>
      </c>
      <c r="J148"/>
    </row>
    <row r="149" spans="1:10" x14ac:dyDescent="0.3">
      <c r="A149" s="139" t="s">
        <v>872</v>
      </c>
      <c r="B149" s="140" t="s">
        <v>218</v>
      </c>
      <c r="C149" s="141">
        <v>122.89</v>
      </c>
      <c r="D149" s="142" t="s">
        <v>726</v>
      </c>
      <c r="E149" s="15" t="s">
        <v>1464</v>
      </c>
      <c r="J149"/>
    </row>
    <row r="150" spans="1:10" x14ac:dyDescent="0.3">
      <c r="A150" s="131" t="s">
        <v>873</v>
      </c>
      <c r="B150" s="68" t="s">
        <v>248</v>
      </c>
      <c r="C150" s="132">
        <v>36.9</v>
      </c>
      <c r="D150" s="67" t="s">
        <v>726</v>
      </c>
      <c r="E150" s="104" t="s">
        <v>1464</v>
      </c>
      <c r="J150"/>
    </row>
    <row r="151" spans="1:10" x14ac:dyDescent="0.3">
      <c r="A151" s="131" t="s">
        <v>874</v>
      </c>
      <c r="B151" s="68" t="s">
        <v>256</v>
      </c>
      <c r="C151" s="132">
        <v>4.47</v>
      </c>
      <c r="D151" s="67" t="s">
        <v>726</v>
      </c>
      <c r="E151" s="104" t="s">
        <v>1464</v>
      </c>
      <c r="J151"/>
    </row>
    <row r="152" spans="1:10" x14ac:dyDescent="0.3">
      <c r="A152" s="131" t="s">
        <v>875</v>
      </c>
      <c r="B152" s="68" t="s">
        <v>22</v>
      </c>
      <c r="C152" s="132" t="s">
        <v>473</v>
      </c>
      <c r="D152" s="67" t="s">
        <v>473</v>
      </c>
      <c r="E152" s="104"/>
      <c r="J152"/>
    </row>
    <row r="153" spans="1:10" x14ac:dyDescent="0.3">
      <c r="A153" s="131" t="s">
        <v>876</v>
      </c>
      <c r="B153" s="68" t="s">
        <v>257</v>
      </c>
      <c r="C153" s="132">
        <v>6.4</v>
      </c>
      <c r="D153" s="67" t="s">
        <v>726</v>
      </c>
      <c r="E153" s="104" t="s">
        <v>1464</v>
      </c>
      <c r="J153"/>
    </row>
    <row r="154" spans="1:10" x14ac:dyDescent="0.3">
      <c r="A154" s="131" t="s">
        <v>877</v>
      </c>
      <c r="B154" s="68" t="s">
        <v>250</v>
      </c>
      <c r="C154" s="132">
        <v>2.23</v>
      </c>
      <c r="D154" s="67" t="s">
        <v>726</v>
      </c>
      <c r="E154" s="104" t="s">
        <v>1464</v>
      </c>
      <c r="J154"/>
    </row>
    <row r="155" spans="1:10" x14ac:dyDescent="0.3">
      <c r="A155" s="131" t="s">
        <v>878</v>
      </c>
      <c r="B155" s="68" t="s">
        <v>155</v>
      </c>
      <c r="C155" s="132">
        <v>11.03</v>
      </c>
      <c r="D155" s="67" t="s">
        <v>726</v>
      </c>
      <c r="E155" s="104" t="s">
        <v>1464</v>
      </c>
      <c r="J155"/>
    </row>
    <row r="156" spans="1:10" x14ac:dyDescent="0.3">
      <c r="A156" s="131" t="s">
        <v>879</v>
      </c>
      <c r="B156" s="68" t="s">
        <v>256</v>
      </c>
      <c r="C156" s="132">
        <v>4.3899999999999997</v>
      </c>
      <c r="D156" s="67" t="s">
        <v>726</v>
      </c>
      <c r="E156" s="104" t="s">
        <v>1464</v>
      </c>
      <c r="J156"/>
    </row>
    <row r="157" spans="1:10" x14ac:dyDescent="0.3">
      <c r="A157" s="131" t="s">
        <v>880</v>
      </c>
      <c r="B157" s="68" t="s">
        <v>254</v>
      </c>
      <c r="C157" s="132">
        <v>2</v>
      </c>
      <c r="D157" s="67" t="s">
        <v>726</v>
      </c>
      <c r="E157" s="104" t="s">
        <v>1464</v>
      </c>
      <c r="J157"/>
    </row>
    <row r="158" spans="1:10" x14ac:dyDescent="0.3">
      <c r="A158" s="131" t="s">
        <v>881</v>
      </c>
      <c r="B158" s="68" t="s">
        <v>56</v>
      </c>
      <c r="C158" s="132">
        <v>6.4</v>
      </c>
      <c r="D158" s="67" t="s">
        <v>726</v>
      </c>
      <c r="E158" s="104" t="s">
        <v>1464</v>
      </c>
      <c r="J158"/>
    </row>
    <row r="159" spans="1:10" x14ac:dyDescent="0.3">
      <c r="A159" s="131" t="s">
        <v>882</v>
      </c>
      <c r="B159" s="68" t="s">
        <v>153</v>
      </c>
      <c r="C159" s="132">
        <v>10.34</v>
      </c>
      <c r="D159" s="67" t="s">
        <v>726</v>
      </c>
      <c r="E159" s="104" t="s">
        <v>1464</v>
      </c>
      <c r="J159"/>
    </row>
    <row r="160" spans="1:10" x14ac:dyDescent="0.3">
      <c r="A160" s="131" t="s">
        <v>883</v>
      </c>
      <c r="B160" s="68" t="s">
        <v>249</v>
      </c>
      <c r="C160" s="132">
        <v>2.2000000000000002</v>
      </c>
      <c r="D160" s="67" t="s">
        <v>726</v>
      </c>
      <c r="E160" s="104" t="s">
        <v>1464</v>
      </c>
      <c r="J160"/>
    </row>
    <row r="161" spans="1:10" x14ac:dyDescent="0.3">
      <c r="A161" s="131" t="s">
        <v>884</v>
      </c>
      <c r="B161" s="68" t="s">
        <v>242</v>
      </c>
      <c r="C161" s="132">
        <v>17.739999999999998</v>
      </c>
      <c r="D161" s="67" t="s">
        <v>280</v>
      </c>
      <c r="E161" s="104" t="s">
        <v>1467</v>
      </c>
      <c r="J161"/>
    </row>
    <row r="162" spans="1:10" x14ac:dyDescent="0.3">
      <c r="A162" s="131" t="s">
        <v>885</v>
      </c>
      <c r="B162" s="68" t="s">
        <v>222</v>
      </c>
      <c r="C162" s="132">
        <v>40.25</v>
      </c>
      <c r="D162" s="67" t="s">
        <v>280</v>
      </c>
      <c r="E162" s="104" t="s">
        <v>1467</v>
      </c>
      <c r="J162"/>
    </row>
    <row r="163" spans="1:10" x14ac:dyDescent="0.3">
      <c r="A163" s="131" t="s">
        <v>886</v>
      </c>
      <c r="B163" s="68" t="s">
        <v>216</v>
      </c>
      <c r="C163" s="132">
        <v>22.21</v>
      </c>
      <c r="D163" s="67" t="s">
        <v>280</v>
      </c>
      <c r="E163" s="104" t="s">
        <v>1467</v>
      </c>
      <c r="J163"/>
    </row>
    <row r="164" spans="1:10" x14ac:dyDescent="0.3">
      <c r="A164" s="131" t="s">
        <v>887</v>
      </c>
      <c r="B164" s="68" t="s">
        <v>216</v>
      </c>
      <c r="C164" s="132">
        <v>21.93</v>
      </c>
      <c r="D164" s="67" t="s">
        <v>280</v>
      </c>
      <c r="E164" s="104" t="s">
        <v>1467</v>
      </c>
      <c r="J164"/>
    </row>
    <row r="165" spans="1:10" x14ac:dyDescent="0.3">
      <c r="A165" s="131" t="s">
        <v>888</v>
      </c>
      <c r="B165" s="68" t="s">
        <v>79</v>
      </c>
      <c r="C165" s="132">
        <v>53.46</v>
      </c>
      <c r="D165" s="67" t="s">
        <v>726</v>
      </c>
      <c r="E165" s="104" t="s">
        <v>1464</v>
      </c>
      <c r="J165"/>
    </row>
    <row r="166" spans="1:10" x14ac:dyDescent="0.3">
      <c r="A166" s="131" t="s">
        <v>889</v>
      </c>
      <c r="B166" s="68" t="s">
        <v>29</v>
      </c>
      <c r="C166" s="132">
        <v>35.76</v>
      </c>
      <c r="D166" s="67" t="s">
        <v>309</v>
      </c>
      <c r="E166" s="104" t="s">
        <v>1467</v>
      </c>
      <c r="J166"/>
    </row>
    <row r="167" spans="1:10" x14ac:dyDescent="0.3">
      <c r="A167" s="131" t="s">
        <v>890</v>
      </c>
      <c r="B167" s="68" t="s">
        <v>247</v>
      </c>
      <c r="C167" s="132">
        <v>18.79</v>
      </c>
      <c r="D167" s="67" t="s">
        <v>309</v>
      </c>
      <c r="E167" s="104" t="s">
        <v>1467</v>
      </c>
      <c r="J167"/>
    </row>
    <row r="168" spans="1:10" x14ac:dyDescent="0.3">
      <c r="A168" s="131" t="s">
        <v>891</v>
      </c>
      <c r="B168" s="68" t="s">
        <v>241</v>
      </c>
      <c r="C168" s="132">
        <v>18.010000000000002</v>
      </c>
      <c r="D168" s="67" t="s">
        <v>280</v>
      </c>
      <c r="E168" s="104" t="s">
        <v>1467</v>
      </c>
      <c r="J168"/>
    </row>
    <row r="169" spans="1:10" x14ac:dyDescent="0.3">
      <c r="A169" s="131" t="s">
        <v>892</v>
      </c>
      <c r="B169" s="68" t="s">
        <v>241</v>
      </c>
      <c r="C169" s="132">
        <v>18.13</v>
      </c>
      <c r="D169" s="67" t="s">
        <v>280</v>
      </c>
      <c r="E169" s="104" t="s">
        <v>1467</v>
      </c>
      <c r="J169"/>
    </row>
    <row r="170" spans="1:10" x14ac:dyDescent="0.3">
      <c r="A170" s="131" t="s">
        <v>893</v>
      </c>
      <c r="B170" s="68" t="s">
        <v>241</v>
      </c>
      <c r="C170" s="132">
        <v>18.010000000000002</v>
      </c>
      <c r="D170" s="67" t="s">
        <v>280</v>
      </c>
      <c r="E170" s="104" t="s">
        <v>1467</v>
      </c>
      <c r="J170"/>
    </row>
    <row r="171" spans="1:10" x14ac:dyDescent="0.3">
      <c r="A171" s="131" t="s">
        <v>894</v>
      </c>
      <c r="B171" s="68" t="s">
        <v>241</v>
      </c>
      <c r="C171" s="132">
        <v>18.190000000000001</v>
      </c>
      <c r="D171" s="67" t="s">
        <v>280</v>
      </c>
      <c r="E171" s="104" t="s">
        <v>1467</v>
      </c>
      <c r="J171"/>
    </row>
    <row r="172" spans="1:10" x14ac:dyDescent="0.3">
      <c r="A172" s="131" t="s">
        <v>895</v>
      </c>
      <c r="B172" s="68" t="s">
        <v>241</v>
      </c>
      <c r="C172" s="132">
        <v>19.29</v>
      </c>
      <c r="D172" s="67" t="s">
        <v>280</v>
      </c>
      <c r="E172" s="104" t="s">
        <v>1467</v>
      </c>
      <c r="J172"/>
    </row>
    <row r="173" spans="1:10" x14ac:dyDescent="0.3">
      <c r="A173" s="131" t="s">
        <v>896</v>
      </c>
      <c r="B173" s="68" t="s">
        <v>241</v>
      </c>
      <c r="C173" s="132">
        <v>18.05</v>
      </c>
      <c r="D173" s="67" t="s">
        <v>280</v>
      </c>
      <c r="E173" s="104" t="s">
        <v>1467</v>
      </c>
      <c r="J173"/>
    </row>
    <row r="174" spans="1:10" x14ac:dyDescent="0.3">
      <c r="A174" s="131" t="s">
        <v>897</v>
      </c>
      <c r="B174" s="68" t="s">
        <v>247</v>
      </c>
      <c r="C174" s="132">
        <v>18.75</v>
      </c>
      <c r="D174" s="67" t="s">
        <v>309</v>
      </c>
      <c r="E174" s="104" t="s">
        <v>1467</v>
      </c>
      <c r="J174"/>
    </row>
    <row r="175" spans="1:10" x14ac:dyDescent="0.3">
      <c r="A175" s="131" t="s">
        <v>898</v>
      </c>
      <c r="B175" s="68" t="s">
        <v>29</v>
      </c>
      <c r="C175" s="132">
        <v>35.119999999999997</v>
      </c>
      <c r="D175" s="67" t="s">
        <v>309</v>
      </c>
      <c r="E175" s="104" t="s">
        <v>1467</v>
      </c>
      <c r="J175"/>
    </row>
    <row r="176" spans="1:10" x14ac:dyDescent="0.3">
      <c r="A176" s="131" t="s">
        <v>899</v>
      </c>
      <c r="B176" s="68" t="s">
        <v>258</v>
      </c>
      <c r="C176" s="132">
        <v>36.85</v>
      </c>
      <c r="D176" s="67" t="s">
        <v>280</v>
      </c>
      <c r="E176" s="104" t="s">
        <v>1467</v>
      </c>
      <c r="J176"/>
    </row>
    <row r="177" spans="1:10" x14ac:dyDescent="0.3">
      <c r="A177" s="131" t="s">
        <v>900</v>
      </c>
      <c r="B177" s="68" t="s">
        <v>213</v>
      </c>
      <c r="C177" s="132">
        <v>38.799999999999997</v>
      </c>
      <c r="D177" s="67" t="s">
        <v>280</v>
      </c>
      <c r="E177" s="104" t="s">
        <v>1467</v>
      </c>
      <c r="J177"/>
    </row>
    <row r="178" spans="1:10" x14ac:dyDescent="0.3">
      <c r="A178" s="131" t="s">
        <v>901</v>
      </c>
      <c r="B178" s="68" t="s">
        <v>241</v>
      </c>
      <c r="C178" s="132">
        <v>17.2</v>
      </c>
      <c r="D178" s="67" t="s">
        <v>280</v>
      </c>
      <c r="E178" s="104" t="s">
        <v>1467</v>
      </c>
      <c r="J178"/>
    </row>
    <row r="179" spans="1:10" x14ac:dyDescent="0.3">
      <c r="A179" s="131" t="s">
        <v>902</v>
      </c>
      <c r="B179" s="68" t="s">
        <v>241</v>
      </c>
      <c r="C179" s="132">
        <v>17.25</v>
      </c>
      <c r="D179" s="67" t="s">
        <v>280</v>
      </c>
      <c r="E179" s="104" t="s">
        <v>1467</v>
      </c>
      <c r="J179"/>
    </row>
    <row r="180" spans="1:10" x14ac:dyDescent="0.3">
      <c r="A180" s="131" t="s">
        <v>903</v>
      </c>
      <c r="B180" s="68" t="s">
        <v>213</v>
      </c>
      <c r="C180" s="132">
        <v>18.96</v>
      </c>
      <c r="D180" s="67" t="s">
        <v>280</v>
      </c>
      <c r="E180" s="104" t="s">
        <v>1467</v>
      </c>
      <c r="J180"/>
    </row>
    <row r="181" spans="1:10" x14ac:dyDescent="0.3">
      <c r="A181" s="131" t="s">
        <v>904</v>
      </c>
      <c r="B181" s="68" t="s">
        <v>213</v>
      </c>
      <c r="C181" s="132">
        <v>50.64</v>
      </c>
      <c r="D181" s="67" t="s">
        <v>280</v>
      </c>
      <c r="E181" s="104" t="s">
        <v>1467</v>
      </c>
      <c r="J181"/>
    </row>
    <row r="182" spans="1:10" x14ac:dyDescent="0.3">
      <c r="A182" s="131" t="s">
        <v>905</v>
      </c>
      <c r="B182" s="68" t="s">
        <v>213</v>
      </c>
      <c r="C182" s="132">
        <v>49.44</v>
      </c>
      <c r="D182" s="67" t="s">
        <v>280</v>
      </c>
      <c r="E182" s="104" t="s">
        <v>1467</v>
      </c>
      <c r="J182"/>
    </row>
    <row r="183" spans="1:10" x14ac:dyDescent="0.3">
      <c r="A183" s="131" t="s">
        <v>906</v>
      </c>
      <c r="B183" s="134" t="s">
        <v>241</v>
      </c>
      <c r="C183" s="132">
        <v>23.27</v>
      </c>
      <c r="D183" s="67" t="s">
        <v>280</v>
      </c>
      <c r="E183" s="104" t="s">
        <v>1467</v>
      </c>
      <c r="J183"/>
    </row>
    <row r="184" spans="1:10" x14ac:dyDescent="0.3">
      <c r="A184" s="131" t="s">
        <v>907</v>
      </c>
      <c r="B184" s="134" t="s">
        <v>213</v>
      </c>
      <c r="C184" s="132">
        <v>42.86</v>
      </c>
      <c r="D184" s="67" t="s">
        <v>280</v>
      </c>
      <c r="E184" s="104" t="s">
        <v>1467</v>
      </c>
    </row>
    <row r="185" spans="1:10" x14ac:dyDescent="0.3">
      <c r="A185" s="131" t="s">
        <v>908</v>
      </c>
      <c r="B185" s="134" t="s">
        <v>241</v>
      </c>
      <c r="C185" s="132">
        <v>19.71</v>
      </c>
      <c r="D185" s="67" t="s">
        <v>280</v>
      </c>
      <c r="E185" s="104" t="s">
        <v>1467</v>
      </c>
    </row>
    <row r="186" spans="1:10" x14ac:dyDescent="0.3">
      <c r="A186" s="131" t="s">
        <v>909</v>
      </c>
      <c r="B186" s="134" t="s">
        <v>74</v>
      </c>
      <c r="C186" s="132">
        <v>12.55</v>
      </c>
      <c r="D186" s="67" t="s">
        <v>280</v>
      </c>
      <c r="E186" s="104" t="s">
        <v>1467</v>
      </c>
    </row>
    <row r="187" spans="1:10" x14ac:dyDescent="0.3">
      <c r="A187" s="131" t="s">
        <v>910</v>
      </c>
      <c r="B187" s="68" t="s">
        <v>155</v>
      </c>
      <c r="C187" s="132">
        <v>1.35</v>
      </c>
      <c r="D187" s="67" t="s">
        <v>726</v>
      </c>
      <c r="E187" s="104" t="s">
        <v>1464</v>
      </c>
    </row>
    <row r="188" spans="1:10" x14ac:dyDescent="0.3">
      <c r="A188" s="131" t="s">
        <v>911</v>
      </c>
      <c r="B188" s="68" t="s">
        <v>257</v>
      </c>
      <c r="C188" s="132">
        <v>1.35</v>
      </c>
      <c r="D188" s="67" t="s">
        <v>726</v>
      </c>
      <c r="E188" s="104" t="s">
        <v>1464</v>
      </c>
    </row>
    <row r="189" spans="1:10" x14ac:dyDescent="0.3">
      <c r="A189" s="131" t="s">
        <v>912</v>
      </c>
      <c r="B189" s="68" t="s">
        <v>56</v>
      </c>
      <c r="C189" s="132">
        <v>1.35</v>
      </c>
      <c r="D189" s="67" t="s">
        <v>726</v>
      </c>
      <c r="E189" s="104" t="s">
        <v>1464</v>
      </c>
    </row>
    <row r="190" spans="1:10" x14ac:dyDescent="0.3">
      <c r="A190" s="131" t="s">
        <v>913</v>
      </c>
      <c r="B190" s="68" t="s">
        <v>153</v>
      </c>
      <c r="C190" s="132">
        <v>1.35</v>
      </c>
      <c r="D190" s="67" t="s">
        <v>726</v>
      </c>
      <c r="E190" s="104" t="s">
        <v>1464</v>
      </c>
    </row>
    <row r="191" spans="1:10" x14ac:dyDescent="0.3">
      <c r="A191" s="131" t="s">
        <v>914</v>
      </c>
      <c r="B191" s="68" t="s">
        <v>153</v>
      </c>
      <c r="C191" s="132">
        <v>1.35</v>
      </c>
      <c r="D191" s="67" t="s">
        <v>726</v>
      </c>
      <c r="E191" s="104" t="s">
        <v>1464</v>
      </c>
    </row>
    <row r="192" spans="1:10" x14ac:dyDescent="0.3">
      <c r="A192" s="131" t="s">
        <v>915</v>
      </c>
      <c r="B192" s="68" t="s">
        <v>248</v>
      </c>
      <c r="C192" s="132">
        <v>24.84</v>
      </c>
      <c r="D192" s="67" t="s">
        <v>726</v>
      </c>
      <c r="E192" s="104" t="s">
        <v>1464</v>
      </c>
    </row>
    <row r="193" spans="1:10" x14ac:dyDescent="0.3">
      <c r="A193" s="131" t="s">
        <v>916</v>
      </c>
      <c r="B193" s="68" t="s">
        <v>241</v>
      </c>
      <c r="C193" s="132">
        <v>19.07</v>
      </c>
      <c r="D193" s="67" t="s">
        <v>280</v>
      </c>
      <c r="E193" s="104" t="s">
        <v>1467</v>
      </c>
    </row>
    <row r="194" spans="1:10" x14ac:dyDescent="0.3">
      <c r="A194" s="131" t="s">
        <v>917</v>
      </c>
      <c r="B194" s="68" t="s">
        <v>241</v>
      </c>
      <c r="C194" s="132">
        <v>19.71</v>
      </c>
      <c r="D194" s="67" t="s">
        <v>280</v>
      </c>
      <c r="E194" s="104" t="s">
        <v>1467</v>
      </c>
    </row>
    <row r="195" spans="1:10" x14ac:dyDescent="0.3">
      <c r="A195" s="131" t="s">
        <v>918</v>
      </c>
      <c r="B195" s="68" t="s">
        <v>241</v>
      </c>
      <c r="C195" s="132">
        <v>22.25</v>
      </c>
      <c r="D195" s="67" t="s">
        <v>280</v>
      </c>
      <c r="E195" s="104" t="s">
        <v>1467</v>
      </c>
    </row>
    <row r="196" spans="1:10" x14ac:dyDescent="0.3">
      <c r="A196" s="131" t="s">
        <v>919</v>
      </c>
      <c r="B196" s="68" t="s">
        <v>241</v>
      </c>
      <c r="C196" s="132">
        <v>32.46</v>
      </c>
      <c r="D196" s="67" t="s">
        <v>280</v>
      </c>
      <c r="E196" s="104" t="s">
        <v>1467</v>
      </c>
    </row>
    <row r="197" spans="1:10" x14ac:dyDescent="0.3">
      <c r="A197" s="131" t="s">
        <v>920</v>
      </c>
      <c r="B197" s="134" t="s">
        <v>243</v>
      </c>
      <c r="C197" s="132">
        <v>7</v>
      </c>
      <c r="D197" s="67" t="s">
        <v>740</v>
      </c>
      <c r="E197" s="104" t="s">
        <v>1117</v>
      </c>
    </row>
    <row r="198" spans="1:10" ht="15" thickBot="1" x14ac:dyDescent="0.35">
      <c r="A198" s="131" t="s">
        <v>921</v>
      </c>
      <c r="B198" s="68" t="s">
        <v>79</v>
      </c>
      <c r="C198" s="135">
        <v>109.33</v>
      </c>
      <c r="D198" s="67" t="s">
        <v>726</v>
      </c>
      <c r="E198" s="104" t="s">
        <v>1464</v>
      </c>
    </row>
    <row r="199" spans="1:10" ht="15" thickBot="1" x14ac:dyDescent="0.35">
      <c r="A199" s="1"/>
      <c r="B199" s="3"/>
      <c r="C199" s="136">
        <f>SUM(C149:C198)</f>
        <v>1151.8800000000001</v>
      </c>
      <c r="D199" s="7"/>
      <c r="E199" s="7"/>
    </row>
    <row r="200" spans="1:10" ht="15" thickBot="1" x14ac:dyDescent="0.35">
      <c r="A200" s="349" t="s">
        <v>1174</v>
      </c>
      <c r="B200" s="350"/>
      <c r="C200" s="350"/>
      <c r="D200" s="350"/>
      <c r="E200" s="351"/>
      <c r="J200"/>
    </row>
    <row r="201" spans="1:10" ht="29.4" thickBot="1" x14ac:dyDescent="0.35">
      <c r="A201" s="57" t="s">
        <v>555</v>
      </c>
      <c r="B201" s="58" t="s">
        <v>1185</v>
      </c>
      <c r="C201" s="58" t="s">
        <v>1180</v>
      </c>
      <c r="D201" s="58" t="s">
        <v>1120</v>
      </c>
      <c r="E201" s="59" t="s">
        <v>1188</v>
      </c>
      <c r="J201"/>
    </row>
    <row r="202" spans="1:10" x14ac:dyDescent="0.3">
      <c r="A202" s="139" t="s">
        <v>922</v>
      </c>
      <c r="B202" s="140" t="s">
        <v>218</v>
      </c>
      <c r="C202" s="141">
        <v>17.100000000000001</v>
      </c>
      <c r="D202" s="142" t="s">
        <v>726</v>
      </c>
      <c r="E202" s="15" t="s">
        <v>1464</v>
      </c>
      <c r="J202"/>
    </row>
    <row r="203" spans="1:10" x14ac:dyDescent="0.3">
      <c r="A203" s="131" t="s">
        <v>924</v>
      </c>
      <c r="B203" s="68" t="s">
        <v>248</v>
      </c>
      <c r="C203" s="132">
        <v>35.78</v>
      </c>
      <c r="D203" s="67" t="s">
        <v>726</v>
      </c>
      <c r="E203" s="104" t="s">
        <v>1464</v>
      </c>
      <c r="J203"/>
    </row>
    <row r="204" spans="1:10" x14ac:dyDescent="0.3">
      <c r="A204" s="131" t="s">
        <v>925</v>
      </c>
      <c r="B204" s="68" t="s">
        <v>22</v>
      </c>
      <c r="C204" s="132" t="s">
        <v>473</v>
      </c>
      <c r="D204" s="67" t="s">
        <v>473</v>
      </c>
      <c r="E204" s="104"/>
      <c r="J204"/>
    </row>
    <row r="205" spans="1:10" x14ac:dyDescent="0.3">
      <c r="A205" s="131" t="s">
        <v>926</v>
      </c>
      <c r="B205" s="68" t="s">
        <v>927</v>
      </c>
      <c r="C205" s="132">
        <v>76.489999999999995</v>
      </c>
      <c r="D205" s="67" t="s">
        <v>725</v>
      </c>
      <c r="E205" s="104" t="s">
        <v>1117</v>
      </c>
      <c r="J205"/>
    </row>
    <row r="206" spans="1:10" x14ac:dyDescent="0.3">
      <c r="A206" s="131" t="s">
        <v>928</v>
      </c>
      <c r="B206" s="68" t="s">
        <v>927</v>
      </c>
      <c r="C206" s="132">
        <v>148.36000000000001</v>
      </c>
      <c r="D206" s="67" t="s">
        <v>725</v>
      </c>
      <c r="E206" s="104" t="s">
        <v>1117</v>
      </c>
      <c r="J206"/>
    </row>
    <row r="207" spans="1:10" x14ac:dyDescent="0.3">
      <c r="A207" s="244" t="s">
        <v>929</v>
      </c>
      <c r="B207" s="179" t="s">
        <v>248</v>
      </c>
      <c r="C207" s="135">
        <v>28.06</v>
      </c>
      <c r="D207" s="50" t="s">
        <v>923</v>
      </c>
      <c r="E207" s="18" t="s">
        <v>1464</v>
      </c>
      <c r="J207"/>
    </row>
    <row r="208" spans="1:10" x14ac:dyDescent="0.3">
      <c r="A208" s="131" t="s">
        <v>1469</v>
      </c>
      <c r="B208" s="68" t="s">
        <v>1470</v>
      </c>
      <c r="C208" s="132" t="s">
        <v>1471</v>
      </c>
      <c r="D208" s="67" t="s">
        <v>1471</v>
      </c>
      <c r="E208" s="104" t="s">
        <v>1231</v>
      </c>
      <c r="J208"/>
    </row>
    <row r="209" spans="1:10" ht="15" thickBot="1" x14ac:dyDescent="0.35">
      <c r="A209" s="1"/>
      <c r="B209" s="3"/>
      <c r="C209" s="245">
        <f>SUM(C202:C207)</f>
        <v>305.79000000000002</v>
      </c>
      <c r="D209" s="7"/>
      <c r="E209" s="7"/>
      <c r="J209"/>
    </row>
    <row r="210" spans="1:10" ht="15" thickBot="1" x14ac:dyDescent="0.35">
      <c r="A210" s="1"/>
      <c r="E210" s="7"/>
      <c r="J210"/>
    </row>
    <row r="211" spans="1:10" ht="15" thickBot="1" x14ac:dyDescent="0.35">
      <c r="B211" s="143" t="s">
        <v>1119</v>
      </c>
      <c r="C211" s="144">
        <f>SUM(C209,C199,C146,C87,C37)</f>
        <v>6512.2200000000012</v>
      </c>
      <c r="J211"/>
    </row>
    <row r="212" spans="1:10" x14ac:dyDescent="0.3">
      <c r="J212"/>
    </row>
    <row r="213" spans="1:10" x14ac:dyDescent="0.3">
      <c r="F213" s="7"/>
      <c r="G213" s="7"/>
      <c r="H213" s="7"/>
      <c r="I213" s="7"/>
    </row>
    <row r="214" spans="1:10" x14ac:dyDescent="0.3">
      <c r="F214" s="7"/>
      <c r="G214" s="7"/>
      <c r="H214" s="7"/>
      <c r="I214" s="7"/>
    </row>
    <row r="215" spans="1:10" x14ac:dyDescent="0.3">
      <c r="F215" s="7"/>
      <c r="G215" s="7"/>
      <c r="H215" s="7"/>
      <c r="I215" s="7"/>
    </row>
  </sheetData>
  <mergeCells count="6">
    <mergeCell ref="A200:E200"/>
    <mergeCell ref="F3:F36"/>
    <mergeCell ref="A1:E1"/>
    <mergeCell ref="A38:E38"/>
    <mergeCell ref="A88:E88"/>
    <mergeCell ref="A147:E147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P58"/>
  <sheetViews>
    <sheetView zoomScale="85" zoomScaleNormal="85" workbookViewId="0">
      <selection activeCell="C45" sqref="C45"/>
    </sheetView>
  </sheetViews>
  <sheetFormatPr defaultRowHeight="14.4" x14ac:dyDescent="0.3"/>
  <cols>
    <col min="1" max="1" width="12.33203125" customWidth="1"/>
    <col min="2" max="2" width="31.44140625" bestFit="1" customWidth="1"/>
    <col min="3" max="3" width="13.33203125" bestFit="1" customWidth="1"/>
    <col min="4" max="4" width="11.5546875" bestFit="1" customWidth="1"/>
    <col min="5" max="5" width="17.6640625" bestFit="1" customWidth="1"/>
    <col min="6" max="6" width="8.33203125" bestFit="1" customWidth="1"/>
    <col min="7" max="7" width="25.33203125" customWidth="1"/>
    <col min="8" max="8" width="14.44140625" bestFit="1" customWidth="1"/>
    <col min="9" max="9" width="9.5546875" customWidth="1"/>
    <col min="16" max="16" width="25.33203125" customWidth="1"/>
  </cols>
  <sheetData>
    <row r="2" spans="1:16" x14ac:dyDescent="0.3">
      <c r="A2" s="353" t="s">
        <v>717</v>
      </c>
      <c r="B2" s="353"/>
      <c r="C2" s="353"/>
      <c r="D2" s="353"/>
      <c r="E2" s="353"/>
      <c r="F2" s="353"/>
      <c r="G2" s="353"/>
      <c r="H2" s="353"/>
      <c r="I2" s="353"/>
    </row>
    <row r="3" spans="1:16" ht="17.399999999999999" x14ac:dyDescent="0.35">
      <c r="A3" s="354" t="s">
        <v>785</v>
      </c>
      <c r="B3" s="355"/>
      <c r="C3" s="355"/>
      <c r="D3" s="355"/>
      <c r="E3" s="355"/>
      <c r="F3" s="355"/>
      <c r="G3" s="355"/>
      <c r="H3" s="355"/>
      <c r="I3" s="355"/>
    </row>
    <row r="4" spans="1:16" ht="28.8" x14ac:dyDescent="0.3">
      <c r="A4" s="2" t="s">
        <v>718</v>
      </c>
      <c r="B4" s="2" t="s">
        <v>719</v>
      </c>
      <c r="C4" s="2" t="s">
        <v>720</v>
      </c>
      <c r="D4" s="6" t="s">
        <v>721</v>
      </c>
      <c r="E4" s="6" t="s">
        <v>722</v>
      </c>
      <c r="F4" s="6" t="s">
        <v>723</v>
      </c>
      <c r="G4" s="2" t="s">
        <v>261</v>
      </c>
      <c r="H4" s="2" t="s">
        <v>262</v>
      </c>
      <c r="I4" s="2" t="s">
        <v>724</v>
      </c>
    </row>
    <row r="5" spans="1:16" ht="28.8" x14ac:dyDescent="0.3">
      <c r="A5" s="1" t="s">
        <v>315</v>
      </c>
      <c r="B5" s="3" t="s">
        <v>218</v>
      </c>
      <c r="C5" s="4">
        <f>380.18 + 17.98</f>
        <v>398.16</v>
      </c>
      <c r="D5" s="7">
        <v>3000</v>
      </c>
      <c r="E5" s="7" t="s">
        <v>726</v>
      </c>
      <c r="F5" s="7" t="s">
        <v>786</v>
      </c>
      <c r="G5" s="8" t="s">
        <v>787</v>
      </c>
      <c r="H5" s="7" t="s">
        <v>735</v>
      </c>
      <c r="I5" s="7" t="s">
        <v>757</v>
      </c>
      <c r="P5" s="8"/>
    </row>
    <row r="6" spans="1:16" x14ac:dyDescent="0.3">
      <c r="A6" s="1" t="s">
        <v>316</v>
      </c>
      <c r="B6" s="3" t="s">
        <v>248</v>
      </c>
      <c r="C6" s="4">
        <v>36.74</v>
      </c>
      <c r="D6" s="7" t="s">
        <v>473</v>
      </c>
      <c r="E6" s="7" t="s">
        <v>726</v>
      </c>
      <c r="F6" s="7" t="s">
        <v>788</v>
      </c>
      <c r="G6" s="8" t="s">
        <v>736</v>
      </c>
      <c r="H6" s="7" t="s">
        <v>736</v>
      </c>
      <c r="I6" s="7" t="s">
        <v>757</v>
      </c>
      <c r="P6" s="8"/>
    </row>
    <row r="7" spans="1:16" x14ac:dyDescent="0.3">
      <c r="A7" s="1" t="s">
        <v>317</v>
      </c>
      <c r="B7" s="3" t="s">
        <v>220</v>
      </c>
      <c r="C7" s="4">
        <v>3.49</v>
      </c>
      <c r="D7" s="7">
        <v>2700</v>
      </c>
      <c r="E7" s="7" t="s">
        <v>726</v>
      </c>
      <c r="F7" s="7" t="s">
        <v>786</v>
      </c>
      <c r="G7" s="8" t="s">
        <v>738</v>
      </c>
      <c r="H7" s="7" t="s">
        <v>739</v>
      </c>
      <c r="I7" s="7" t="s">
        <v>473</v>
      </c>
      <c r="P7" s="8"/>
    </row>
    <row r="8" spans="1:16" x14ac:dyDescent="0.3">
      <c r="A8" s="1" t="s">
        <v>318</v>
      </c>
      <c r="B8" s="3" t="s">
        <v>250</v>
      </c>
      <c r="C8" s="4">
        <v>2.09</v>
      </c>
      <c r="D8" s="7">
        <v>2700</v>
      </c>
      <c r="E8" s="7" t="s">
        <v>726</v>
      </c>
      <c r="F8" s="7" t="s">
        <v>786</v>
      </c>
      <c r="G8" s="8" t="s">
        <v>738</v>
      </c>
      <c r="H8" s="7" t="s">
        <v>739</v>
      </c>
      <c r="I8" s="7" t="s">
        <v>473</v>
      </c>
      <c r="P8" s="8"/>
    </row>
    <row r="9" spans="1:16" x14ac:dyDescent="0.3">
      <c r="A9" s="1" t="s">
        <v>319</v>
      </c>
      <c r="B9" s="3" t="s">
        <v>155</v>
      </c>
      <c r="C9" s="4">
        <v>2.06</v>
      </c>
      <c r="D9" s="7">
        <v>2700</v>
      </c>
      <c r="E9" s="7" t="s">
        <v>726</v>
      </c>
      <c r="F9" s="7" t="s">
        <v>786</v>
      </c>
      <c r="G9" s="8" t="s">
        <v>738</v>
      </c>
      <c r="H9" s="7" t="s">
        <v>739</v>
      </c>
      <c r="I9" s="7" t="s">
        <v>473</v>
      </c>
    </row>
    <row r="10" spans="1:16" x14ac:dyDescent="0.3">
      <c r="A10" s="1" t="s">
        <v>320</v>
      </c>
      <c r="B10" s="3" t="s">
        <v>256</v>
      </c>
      <c r="C10" s="4">
        <v>4.99</v>
      </c>
      <c r="D10" s="7" t="s">
        <v>473</v>
      </c>
      <c r="E10" s="7" t="s">
        <v>726</v>
      </c>
      <c r="F10" s="7" t="s">
        <v>786</v>
      </c>
      <c r="G10" s="8" t="s">
        <v>738</v>
      </c>
      <c r="H10" s="7" t="s">
        <v>739</v>
      </c>
      <c r="I10" s="7" t="s">
        <v>473</v>
      </c>
    </row>
    <row r="11" spans="1:16" x14ac:dyDescent="0.3">
      <c r="A11" s="1" t="s">
        <v>321</v>
      </c>
      <c r="B11" s="3" t="s">
        <v>257</v>
      </c>
      <c r="C11" s="4">
        <v>9.41</v>
      </c>
      <c r="D11" s="7">
        <v>2700</v>
      </c>
      <c r="E11" s="7" t="s">
        <v>726</v>
      </c>
      <c r="F11" s="7" t="s">
        <v>786</v>
      </c>
      <c r="G11" s="8" t="s">
        <v>738</v>
      </c>
      <c r="H11" s="7" t="s">
        <v>739</v>
      </c>
      <c r="I11" s="7" t="s">
        <v>473</v>
      </c>
    </row>
    <row r="12" spans="1:16" x14ac:dyDescent="0.3">
      <c r="A12" s="1" t="s">
        <v>322</v>
      </c>
      <c r="B12" s="3" t="s">
        <v>155</v>
      </c>
      <c r="C12" s="4">
        <v>16.14</v>
      </c>
      <c r="D12" s="7">
        <v>2700</v>
      </c>
      <c r="E12" s="7" t="s">
        <v>726</v>
      </c>
      <c r="F12" s="7" t="s">
        <v>786</v>
      </c>
      <c r="G12" s="8" t="s">
        <v>738</v>
      </c>
      <c r="H12" s="7" t="s">
        <v>739</v>
      </c>
      <c r="I12" s="7" t="s">
        <v>473</v>
      </c>
    </row>
    <row r="13" spans="1:16" x14ac:dyDescent="0.3">
      <c r="A13" s="1" t="s">
        <v>323</v>
      </c>
      <c r="B13" s="3" t="s">
        <v>219</v>
      </c>
      <c r="C13" s="4">
        <v>3.49</v>
      </c>
      <c r="D13" s="7">
        <v>2700</v>
      </c>
      <c r="E13" s="7" t="s">
        <v>726</v>
      </c>
      <c r="F13" s="7" t="s">
        <v>786</v>
      </c>
      <c r="G13" s="8" t="s">
        <v>738</v>
      </c>
      <c r="H13" s="7" t="s">
        <v>739</v>
      </c>
      <c r="I13" s="7" t="s">
        <v>473</v>
      </c>
    </row>
    <row r="14" spans="1:16" x14ac:dyDescent="0.3">
      <c r="A14" s="1" t="s">
        <v>324</v>
      </c>
      <c r="B14" s="3" t="s">
        <v>249</v>
      </c>
      <c r="C14" s="4">
        <v>2.09</v>
      </c>
      <c r="D14" s="7">
        <v>2700</v>
      </c>
      <c r="E14" s="7" t="s">
        <v>726</v>
      </c>
      <c r="F14" s="7" t="s">
        <v>786</v>
      </c>
      <c r="G14" s="8" t="s">
        <v>738</v>
      </c>
      <c r="H14" s="7" t="s">
        <v>739</v>
      </c>
      <c r="I14" s="7" t="s">
        <v>473</v>
      </c>
    </row>
    <row r="15" spans="1:16" x14ac:dyDescent="0.3">
      <c r="A15" s="1" t="s">
        <v>325</v>
      </c>
      <c r="B15" s="3" t="s">
        <v>153</v>
      </c>
      <c r="C15" s="4">
        <v>3.55</v>
      </c>
      <c r="D15" s="7">
        <v>2700</v>
      </c>
      <c r="E15" s="7" t="s">
        <v>726</v>
      </c>
      <c r="F15" s="7" t="s">
        <v>786</v>
      </c>
      <c r="G15" s="8" t="s">
        <v>738</v>
      </c>
      <c r="H15" s="7" t="s">
        <v>739</v>
      </c>
      <c r="I15" s="7" t="s">
        <v>473</v>
      </c>
    </row>
    <row r="16" spans="1:16" x14ac:dyDescent="0.3">
      <c r="A16" s="1" t="s">
        <v>326</v>
      </c>
      <c r="B16" s="3" t="s">
        <v>256</v>
      </c>
      <c r="C16" s="4">
        <v>3.87</v>
      </c>
      <c r="D16" s="7">
        <v>2700</v>
      </c>
      <c r="E16" s="7" t="s">
        <v>726</v>
      </c>
      <c r="F16" s="7" t="s">
        <v>786</v>
      </c>
      <c r="G16" s="8" t="s">
        <v>738</v>
      </c>
      <c r="H16" s="7" t="s">
        <v>739</v>
      </c>
      <c r="I16" s="7" t="s">
        <v>473</v>
      </c>
    </row>
    <row r="17" spans="1:9" x14ac:dyDescent="0.3">
      <c r="A17" s="1" t="s">
        <v>327</v>
      </c>
      <c r="B17" s="3" t="s">
        <v>254</v>
      </c>
      <c r="C17" s="4">
        <v>1.5</v>
      </c>
      <c r="D17" s="7">
        <v>2700</v>
      </c>
      <c r="E17" s="7" t="s">
        <v>726</v>
      </c>
      <c r="F17" s="7" t="s">
        <v>786</v>
      </c>
      <c r="G17" s="8" t="s">
        <v>738</v>
      </c>
      <c r="H17" s="7" t="s">
        <v>739</v>
      </c>
      <c r="I17" s="7" t="s">
        <v>473</v>
      </c>
    </row>
    <row r="18" spans="1:9" x14ac:dyDescent="0.3">
      <c r="A18" s="1" t="s">
        <v>328</v>
      </c>
      <c r="B18" s="3" t="s">
        <v>56</v>
      </c>
      <c r="C18" s="4">
        <v>8.15</v>
      </c>
      <c r="D18" s="7">
        <v>2700</v>
      </c>
      <c r="E18" s="7" t="s">
        <v>726</v>
      </c>
      <c r="F18" s="7" t="s">
        <v>786</v>
      </c>
      <c r="G18" s="8" t="s">
        <v>738</v>
      </c>
      <c r="H18" s="7" t="s">
        <v>739</v>
      </c>
      <c r="I18" s="7" t="s">
        <v>473</v>
      </c>
    </row>
    <row r="19" spans="1:9" x14ac:dyDescent="0.3">
      <c r="A19" s="1" t="s">
        <v>329</v>
      </c>
      <c r="B19" s="3" t="s">
        <v>153</v>
      </c>
      <c r="C19" s="4">
        <v>20.94</v>
      </c>
      <c r="D19" s="7">
        <v>2700</v>
      </c>
      <c r="E19" s="7" t="s">
        <v>726</v>
      </c>
      <c r="F19" s="7" t="s">
        <v>786</v>
      </c>
      <c r="G19" s="8" t="s">
        <v>738</v>
      </c>
      <c r="H19" s="7" t="s">
        <v>739</v>
      </c>
      <c r="I19" s="7" t="s">
        <v>473</v>
      </c>
    </row>
    <row r="20" spans="1:9" x14ac:dyDescent="0.3">
      <c r="A20" s="1" t="s">
        <v>330</v>
      </c>
      <c r="B20" s="3" t="s">
        <v>99</v>
      </c>
      <c r="C20" s="4">
        <v>25.06</v>
      </c>
      <c r="D20" s="7">
        <v>2700</v>
      </c>
      <c r="E20" s="7" t="s">
        <v>280</v>
      </c>
      <c r="F20" s="7" t="s">
        <v>789</v>
      </c>
      <c r="G20" s="8" t="s">
        <v>736</v>
      </c>
      <c r="H20" s="7" t="s">
        <v>751</v>
      </c>
      <c r="I20" s="7" t="s">
        <v>752</v>
      </c>
    </row>
    <row r="21" spans="1:9" x14ac:dyDescent="0.3">
      <c r="A21" s="1" t="s">
        <v>331</v>
      </c>
      <c r="B21" s="3" t="s">
        <v>99</v>
      </c>
      <c r="C21" s="4">
        <v>4.1900000000000004</v>
      </c>
      <c r="D21" s="7">
        <v>2700</v>
      </c>
      <c r="E21" s="7" t="s">
        <v>280</v>
      </c>
      <c r="F21" s="7" t="s">
        <v>789</v>
      </c>
      <c r="G21" s="8" t="s">
        <v>736</v>
      </c>
      <c r="H21" s="7" t="s">
        <v>751</v>
      </c>
      <c r="I21" s="7" t="s">
        <v>752</v>
      </c>
    </row>
    <row r="22" spans="1:9" x14ac:dyDescent="0.3">
      <c r="A22" s="1" t="s">
        <v>332</v>
      </c>
      <c r="B22" s="3" t="s">
        <v>19</v>
      </c>
      <c r="C22" s="4">
        <v>73.12</v>
      </c>
      <c r="D22" s="7">
        <v>3000</v>
      </c>
      <c r="E22" s="7" t="s">
        <v>280</v>
      </c>
      <c r="F22" s="7" t="s">
        <v>789</v>
      </c>
      <c r="G22" s="8" t="s">
        <v>732</v>
      </c>
      <c r="H22" s="7" t="s">
        <v>748</v>
      </c>
      <c r="I22" s="7" t="s">
        <v>473</v>
      </c>
    </row>
    <row r="23" spans="1:9" x14ac:dyDescent="0.3">
      <c r="A23" s="1" t="s">
        <v>333</v>
      </c>
      <c r="B23" s="3" t="s">
        <v>79</v>
      </c>
      <c r="C23" s="4">
        <v>124.13</v>
      </c>
      <c r="D23" s="7">
        <v>3000</v>
      </c>
      <c r="E23" s="7" t="s">
        <v>726</v>
      </c>
      <c r="F23" s="7" t="s">
        <v>786</v>
      </c>
      <c r="G23" s="8" t="s">
        <v>736</v>
      </c>
      <c r="H23" s="7" t="s">
        <v>735</v>
      </c>
      <c r="I23" s="7" t="s">
        <v>757</v>
      </c>
    </row>
    <row r="24" spans="1:9" ht="28.8" x14ac:dyDescent="0.3">
      <c r="A24" s="1" t="s">
        <v>334</v>
      </c>
      <c r="B24" s="3" t="s">
        <v>118</v>
      </c>
      <c r="C24" s="4">
        <v>75.44</v>
      </c>
      <c r="D24" s="7">
        <v>3000</v>
      </c>
      <c r="E24" s="7" t="s">
        <v>280</v>
      </c>
      <c r="F24" s="7" t="s">
        <v>789</v>
      </c>
      <c r="G24" s="8" t="s">
        <v>761</v>
      </c>
      <c r="H24" s="7" t="s">
        <v>759</v>
      </c>
      <c r="I24" s="7" t="s">
        <v>752</v>
      </c>
    </row>
    <row r="25" spans="1:9" ht="28.8" x14ac:dyDescent="0.3">
      <c r="A25" s="1" t="s">
        <v>335</v>
      </c>
      <c r="B25" s="3" t="s">
        <v>118</v>
      </c>
      <c r="C25" s="4">
        <v>76.19</v>
      </c>
      <c r="D25" s="7">
        <v>3000</v>
      </c>
      <c r="E25" s="7" t="s">
        <v>280</v>
      </c>
      <c r="F25" s="7" t="s">
        <v>789</v>
      </c>
      <c r="G25" s="8" t="s">
        <v>761</v>
      </c>
      <c r="H25" s="7" t="s">
        <v>759</v>
      </c>
      <c r="I25" s="7" t="s">
        <v>752</v>
      </c>
    </row>
    <row r="26" spans="1:9" ht="28.8" x14ac:dyDescent="0.3">
      <c r="A26" s="1" t="s">
        <v>336</v>
      </c>
      <c r="B26" s="3" t="s">
        <v>118</v>
      </c>
      <c r="C26" s="4">
        <v>76.19</v>
      </c>
      <c r="D26" s="7">
        <v>3000</v>
      </c>
      <c r="E26" s="7" t="s">
        <v>280</v>
      </c>
      <c r="F26" s="7" t="s">
        <v>789</v>
      </c>
      <c r="G26" s="8" t="s">
        <v>761</v>
      </c>
      <c r="H26" s="7" t="s">
        <v>759</v>
      </c>
      <c r="I26" s="7" t="s">
        <v>752</v>
      </c>
    </row>
    <row r="27" spans="1:9" ht="28.8" x14ac:dyDescent="0.3">
      <c r="A27" s="1" t="s">
        <v>337</v>
      </c>
      <c r="B27" s="3" t="s">
        <v>118</v>
      </c>
      <c r="C27" s="4">
        <v>76.099999999999994</v>
      </c>
      <c r="D27" s="7">
        <v>3000</v>
      </c>
      <c r="E27" s="7" t="s">
        <v>280</v>
      </c>
      <c r="F27" s="7" t="s">
        <v>789</v>
      </c>
      <c r="G27" s="8" t="s">
        <v>761</v>
      </c>
      <c r="H27" s="7" t="s">
        <v>759</v>
      </c>
      <c r="I27" s="7" t="s">
        <v>752</v>
      </c>
    </row>
    <row r="28" spans="1:9" ht="28.8" x14ac:dyDescent="0.3">
      <c r="A28" s="1" t="s">
        <v>338</v>
      </c>
      <c r="B28" s="3" t="s">
        <v>118</v>
      </c>
      <c r="C28" s="4">
        <v>50.28</v>
      </c>
      <c r="D28" s="7">
        <v>3000</v>
      </c>
      <c r="E28" s="7" t="s">
        <v>280</v>
      </c>
      <c r="F28" s="7" t="s">
        <v>789</v>
      </c>
      <c r="G28" s="8" t="s">
        <v>761</v>
      </c>
      <c r="H28" s="7" t="s">
        <v>759</v>
      </c>
      <c r="I28" s="7" t="s">
        <v>752</v>
      </c>
    </row>
    <row r="29" spans="1:9" x14ac:dyDescent="0.3">
      <c r="A29" s="1" t="s">
        <v>339</v>
      </c>
      <c r="B29" s="3" t="s">
        <v>252</v>
      </c>
      <c r="C29" s="4">
        <v>12.81</v>
      </c>
      <c r="D29" s="7">
        <v>3000</v>
      </c>
      <c r="E29" s="7" t="s">
        <v>726</v>
      </c>
      <c r="F29" s="7" t="s">
        <v>786</v>
      </c>
      <c r="G29" s="8" t="s">
        <v>736</v>
      </c>
      <c r="H29" s="7" t="s">
        <v>739</v>
      </c>
      <c r="I29" s="7" t="s">
        <v>757</v>
      </c>
    </row>
    <row r="30" spans="1:9" x14ac:dyDescent="0.3">
      <c r="A30" s="1" t="s">
        <v>340</v>
      </c>
      <c r="B30" s="3" t="s">
        <v>74</v>
      </c>
      <c r="C30" s="4">
        <v>10.88</v>
      </c>
      <c r="D30" s="7">
        <v>3000</v>
      </c>
      <c r="E30" s="7" t="s">
        <v>726</v>
      </c>
      <c r="F30" s="7" t="s">
        <v>786</v>
      </c>
      <c r="G30" s="8" t="s">
        <v>790</v>
      </c>
      <c r="H30" s="7" t="s">
        <v>739</v>
      </c>
      <c r="I30" s="7" t="s">
        <v>757</v>
      </c>
    </row>
    <row r="31" spans="1:9" ht="28.8" x14ac:dyDescent="0.3">
      <c r="A31" s="1" t="s">
        <v>341</v>
      </c>
      <c r="B31" s="3" t="s">
        <v>118</v>
      </c>
      <c r="C31" s="4">
        <v>127.31</v>
      </c>
      <c r="D31" s="7">
        <v>3000</v>
      </c>
      <c r="E31" s="7" t="s">
        <v>309</v>
      </c>
      <c r="F31" s="7" t="s">
        <v>791</v>
      </c>
      <c r="G31" s="8" t="s">
        <v>761</v>
      </c>
      <c r="H31" s="7" t="s">
        <v>759</v>
      </c>
      <c r="I31" s="7" t="s">
        <v>792</v>
      </c>
    </row>
    <row r="32" spans="1:9" x14ac:dyDescent="0.3">
      <c r="A32" s="1" t="s">
        <v>342</v>
      </c>
      <c r="B32" s="3" t="s">
        <v>22</v>
      </c>
      <c r="C32" s="4" t="s">
        <v>473</v>
      </c>
      <c r="D32" s="7" t="s">
        <v>473</v>
      </c>
      <c r="E32" s="7" t="s">
        <v>473</v>
      </c>
      <c r="F32" s="7" t="s">
        <v>473</v>
      </c>
      <c r="G32" s="8" t="s">
        <v>473</v>
      </c>
      <c r="H32" s="7" t="s">
        <v>473</v>
      </c>
      <c r="I32" s="7" t="s">
        <v>473</v>
      </c>
    </row>
    <row r="33" spans="1:9" x14ac:dyDescent="0.3">
      <c r="A33" s="1" t="s">
        <v>343</v>
      </c>
      <c r="B33" s="3" t="s">
        <v>22</v>
      </c>
      <c r="C33" s="4" t="s">
        <v>473</v>
      </c>
      <c r="D33" s="7" t="s">
        <v>473</v>
      </c>
      <c r="E33" s="7" t="s">
        <v>473</v>
      </c>
      <c r="F33" s="7" t="s">
        <v>473</v>
      </c>
      <c r="G33" s="8" t="s">
        <v>473</v>
      </c>
      <c r="H33" s="7" t="s">
        <v>473</v>
      </c>
      <c r="I33" s="7" t="s">
        <v>473</v>
      </c>
    </row>
    <row r="34" spans="1:9" x14ac:dyDescent="0.3">
      <c r="A34" s="1" t="s">
        <v>344</v>
      </c>
      <c r="B34" s="3" t="s">
        <v>79</v>
      </c>
      <c r="C34" s="4">
        <v>299.17</v>
      </c>
      <c r="D34" s="7">
        <v>3000</v>
      </c>
      <c r="E34" s="7" t="s">
        <v>726</v>
      </c>
      <c r="F34" s="7" t="s">
        <v>786</v>
      </c>
      <c r="G34" s="8" t="s">
        <v>736</v>
      </c>
      <c r="H34" s="7" t="s">
        <v>735</v>
      </c>
      <c r="I34" s="7" t="s">
        <v>757</v>
      </c>
    </row>
    <row r="35" spans="1:9" ht="28.8" x14ac:dyDescent="0.3">
      <c r="A35" s="1" t="s">
        <v>345</v>
      </c>
      <c r="B35" s="3" t="s">
        <v>118</v>
      </c>
      <c r="C35" s="4">
        <v>78.260000000000005</v>
      </c>
      <c r="D35" s="7">
        <v>3000</v>
      </c>
      <c r="E35" s="7" t="s">
        <v>280</v>
      </c>
      <c r="F35" s="7" t="s">
        <v>789</v>
      </c>
      <c r="G35" s="8" t="s">
        <v>761</v>
      </c>
      <c r="H35" s="7" t="s">
        <v>759</v>
      </c>
      <c r="I35" s="7" t="s">
        <v>752</v>
      </c>
    </row>
    <row r="36" spans="1:9" ht="28.8" x14ac:dyDescent="0.3">
      <c r="A36" s="1" t="s">
        <v>346</v>
      </c>
      <c r="B36" s="3" t="s">
        <v>242</v>
      </c>
      <c r="C36" s="4">
        <v>24.72</v>
      </c>
      <c r="D36" s="7">
        <v>3000</v>
      </c>
      <c r="E36" s="7" t="s">
        <v>280</v>
      </c>
      <c r="F36" s="7" t="s">
        <v>789</v>
      </c>
      <c r="G36" s="8" t="s">
        <v>761</v>
      </c>
      <c r="H36" s="7" t="s">
        <v>748</v>
      </c>
      <c r="I36" s="7" t="s">
        <v>752</v>
      </c>
    </row>
    <row r="37" spans="1:9" x14ac:dyDescent="0.3">
      <c r="A37" s="1" t="s">
        <v>347</v>
      </c>
      <c r="B37" s="5" t="s">
        <v>17</v>
      </c>
      <c r="C37" s="4">
        <v>44.03</v>
      </c>
      <c r="D37" s="7">
        <v>3000</v>
      </c>
      <c r="E37" s="7" t="s">
        <v>280</v>
      </c>
      <c r="F37" s="7" t="s">
        <v>789</v>
      </c>
      <c r="G37" s="8" t="s">
        <v>732</v>
      </c>
      <c r="H37" s="7" t="s">
        <v>748</v>
      </c>
      <c r="I37" s="7" t="s">
        <v>473</v>
      </c>
    </row>
    <row r="38" spans="1:9" x14ac:dyDescent="0.3">
      <c r="A38" s="1" t="s">
        <v>348</v>
      </c>
      <c r="B38" s="5" t="s">
        <v>793</v>
      </c>
      <c r="C38" s="4">
        <v>19.77</v>
      </c>
      <c r="D38" s="7">
        <v>3000</v>
      </c>
      <c r="E38" s="7" t="s">
        <v>280</v>
      </c>
      <c r="F38" s="7" t="s">
        <v>789</v>
      </c>
      <c r="G38" s="8" t="s">
        <v>732</v>
      </c>
      <c r="H38" s="7" t="s">
        <v>748</v>
      </c>
      <c r="I38" s="7" t="s">
        <v>473</v>
      </c>
    </row>
    <row r="39" spans="1:9" x14ac:dyDescent="0.3">
      <c r="A39" s="1" t="s">
        <v>349</v>
      </c>
      <c r="B39" s="5" t="s">
        <v>248</v>
      </c>
      <c r="C39" s="4">
        <v>24.94</v>
      </c>
      <c r="D39" s="7" t="s">
        <v>473</v>
      </c>
      <c r="E39" s="7" t="s">
        <v>726</v>
      </c>
      <c r="F39" s="7" t="s">
        <v>788</v>
      </c>
      <c r="G39" s="8" t="s">
        <v>736</v>
      </c>
      <c r="H39" s="7" t="s">
        <v>736</v>
      </c>
      <c r="I39" s="7" t="s">
        <v>757</v>
      </c>
    </row>
    <row r="40" spans="1:9" x14ac:dyDescent="0.3">
      <c r="A40" s="1" t="s">
        <v>350</v>
      </c>
      <c r="B40" s="5" t="s">
        <v>227</v>
      </c>
      <c r="C40" s="4">
        <v>68.86</v>
      </c>
      <c r="D40" s="7">
        <v>3000</v>
      </c>
      <c r="E40" s="7" t="s">
        <v>280</v>
      </c>
      <c r="F40" s="7" t="s">
        <v>789</v>
      </c>
      <c r="G40" s="8" t="s">
        <v>732</v>
      </c>
      <c r="H40" s="7" t="s">
        <v>748</v>
      </c>
      <c r="I40" s="7" t="s">
        <v>473</v>
      </c>
    </row>
    <row r="41" spans="1:9" x14ac:dyDescent="0.3">
      <c r="A41" s="1" t="s">
        <v>351</v>
      </c>
      <c r="B41" s="5" t="s">
        <v>99</v>
      </c>
      <c r="C41" s="4">
        <v>21.34</v>
      </c>
      <c r="D41" s="7">
        <v>3000</v>
      </c>
      <c r="E41" s="7" t="s">
        <v>280</v>
      </c>
      <c r="F41" s="7" t="s">
        <v>789</v>
      </c>
      <c r="G41" s="8" t="s">
        <v>736</v>
      </c>
      <c r="H41" s="7" t="s">
        <v>751</v>
      </c>
      <c r="I41" s="7" t="s">
        <v>752</v>
      </c>
    </row>
    <row r="42" spans="1:9" x14ac:dyDescent="0.3">
      <c r="A42" s="1" t="s">
        <v>352</v>
      </c>
      <c r="B42" s="5" t="s">
        <v>243</v>
      </c>
      <c r="C42" s="4">
        <v>12.84</v>
      </c>
      <c r="D42" s="7">
        <v>3000</v>
      </c>
      <c r="E42" s="7" t="s">
        <v>740</v>
      </c>
      <c r="F42" s="7" t="s">
        <v>789</v>
      </c>
      <c r="G42" s="8" t="s">
        <v>736</v>
      </c>
      <c r="H42" s="7" t="s">
        <v>736</v>
      </c>
      <c r="I42" s="7" t="s">
        <v>752</v>
      </c>
    </row>
    <row r="43" spans="1:9" x14ac:dyDescent="0.3">
      <c r="A43" s="1" t="s">
        <v>353</v>
      </c>
      <c r="B43" s="5" t="s">
        <v>251</v>
      </c>
      <c r="C43" s="4">
        <v>86.37</v>
      </c>
      <c r="D43" s="7">
        <v>3000</v>
      </c>
      <c r="E43" s="7" t="s">
        <v>794</v>
      </c>
      <c r="F43" s="7" t="s">
        <v>795</v>
      </c>
      <c r="G43" s="8" t="s">
        <v>736</v>
      </c>
      <c r="H43" s="7" t="s">
        <v>751</v>
      </c>
      <c r="I43" s="7" t="s">
        <v>796</v>
      </c>
    </row>
    <row r="44" spans="1:9" x14ac:dyDescent="0.3">
      <c r="A44" s="1"/>
      <c r="B44" s="5"/>
      <c r="C44" s="4"/>
      <c r="D44" s="7"/>
      <c r="E44" s="7"/>
      <c r="F44" s="7"/>
      <c r="G44" s="8"/>
      <c r="H44" s="7"/>
      <c r="I44" s="7"/>
    </row>
    <row r="45" spans="1:9" x14ac:dyDescent="0.3">
      <c r="A45" s="1"/>
      <c r="B45" s="9" t="s">
        <v>305</v>
      </c>
      <c r="C45" s="10">
        <f>SUM(C5:C44)</f>
        <v>1928.67</v>
      </c>
      <c r="D45" s="7"/>
      <c r="E45" s="7"/>
      <c r="F45" s="7"/>
      <c r="G45" s="8"/>
      <c r="H45" s="7"/>
      <c r="I45" s="7"/>
    </row>
    <row r="47" spans="1:9" x14ac:dyDescent="0.3">
      <c r="A47" s="1" t="s">
        <v>774</v>
      </c>
      <c r="B47" s="5" t="s">
        <v>775</v>
      </c>
      <c r="C47" s="4">
        <v>4.3499999999999996</v>
      </c>
    </row>
    <row r="48" spans="1:9" x14ac:dyDescent="0.3">
      <c r="A48" s="1" t="s">
        <v>776</v>
      </c>
      <c r="B48" s="5" t="s">
        <v>775</v>
      </c>
      <c r="C48" s="4">
        <v>2.68</v>
      </c>
    </row>
    <row r="49" spans="1:3" x14ac:dyDescent="0.3">
      <c r="A49" s="1" t="s">
        <v>777</v>
      </c>
      <c r="B49" s="5" t="s">
        <v>775</v>
      </c>
      <c r="C49" s="4">
        <v>2.76</v>
      </c>
    </row>
    <row r="50" spans="1:3" x14ac:dyDescent="0.3">
      <c r="A50" s="1" t="s">
        <v>778</v>
      </c>
      <c r="B50" s="5" t="s">
        <v>775</v>
      </c>
      <c r="C50" s="4">
        <v>0.5</v>
      </c>
    </row>
    <row r="51" spans="1:3" x14ac:dyDescent="0.3">
      <c r="A51" s="1" t="s">
        <v>779</v>
      </c>
      <c r="B51" s="5" t="s">
        <v>775</v>
      </c>
      <c r="C51" s="4">
        <v>0.28000000000000003</v>
      </c>
    </row>
    <row r="52" spans="1:3" x14ac:dyDescent="0.3">
      <c r="A52" s="1" t="s">
        <v>780</v>
      </c>
      <c r="B52" s="5" t="s">
        <v>775</v>
      </c>
      <c r="C52" s="4">
        <v>2.81</v>
      </c>
    </row>
    <row r="53" spans="1:3" x14ac:dyDescent="0.3">
      <c r="A53" s="1" t="s">
        <v>781</v>
      </c>
      <c r="B53" s="5" t="s">
        <v>775</v>
      </c>
      <c r="C53" s="4">
        <v>0.28000000000000003</v>
      </c>
    </row>
    <row r="54" spans="1:3" x14ac:dyDescent="0.3">
      <c r="A54" s="1" t="s">
        <v>782</v>
      </c>
      <c r="B54" s="5" t="s">
        <v>775</v>
      </c>
      <c r="C54" s="4">
        <v>0.36</v>
      </c>
    </row>
    <row r="55" spans="1:3" x14ac:dyDescent="0.3">
      <c r="A55" s="1" t="s">
        <v>783</v>
      </c>
      <c r="B55" s="5" t="s">
        <v>775</v>
      </c>
      <c r="C55" s="4">
        <v>0.61</v>
      </c>
    </row>
    <row r="56" spans="1:3" x14ac:dyDescent="0.3">
      <c r="A56" s="1" t="s">
        <v>784</v>
      </c>
      <c r="B56" s="5" t="s">
        <v>775</v>
      </c>
      <c r="C56" s="4">
        <v>0.17</v>
      </c>
    </row>
    <row r="57" spans="1:3" x14ac:dyDescent="0.3">
      <c r="A57" s="1"/>
      <c r="B57" s="5"/>
    </row>
    <row r="58" spans="1:3" x14ac:dyDescent="0.3">
      <c r="A58" s="1"/>
      <c r="B58" s="5"/>
    </row>
  </sheetData>
  <mergeCells count="2">
    <mergeCell ref="A2:I2"/>
    <mergeCell ref="A3:I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80"/>
  <sheetViews>
    <sheetView zoomScale="85" zoomScaleNormal="85" workbookViewId="0">
      <selection activeCell="C67" sqref="C67"/>
    </sheetView>
  </sheetViews>
  <sheetFormatPr defaultRowHeight="14.4" x14ac:dyDescent="0.3"/>
  <cols>
    <col min="1" max="1" width="12.33203125" customWidth="1"/>
    <col min="2" max="2" width="29.6640625" bestFit="1" customWidth="1"/>
    <col min="3" max="3" width="11.44140625" bestFit="1" customWidth="1"/>
    <col min="4" max="4" width="11.5546875" bestFit="1" customWidth="1"/>
    <col min="5" max="5" width="17.6640625" bestFit="1" customWidth="1"/>
    <col min="6" max="7" width="8.33203125" bestFit="1" customWidth="1"/>
    <col min="8" max="8" width="25.33203125" customWidth="1"/>
    <col min="9" max="9" width="14.44140625" bestFit="1" customWidth="1"/>
    <col min="10" max="10" width="9.5546875" customWidth="1"/>
  </cols>
  <sheetData>
    <row r="2" spans="1:10" x14ac:dyDescent="0.3">
      <c r="A2" s="353" t="s">
        <v>717</v>
      </c>
      <c r="B2" s="353"/>
      <c r="C2" s="353"/>
      <c r="D2" s="353"/>
      <c r="E2" s="353"/>
      <c r="F2" s="353"/>
      <c r="G2" s="353"/>
      <c r="H2" s="353"/>
      <c r="I2" s="353"/>
      <c r="J2" s="353"/>
    </row>
    <row r="3" spans="1:10" ht="17.399999999999999" x14ac:dyDescent="0.35">
      <c r="A3" s="356" t="s">
        <v>797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43.2" x14ac:dyDescent="0.3">
      <c r="A4" s="2" t="s">
        <v>718</v>
      </c>
      <c r="B4" s="2" t="s">
        <v>719</v>
      </c>
      <c r="C4" s="2" t="s">
        <v>720</v>
      </c>
      <c r="D4" s="6" t="s">
        <v>721</v>
      </c>
      <c r="E4" s="6" t="s">
        <v>722</v>
      </c>
      <c r="F4" s="6" t="s">
        <v>723</v>
      </c>
      <c r="G4" s="6" t="s">
        <v>798</v>
      </c>
      <c r="H4" s="2" t="s">
        <v>261</v>
      </c>
      <c r="I4" s="2" t="s">
        <v>262</v>
      </c>
      <c r="J4" s="2" t="s">
        <v>724</v>
      </c>
    </row>
    <row r="5" spans="1:10" ht="28.8" x14ac:dyDescent="0.3">
      <c r="A5" s="1" t="s">
        <v>354</v>
      </c>
      <c r="B5" s="3" t="s">
        <v>218</v>
      </c>
      <c r="C5" s="4">
        <v>116.31</v>
      </c>
      <c r="D5" s="7">
        <v>2700</v>
      </c>
      <c r="E5" s="7" t="s">
        <v>726</v>
      </c>
      <c r="F5" s="7" t="s">
        <v>786</v>
      </c>
      <c r="G5" s="7" t="s">
        <v>799</v>
      </c>
      <c r="H5" s="8" t="s">
        <v>800</v>
      </c>
      <c r="I5" s="7" t="s">
        <v>735</v>
      </c>
      <c r="J5" s="7" t="s">
        <v>757</v>
      </c>
    </row>
    <row r="6" spans="1:10" x14ac:dyDescent="0.3">
      <c r="A6" s="1" t="s">
        <v>355</v>
      </c>
      <c r="B6" s="3" t="s">
        <v>248</v>
      </c>
      <c r="C6" s="4">
        <v>36.74</v>
      </c>
      <c r="D6" s="7" t="s">
        <v>473</v>
      </c>
      <c r="E6" s="7" t="s">
        <v>726</v>
      </c>
      <c r="F6" s="7" t="s">
        <v>788</v>
      </c>
      <c r="G6" s="7" t="s">
        <v>801</v>
      </c>
      <c r="H6" s="7" t="s">
        <v>736</v>
      </c>
      <c r="I6" s="7" t="s">
        <v>736</v>
      </c>
      <c r="J6" s="7" t="s">
        <v>757</v>
      </c>
    </row>
    <row r="7" spans="1:10" x14ac:dyDescent="0.3">
      <c r="A7" s="1" t="s">
        <v>356</v>
      </c>
      <c r="B7" s="3" t="s">
        <v>256</v>
      </c>
      <c r="C7" s="4">
        <v>4.47</v>
      </c>
      <c r="D7" s="7">
        <v>2700</v>
      </c>
      <c r="E7" s="7" t="s">
        <v>726</v>
      </c>
      <c r="F7" s="7" t="s">
        <v>786</v>
      </c>
      <c r="G7" s="7" t="s">
        <v>802</v>
      </c>
      <c r="H7" s="7" t="s">
        <v>738</v>
      </c>
      <c r="I7" s="7" t="s">
        <v>739</v>
      </c>
      <c r="J7" s="7" t="s">
        <v>473</v>
      </c>
    </row>
    <row r="8" spans="1:10" x14ac:dyDescent="0.3">
      <c r="A8" s="1" t="s">
        <v>357</v>
      </c>
      <c r="B8" s="3" t="s">
        <v>22</v>
      </c>
      <c r="C8" s="4" t="s">
        <v>473</v>
      </c>
      <c r="D8" s="7" t="s">
        <v>473</v>
      </c>
      <c r="E8" s="7" t="s">
        <v>473</v>
      </c>
      <c r="F8" s="7" t="s">
        <v>473</v>
      </c>
      <c r="G8" s="7" t="s">
        <v>473</v>
      </c>
      <c r="H8" s="7" t="s">
        <v>473</v>
      </c>
      <c r="I8" s="7" t="s">
        <v>473</v>
      </c>
      <c r="J8" s="7" t="s">
        <v>473</v>
      </c>
    </row>
    <row r="9" spans="1:10" x14ac:dyDescent="0.3">
      <c r="A9" s="1" t="s">
        <v>358</v>
      </c>
      <c r="B9" s="3" t="s">
        <v>257</v>
      </c>
      <c r="C9" s="4">
        <v>6.4</v>
      </c>
      <c r="D9" s="7">
        <v>2700</v>
      </c>
      <c r="E9" s="7" t="s">
        <v>726</v>
      </c>
      <c r="F9" s="7" t="s">
        <v>786</v>
      </c>
      <c r="G9" s="7" t="s">
        <v>802</v>
      </c>
      <c r="H9" s="7" t="s">
        <v>738</v>
      </c>
      <c r="I9" s="7" t="s">
        <v>739</v>
      </c>
      <c r="J9" s="7" t="s">
        <v>473</v>
      </c>
    </row>
    <row r="10" spans="1:10" x14ac:dyDescent="0.3">
      <c r="A10" s="1" t="s">
        <v>359</v>
      </c>
      <c r="B10" s="3" t="s">
        <v>250</v>
      </c>
      <c r="C10" s="4">
        <v>2.23</v>
      </c>
      <c r="D10" s="7">
        <v>2700</v>
      </c>
      <c r="E10" s="7" t="s">
        <v>726</v>
      </c>
      <c r="F10" s="7" t="s">
        <v>786</v>
      </c>
      <c r="G10" s="7" t="s">
        <v>803</v>
      </c>
      <c r="H10" s="7" t="s">
        <v>738</v>
      </c>
      <c r="I10" s="7" t="s">
        <v>739</v>
      </c>
      <c r="J10" s="7" t="s">
        <v>473</v>
      </c>
    </row>
    <row r="11" spans="1:10" x14ac:dyDescent="0.3">
      <c r="A11" s="1" t="s">
        <v>360</v>
      </c>
      <c r="B11" s="3" t="s">
        <v>155</v>
      </c>
      <c r="C11" s="4">
        <v>11.03</v>
      </c>
      <c r="D11" s="7">
        <v>2700</v>
      </c>
      <c r="E11" s="7" t="s">
        <v>726</v>
      </c>
      <c r="F11" s="7" t="s">
        <v>786</v>
      </c>
      <c r="G11" s="7" t="s">
        <v>802</v>
      </c>
      <c r="H11" s="7" t="s">
        <v>738</v>
      </c>
      <c r="I11" s="7" t="s">
        <v>739</v>
      </c>
      <c r="J11" s="7" t="s">
        <v>473</v>
      </c>
    </row>
    <row r="12" spans="1:10" x14ac:dyDescent="0.3">
      <c r="A12" s="1" t="s">
        <v>361</v>
      </c>
      <c r="B12" s="3" t="s">
        <v>256</v>
      </c>
      <c r="C12" s="4">
        <v>4.55</v>
      </c>
      <c r="D12" s="7">
        <v>2700</v>
      </c>
      <c r="E12" s="7" t="s">
        <v>726</v>
      </c>
      <c r="F12" s="7" t="s">
        <v>786</v>
      </c>
      <c r="G12" s="7" t="s">
        <v>802</v>
      </c>
      <c r="H12" s="7" t="s">
        <v>738</v>
      </c>
      <c r="I12" s="7" t="s">
        <v>739</v>
      </c>
      <c r="J12" s="7" t="s">
        <v>473</v>
      </c>
    </row>
    <row r="13" spans="1:10" x14ac:dyDescent="0.3">
      <c r="A13" s="1" t="s">
        <v>362</v>
      </c>
      <c r="B13" s="3" t="s">
        <v>254</v>
      </c>
      <c r="C13" s="4">
        <v>2</v>
      </c>
      <c r="D13" s="7">
        <v>2700</v>
      </c>
      <c r="E13" s="7" t="s">
        <v>726</v>
      </c>
      <c r="F13" s="7" t="s">
        <v>786</v>
      </c>
      <c r="G13" s="7" t="s">
        <v>802</v>
      </c>
      <c r="H13" s="7" t="s">
        <v>738</v>
      </c>
      <c r="I13" s="7" t="s">
        <v>739</v>
      </c>
      <c r="J13" s="7" t="s">
        <v>473</v>
      </c>
    </row>
    <row r="14" spans="1:10" x14ac:dyDescent="0.3">
      <c r="A14" s="1" t="s">
        <v>363</v>
      </c>
      <c r="B14" s="3" t="s">
        <v>56</v>
      </c>
      <c r="C14" s="4">
        <v>6.5</v>
      </c>
      <c r="D14" s="7">
        <v>2700</v>
      </c>
      <c r="E14" s="7" t="s">
        <v>726</v>
      </c>
      <c r="F14" s="7" t="s">
        <v>786</v>
      </c>
      <c r="G14" s="7" t="s">
        <v>802</v>
      </c>
      <c r="H14" s="7" t="s">
        <v>738</v>
      </c>
      <c r="I14" s="7" t="s">
        <v>739</v>
      </c>
      <c r="J14" s="7" t="s">
        <v>473</v>
      </c>
    </row>
    <row r="15" spans="1:10" x14ac:dyDescent="0.3">
      <c r="A15" s="1" t="s">
        <v>364</v>
      </c>
      <c r="B15" s="3" t="s">
        <v>153</v>
      </c>
      <c r="C15" s="4">
        <v>10.34</v>
      </c>
      <c r="D15" s="7">
        <v>2700</v>
      </c>
      <c r="E15" s="7" t="s">
        <v>726</v>
      </c>
      <c r="F15" s="7" t="s">
        <v>786</v>
      </c>
      <c r="G15" s="7" t="s">
        <v>802</v>
      </c>
      <c r="H15" s="7" t="s">
        <v>738</v>
      </c>
      <c r="I15" s="7" t="s">
        <v>739</v>
      </c>
      <c r="J15" s="7" t="s">
        <v>473</v>
      </c>
    </row>
    <row r="16" spans="1:10" x14ac:dyDescent="0.3">
      <c r="A16" s="1" t="s">
        <v>365</v>
      </c>
      <c r="B16" s="3" t="s">
        <v>249</v>
      </c>
      <c r="C16" s="4">
        <v>2.2000000000000002</v>
      </c>
      <c r="D16" s="7">
        <v>2700</v>
      </c>
      <c r="E16" s="7" t="s">
        <v>726</v>
      </c>
      <c r="F16" s="7" t="s">
        <v>786</v>
      </c>
      <c r="G16" s="7" t="s">
        <v>803</v>
      </c>
      <c r="H16" s="7" t="s">
        <v>738</v>
      </c>
      <c r="I16" s="7" t="s">
        <v>739</v>
      </c>
      <c r="J16" s="7" t="s">
        <v>473</v>
      </c>
    </row>
    <row r="17" spans="1:10" x14ac:dyDescent="0.3">
      <c r="A17" s="1" t="s">
        <v>366</v>
      </c>
      <c r="B17" s="3" t="s">
        <v>804</v>
      </c>
      <c r="C17" s="4">
        <v>40.96</v>
      </c>
      <c r="D17" s="7">
        <v>2700</v>
      </c>
      <c r="E17" s="7" t="s">
        <v>280</v>
      </c>
      <c r="F17" s="7" t="s">
        <v>789</v>
      </c>
      <c r="G17" s="7" t="s">
        <v>805</v>
      </c>
      <c r="H17" s="7" t="s">
        <v>732</v>
      </c>
      <c r="I17" s="7" t="s">
        <v>748</v>
      </c>
      <c r="J17" s="7" t="s">
        <v>752</v>
      </c>
    </row>
    <row r="18" spans="1:10" x14ac:dyDescent="0.3">
      <c r="A18" s="1" t="s">
        <v>367</v>
      </c>
      <c r="B18" s="3" t="s">
        <v>20</v>
      </c>
      <c r="C18" s="4">
        <v>40.25</v>
      </c>
      <c r="D18" s="7">
        <v>2700</v>
      </c>
      <c r="E18" s="7" t="s">
        <v>280</v>
      </c>
      <c r="F18" s="7" t="s">
        <v>789</v>
      </c>
      <c r="G18" s="7" t="s">
        <v>805</v>
      </c>
      <c r="H18" s="7" t="s">
        <v>732</v>
      </c>
      <c r="I18" s="7" t="s">
        <v>748</v>
      </c>
      <c r="J18" s="7" t="s">
        <v>752</v>
      </c>
    </row>
    <row r="19" spans="1:10" x14ac:dyDescent="0.3">
      <c r="A19" s="1" t="s">
        <v>368</v>
      </c>
      <c r="B19" s="3" t="s">
        <v>241</v>
      </c>
      <c r="C19" s="4">
        <v>21.88</v>
      </c>
      <c r="D19" s="7">
        <v>2700</v>
      </c>
      <c r="E19" s="7" t="s">
        <v>309</v>
      </c>
      <c r="F19" s="7" t="s">
        <v>791</v>
      </c>
      <c r="G19" s="7" t="s">
        <v>806</v>
      </c>
      <c r="H19" s="7" t="s">
        <v>736</v>
      </c>
      <c r="I19" s="7" t="s">
        <v>751</v>
      </c>
      <c r="J19" s="7" t="s">
        <v>792</v>
      </c>
    </row>
    <row r="20" spans="1:10" x14ac:dyDescent="0.3">
      <c r="A20" s="1" t="s">
        <v>369</v>
      </c>
      <c r="B20" s="3" t="s">
        <v>79</v>
      </c>
      <c r="C20" s="4">
        <v>53.46</v>
      </c>
      <c r="D20" s="7">
        <v>2700</v>
      </c>
      <c r="E20" s="7" t="s">
        <v>726</v>
      </c>
      <c r="F20" s="7" t="s">
        <v>786</v>
      </c>
      <c r="G20" s="7" t="s">
        <v>807</v>
      </c>
      <c r="H20" s="7" t="s">
        <v>736</v>
      </c>
      <c r="I20" s="7" t="s">
        <v>735</v>
      </c>
      <c r="J20" s="7" t="s">
        <v>757</v>
      </c>
    </row>
    <row r="21" spans="1:10" x14ac:dyDescent="0.3">
      <c r="A21" s="1" t="s">
        <v>370</v>
      </c>
      <c r="B21" s="3" t="s">
        <v>29</v>
      </c>
      <c r="C21" s="4">
        <v>35.76</v>
      </c>
      <c r="D21" s="7">
        <v>2700</v>
      </c>
      <c r="E21" s="7" t="s">
        <v>309</v>
      </c>
      <c r="F21" s="7" t="s">
        <v>791</v>
      </c>
      <c r="G21" s="7" t="s">
        <v>806</v>
      </c>
      <c r="H21" s="7" t="s">
        <v>736</v>
      </c>
      <c r="I21" s="7" t="s">
        <v>751</v>
      </c>
      <c r="J21" s="7" t="s">
        <v>792</v>
      </c>
    </row>
    <row r="22" spans="1:10" x14ac:dyDescent="0.3">
      <c r="A22" s="1" t="s">
        <v>371</v>
      </c>
      <c r="B22" s="3" t="s">
        <v>247</v>
      </c>
      <c r="C22" s="4">
        <v>18.73</v>
      </c>
      <c r="D22" s="7">
        <v>2700</v>
      </c>
      <c r="E22" s="7" t="s">
        <v>309</v>
      </c>
      <c r="F22" s="7" t="s">
        <v>791</v>
      </c>
      <c r="G22" s="7" t="s">
        <v>806</v>
      </c>
      <c r="H22" s="7" t="s">
        <v>736</v>
      </c>
      <c r="I22" s="7" t="s">
        <v>751</v>
      </c>
      <c r="J22" s="7" t="s">
        <v>792</v>
      </c>
    </row>
    <row r="23" spans="1:10" x14ac:dyDescent="0.3">
      <c r="A23" s="1" t="s">
        <v>372</v>
      </c>
      <c r="B23" s="3" t="s">
        <v>241</v>
      </c>
      <c r="C23" s="4">
        <v>18.010000000000002</v>
      </c>
      <c r="D23" s="7">
        <v>2700</v>
      </c>
      <c r="E23" s="7" t="s">
        <v>309</v>
      </c>
      <c r="F23" s="7" t="s">
        <v>791</v>
      </c>
      <c r="G23" s="7" t="s">
        <v>806</v>
      </c>
      <c r="H23" s="7" t="s">
        <v>736</v>
      </c>
      <c r="I23" s="7" t="s">
        <v>751</v>
      </c>
      <c r="J23" s="7" t="s">
        <v>792</v>
      </c>
    </row>
    <row r="24" spans="1:10" x14ac:dyDescent="0.3">
      <c r="A24" s="1" t="s">
        <v>373</v>
      </c>
      <c r="B24" s="3" t="s">
        <v>241</v>
      </c>
      <c r="C24" s="4">
        <v>18.13</v>
      </c>
      <c r="D24" s="7">
        <v>2700</v>
      </c>
      <c r="E24" s="7" t="s">
        <v>309</v>
      </c>
      <c r="F24" s="7" t="s">
        <v>791</v>
      </c>
      <c r="G24" s="7" t="s">
        <v>806</v>
      </c>
      <c r="H24" s="7" t="s">
        <v>736</v>
      </c>
      <c r="I24" s="7" t="s">
        <v>751</v>
      </c>
      <c r="J24" s="7" t="s">
        <v>792</v>
      </c>
    </row>
    <row r="25" spans="1:10" x14ac:dyDescent="0.3">
      <c r="A25" s="1" t="s">
        <v>374</v>
      </c>
      <c r="B25" s="3" t="s">
        <v>241</v>
      </c>
      <c r="C25" s="4">
        <v>17.75</v>
      </c>
      <c r="D25" s="7">
        <v>2700</v>
      </c>
      <c r="E25" s="7" t="s">
        <v>309</v>
      </c>
      <c r="F25" s="7" t="s">
        <v>791</v>
      </c>
      <c r="G25" s="7" t="s">
        <v>806</v>
      </c>
      <c r="H25" s="7" t="s">
        <v>736</v>
      </c>
      <c r="I25" s="7" t="s">
        <v>751</v>
      </c>
      <c r="J25" s="7" t="s">
        <v>792</v>
      </c>
    </row>
    <row r="26" spans="1:10" x14ac:dyDescent="0.3">
      <c r="A26" s="1" t="s">
        <v>375</v>
      </c>
      <c r="B26" s="3" t="s">
        <v>251</v>
      </c>
      <c r="C26" s="4">
        <v>74.430000000000007</v>
      </c>
      <c r="D26" s="7">
        <v>2700</v>
      </c>
      <c r="E26" s="7" t="s">
        <v>794</v>
      </c>
      <c r="F26" s="7" t="s">
        <v>795</v>
      </c>
      <c r="G26" s="7" t="s">
        <v>808</v>
      </c>
      <c r="H26" s="7" t="s">
        <v>736</v>
      </c>
      <c r="I26" s="7" t="s">
        <v>751</v>
      </c>
      <c r="J26" s="7" t="s">
        <v>796</v>
      </c>
    </row>
    <row r="27" spans="1:10" x14ac:dyDescent="0.3">
      <c r="A27" s="1" t="s">
        <v>376</v>
      </c>
      <c r="B27" s="3" t="s">
        <v>258</v>
      </c>
      <c r="C27" s="4">
        <v>25.67</v>
      </c>
      <c r="D27" s="7">
        <v>2700</v>
      </c>
      <c r="E27" s="7" t="s">
        <v>309</v>
      </c>
      <c r="F27" s="7" t="s">
        <v>791</v>
      </c>
      <c r="G27" s="7" t="s">
        <v>806</v>
      </c>
      <c r="H27" s="7" t="s">
        <v>736</v>
      </c>
      <c r="I27" s="7" t="s">
        <v>751</v>
      </c>
      <c r="J27" s="7" t="s">
        <v>792</v>
      </c>
    </row>
    <row r="28" spans="1:10" x14ac:dyDescent="0.3">
      <c r="A28" s="1" t="s">
        <v>377</v>
      </c>
      <c r="B28" s="3" t="s">
        <v>258</v>
      </c>
      <c r="C28" s="4">
        <v>26.24</v>
      </c>
      <c r="D28" s="7">
        <v>2700</v>
      </c>
      <c r="E28" s="7" t="s">
        <v>309</v>
      </c>
      <c r="F28" s="7" t="s">
        <v>791</v>
      </c>
      <c r="G28" s="7" t="s">
        <v>806</v>
      </c>
      <c r="H28" s="7" t="s">
        <v>736</v>
      </c>
      <c r="I28" s="7" t="s">
        <v>751</v>
      </c>
      <c r="J28" s="7" t="s">
        <v>792</v>
      </c>
    </row>
    <row r="29" spans="1:10" x14ac:dyDescent="0.3">
      <c r="A29" s="1" t="s">
        <v>378</v>
      </c>
      <c r="B29" s="3" t="s">
        <v>241</v>
      </c>
      <c r="C29" s="4">
        <v>18.68</v>
      </c>
      <c r="D29" s="7">
        <v>2700</v>
      </c>
      <c r="E29" s="7" t="s">
        <v>309</v>
      </c>
      <c r="F29" s="7" t="s">
        <v>791</v>
      </c>
      <c r="G29" s="7" t="s">
        <v>806</v>
      </c>
      <c r="H29" s="7" t="s">
        <v>736</v>
      </c>
      <c r="I29" s="7" t="s">
        <v>751</v>
      </c>
      <c r="J29" s="7" t="s">
        <v>792</v>
      </c>
    </row>
    <row r="30" spans="1:10" x14ac:dyDescent="0.3">
      <c r="A30" s="1" t="s">
        <v>379</v>
      </c>
      <c r="B30" s="3" t="s">
        <v>241</v>
      </c>
      <c r="C30" s="4">
        <v>18.09</v>
      </c>
      <c r="D30" s="7">
        <v>2700</v>
      </c>
      <c r="E30" s="7" t="s">
        <v>309</v>
      </c>
      <c r="F30" s="7" t="s">
        <v>791</v>
      </c>
      <c r="G30" s="7" t="s">
        <v>806</v>
      </c>
      <c r="H30" s="7" t="s">
        <v>736</v>
      </c>
      <c r="I30" s="7" t="s">
        <v>751</v>
      </c>
      <c r="J30" s="7" t="s">
        <v>792</v>
      </c>
    </row>
    <row r="31" spans="1:10" x14ac:dyDescent="0.3">
      <c r="A31" s="1" t="s">
        <v>380</v>
      </c>
      <c r="B31" s="3" t="s">
        <v>241</v>
      </c>
      <c r="C31" s="4">
        <v>18.13</v>
      </c>
      <c r="D31" s="7">
        <v>2700</v>
      </c>
      <c r="E31" s="7" t="s">
        <v>309</v>
      </c>
      <c r="F31" s="7" t="s">
        <v>791</v>
      </c>
      <c r="G31" s="7" t="s">
        <v>806</v>
      </c>
      <c r="H31" s="7" t="s">
        <v>736</v>
      </c>
      <c r="I31" s="7" t="s">
        <v>751</v>
      </c>
      <c r="J31" s="7" t="s">
        <v>792</v>
      </c>
    </row>
    <row r="32" spans="1:10" x14ac:dyDescent="0.3">
      <c r="A32" s="1" t="s">
        <v>381</v>
      </c>
      <c r="B32" s="3" t="s">
        <v>241</v>
      </c>
      <c r="C32" s="4">
        <v>18.09</v>
      </c>
      <c r="D32" s="7">
        <v>2700</v>
      </c>
      <c r="E32" s="7" t="s">
        <v>309</v>
      </c>
      <c r="F32" s="7" t="s">
        <v>791</v>
      </c>
      <c r="G32" s="7" t="s">
        <v>806</v>
      </c>
      <c r="H32" s="7" t="s">
        <v>736</v>
      </c>
      <c r="I32" s="7" t="s">
        <v>751</v>
      </c>
      <c r="J32" s="7" t="s">
        <v>792</v>
      </c>
    </row>
    <row r="33" spans="1:10" x14ac:dyDescent="0.3">
      <c r="A33" s="1" t="s">
        <v>382</v>
      </c>
      <c r="B33" s="3" t="s">
        <v>241</v>
      </c>
      <c r="C33" s="4">
        <v>18.13</v>
      </c>
      <c r="D33" s="7">
        <v>2700</v>
      </c>
      <c r="E33" s="7" t="s">
        <v>309</v>
      </c>
      <c r="F33" s="7" t="s">
        <v>791</v>
      </c>
      <c r="G33" s="7" t="s">
        <v>806</v>
      </c>
      <c r="H33" s="7" t="s">
        <v>736</v>
      </c>
      <c r="I33" s="7" t="s">
        <v>751</v>
      </c>
      <c r="J33" s="7" t="s">
        <v>792</v>
      </c>
    </row>
    <row r="34" spans="1:10" x14ac:dyDescent="0.3">
      <c r="A34" s="1" t="s">
        <v>383</v>
      </c>
      <c r="B34" s="3" t="s">
        <v>241</v>
      </c>
      <c r="C34" s="4">
        <v>18.09</v>
      </c>
      <c r="D34" s="7">
        <v>2700</v>
      </c>
      <c r="E34" s="7" t="s">
        <v>309</v>
      </c>
      <c r="F34" s="7" t="s">
        <v>791</v>
      </c>
      <c r="G34" s="7" t="s">
        <v>806</v>
      </c>
      <c r="H34" s="7" t="s">
        <v>736</v>
      </c>
      <c r="I34" s="7" t="s">
        <v>751</v>
      </c>
      <c r="J34" s="7" t="s">
        <v>792</v>
      </c>
    </row>
    <row r="35" spans="1:10" x14ac:dyDescent="0.3">
      <c r="A35" s="1" t="s">
        <v>384</v>
      </c>
      <c r="B35" s="3" t="s">
        <v>241</v>
      </c>
      <c r="C35" s="4">
        <v>18.13</v>
      </c>
      <c r="D35" s="7">
        <v>2700</v>
      </c>
      <c r="E35" s="7" t="s">
        <v>309</v>
      </c>
      <c r="F35" s="7" t="s">
        <v>791</v>
      </c>
      <c r="G35" s="7" t="s">
        <v>806</v>
      </c>
      <c r="H35" s="7" t="s">
        <v>736</v>
      </c>
      <c r="I35" s="7" t="s">
        <v>751</v>
      </c>
      <c r="J35" s="7" t="s">
        <v>792</v>
      </c>
    </row>
    <row r="36" spans="1:10" x14ac:dyDescent="0.3">
      <c r="A36" s="1" t="s">
        <v>385</v>
      </c>
      <c r="B36" s="3" t="s">
        <v>241</v>
      </c>
      <c r="C36" s="4">
        <v>18.13</v>
      </c>
      <c r="D36" s="7">
        <v>2700</v>
      </c>
      <c r="E36" s="7" t="s">
        <v>309</v>
      </c>
      <c r="F36" s="7" t="s">
        <v>791</v>
      </c>
      <c r="G36" s="7" t="s">
        <v>806</v>
      </c>
      <c r="H36" s="7" t="s">
        <v>736</v>
      </c>
      <c r="I36" s="7" t="s">
        <v>751</v>
      </c>
      <c r="J36" s="7" t="s">
        <v>792</v>
      </c>
    </row>
    <row r="37" spans="1:10" x14ac:dyDescent="0.3">
      <c r="A37" s="1" t="s">
        <v>386</v>
      </c>
      <c r="B37" s="3" t="s">
        <v>241</v>
      </c>
      <c r="C37" s="4">
        <v>18.13</v>
      </c>
      <c r="D37" s="7">
        <v>2700</v>
      </c>
      <c r="E37" s="7" t="s">
        <v>309</v>
      </c>
      <c r="F37" s="7" t="s">
        <v>791</v>
      </c>
      <c r="G37" s="7" t="s">
        <v>806</v>
      </c>
      <c r="H37" s="7" t="s">
        <v>736</v>
      </c>
      <c r="I37" s="7" t="s">
        <v>751</v>
      </c>
      <c r="J37" s="7" t="s">
        <v>792</v>
      </c>
    </row>
    <row r="38" spans="1:10" x14ac:dyDescent="0.3">
      <c r="A38" s="1" t="s">
        <v>387</v>
      </c>
      <c r="B38" s="3" t="s">
        <v>241</v>
      </c>
      <c r="C38" s="4">
        <v>18.09</v>
      </c>
      <c r="D38" s="7">
        <v>2700</v>
      </c>
      <c r="E38" s="7" t="s">
        <v>309</v>
      </c>
      <c r="F38" s="7" t="s">
        <v>791</v>
      </c>
      <c r="G38" s="7" t="s">
        <v>806</v>
      </c>
      <c r="H38" s="7" t="s">
        <v>736</v>
      </c>
      <c r="I38" s="7" t="s">
        <v>751</v>
      </c>
      <c r="J38" s="7" t="s">
        <v>792</v>
      </c>
    </row>
    <row r="39" spans="1:10" x14ac:dyDescent="0.3">
      <c r="A39" s="1" t="s">
        <v>388</v>
      </c>
      <c r="B39" s="3" t="s">
        <v>241</v>
      </c>
      <c r="C39" s="4">
        <v>18.13</v>
      </c>
      <c r="D39" s="7">
        <v>2700</v>
      </c>
      <c r="E39" s="7" t="s">
        <v>309</v>
      </c>
      <c r="F39" s="7" t="s">
        <v>791</v>
      </c>
      <c r="G39" s="7" t="s">
        <v>806</v>
      </c>
      <c r="H39" s="7" t="s">
        <v>736</v>
      </c>
      <c r="I39" s="7" t="s">
        <v>751</v>
      </c>
      <c r="J39" s="7" t="s">
        <v>792</v>
      </c>
    </row>
    <row r="40" spans="1:10" x14ac:dyDescent="0.3">
      <c r="A40" s="1" t="s">
        <v>389</v>
      </c>
      <c r="B40" s="5" t="s">
        <v>247</v>
      </c>
      <c r="C40" s="4">
        <v>18.66</v>
      </c>
      <c r="D40" s="7">
        <v>2700</v>
      </c>
      <c r="E40" s="7" t="s">
        <v>309</v>
      </c>
      <c r="F40" s="7" t="s">
        <v>791</v>
      </c>
      <c r="G40" s="7" t="s">
        <v>806</v>
      </c>
      <c r="H40" s="7" t="s">
        <v>736</v>
      </c>
      <c r="I40" s="7" t="s">
        <v>751</v>
      </c>
      <c r="J40" s="7" t="s">
        <v>792</v>
      </c>
    </row>
    <row r="41" spans="1:10" x14ac:dyDescent="0.3">
      <c r="A41" s="1" t="s">
        <v>390</v>
      </c>
      <c r="B41" s="5" t="s">
        <v>29</v>
      </c>
      <c r="C41" s="4">
        <v>35.81</v>
      </c>
      <c r="D41" s="7">
        <v>2700</v>
      </c>
      <c r="E41" s="7" t="s">
        <v>309</v>
      </c>
      <c r="F41" s="7" t="s">
        <v>791</v>
      </c>
      <c r="G41" s="7" t="s">
        <v>806</v>
      </c>
      <c r="H41" s="7" t="s">
        <v>736</v>
      </c>
      <c r="I41" s="7" t="s">
        <v>751</v>
      </c>
      <c r="J41" s="7" t="s">
        <v>792</v>
      </c>
    </row>
    <row r="42" spans="1:10" x14ac:dyDescent="0.3">
      <c r="A42" s="1" t="s">
        <v>391</v>
      </c>
      <c r="B42" s="5" t="s">
        <v>79</v>
      </c>
      <c r="C42" s="4">
        <v>128.44999999999999</v>
      </c>
      <c r="D42" s="7">
        <v>2700</v>
      </c>
      <c r="E42" s="7" t="s">
        <v>726</v>
      </c>
      <c r="F42" s="7" t="s">
        <v>786</v>
      </c>
      <c r="G42" s="7" t="s">
        <v>807</v>
      </c>
      <c r="H42" s="7" t="s">
        <v>736</v>
      </c>
      <c r="I42" s="7" t="s">
        <v>735</v>
      </c>
      <c r="J42" s="7" t="s">
        <v>757</v>
      </c>
    </row>
    <row r="43" spans="1:10" x14ac:dyDescent="0.3">
      <c r="A43" s="1" t="s">
        <v>392</v>
      </c>
      <c r="B43" s="5" t="s">
        <v>241</v>
      </c>
      <c r="C43" s="4">
        <v>21.93</v>
      </c>
      <c r="D43" s="7">
        <v>2700</v>
      </c>
      <c r="E43" s="7" t="s">
        <v>309</v>
      </c>
      <c r="F43" s="7" t="s">
        <v>791</v>
      </c>
      <c r="G43" s="7" t="s">
        <v>806</v>
      </c>
      <c r="H43" s="7" t="s">
        <v>736</v>
      </c>
      <c r="I43" s="7" t="s">
        <v>751</v>
      </c>
      <c r="J43" s="7" t="s">
        <v>792</v>
      </c>
    </row>
    <row r="44" spans="1:10" x14ac:dyDescent="0.3">
      <c r="A44" s="1" t="s">
        <v>393</v>
      </c>
      <c r="B44" s="5" t="s">
        <v>241</v>
      </c>
      <c r="C44" s="4">
        <v>22.25</v>
      </c>
      <c r="D44" s="7">
        <v>2700</v>
      </c>
      <c r="E44" s="7" t="s">
        <v>309</v>
      </c>
      <c r="F44" s="7" t="s">
        <v>791</v>
      </c>
      <c r="G44" s="7" t="s">
        <v>806</v>
      </c>
      <c r="H44" s="7" t="s">
        <v>736</v>
      </c>
      <c r="I44" s="7" t="s">
        <v>751</v>
      </c>
      <c r="J44" s="7" t="s">
        <v>792</v>
      </c>
    </row>
    <row r="45" spans="1:10" x14ac:dyDescent="0.3">
      <c r="A45" s="1" t="s">
        <v>394</v>
      </c>
      <c r="B45" s="5" t="s">
        <v>241</v>
      </c>
      <c r="C45" s="4">
        <v>22.21</v>
      </c>
      <c r="D45" s="7">
        <v>2700</v>
      </c>
      <c r="E45" s="7" t="s">
        <v>309</v>
      </c>
      <c r="F45" s="7" t="s">
        <v>791</v>
      </c>
      <c r="G45" s="7" t="s">
        <v>806</v>
      </c>
      <c r="H45" s="7" t="s">
        <v>736</v>
      </c>
      <c r="I45" s="7" t="s">
        <v>751</v>
      </c>
      <c r="J45" s="7" t="s">
        <v>792</v>
      </c>
    </row>
    <row r="46" spans="1:10" x14ac:dyDescent="0.3">
      <c r="A46" s="1" t="s">
        <v>395</v>
      </c>
      <c r="B46" s="5" t="s">
        <v>241</v>
      </c>
      <c r="C46" s="4">
        <v>22.25</v>
      </c>
      <c r="D46" s="7">
        <v>2700</v>
      </c>
      <c r="E46" s="7" t="s">
        <v>309</v>
      </c>
      <c r="F46" s="7" t="s">
        <v>791</v>
      </c>
      <c r="G46" s="7" t="s">
        <v>806</v>
      </c>
      <c r="H46" s="7" t="s">
        <v>736</v>
      </c>
      <c r="I46" s="7" t="s">
        <v>751</v>
      </c>
      <c r="J46" s="7" t="s">
        <v>792</v>
      </c>
    </row>
    <row r="47" spans="1:10" x14ac:dyDescent="0.3">
      <c r="A47" s="1" t="s">
        <v>396</v>
      </c>
      <c r="B47" s="5" t="s">
        <v>241</v>
      </c>
      <c r="C47" s="4">
        <v>19.71</v>
      </c>
      <c r="D47" s="7">
        <v>2700</v>
      </c>
      <c r="E47" s="7" t="s">
        <v>309</v>
      </c>
      <c r="F47" s="7" t="s">
        <v>791</v>
      </c>
      <c r="G47" s="7" t="s">
        <v>806</v>
      </c>
      <c r="H47" s="7" t="s">
        <v>736</v>
      </c>
      <c r="I47" s="7" t="s">
        <v>751</v>
      </c>
      <c r="J47" s="7" t="s">
        <v>792</v>
      </c>
    </row>
    <row r="48" spans="1:10" x14ac:dyDescent="0.3">
      <c r="A48" s="1" t="s">
        <v>397</v>
      </c>
      <c r="B48" s="5" t="s">
        <v>241</v>
      </c>
      <c r="C48" s="4">
        <v>19.72</v>
      </c>
      <c r="D48" s="7">
        <v>2700</v>
      </c>
      <c r="E48" s="7" t="s">
        <v>309</v>
      </c>
      <c r="F48" s="7" t="s">
        <v>791</v>
      </c>
      <c r="G48" s="7" t="s">
        <v>806</v>
      </c>
      <c r="H48" s="7" t="s">
        <v>736</v>
      </c>
      <c r="I48" s="7" t="s">
        <v>751</v>
      </c>
      <c r="J48" s="7" t="s">
        <v>792</v>
      </c>
    </row>
    <row r="49" spans="1:10" x14ac:dyDescent="0.3">
      <c r="A49" s="1" t="s">
        <v>398</v>
      </c>
      <c r="B49" s="5" t="s">
        <v>74</v>
      </c>
      <c r="C49" s="4">
        <v>12.55</v>
      </c>
      <c r="D49" s="7">
        <v>2700</v>
      </c>
      <c r="E49" s="7" t="s">
        <v>280</v>
      </c>
      <c r="F49" s="7" t="s">
        <v>789</v>
      </c>
      <c r="G49" s="7" t="s">
        <v>809</v>
      </c>
      <c r="H49" s="7" t="s">
        <v>736</v>
      </c>
      <c r="I49" s="7" t="s">
        <v>739</v>
      </c>
      <c r="J49" s="7" t="s">
        <v>752</v>
      </c>
    </row>
    <row r="50" spans="1:10" x14ac:dyDescent="0.3">
      <c r="A50" s="1" t="s">
        <v>399</v>
      </c>
      <c r="B50" s="3" t="s">
        <v>257</v>
      </c>
      <c r="C50" s="4">
        <v>1.35</v>
      </c>
      <c r="D50" s="7">
        <v>2700</v>
      </c>
      <c r="E50" s="7" t="s">
        <v>726</v>
      </c>
      <c r="F50" s="7" t="s">
        <v>786</v>
      </c>
      <c r="G50" s="7" t="s">
        <v>802</v>
      </c>
      <c r="H50" s="7" t="s">
        <v>738</v>
      </c>
      <c r="I50" s="7" t="s">
        <v>739</v>
      </c>
      <c r="J50" s="7" t="s">
        <v>473</v>
      </c>
    </row>
    <row r="51" spans="1:10" x14ac:dyDescent="0.3">
      <c r="A51" s="1" t="s">
        <v>400</v>
      </c>
      <c r="B51" s="3" t="s">
        <v>155</v>
      </c>
      <c r="C51" s="4">
        <v>1.35</v>
      </c>
      <c r="D51" s="7">
        <v>2700</v>
      </c>
      <c r="E51" s="7" t="s">
        <v>726</v>
      </c>
      <c r="F51" s="7" t="s">
        <v>786</v>
      </c>
      <c r="G51" s="7" t="s">
        <v>802</v>
      </c>
      <c r="H51" s="7" t="s">
        <v>738</v>
      </c>
      <c r="I51" s="7" t="s">
        <v>739</v>
      </c>
      <c r="J51" s="7" t="s">
        <v>473</v>
      </c>
    </row>
    <row r="52" spans="1:10" x14ac:dyDescent="0.3">
      <c r="A52" s="1" t="s">
        <v>401</v>
      </c>
      <c r="B52" s="3" t="s">
        <v>56</v>
      </c>
      <c r="C52" s="4">
        <v>1.35</v>
      </c>
      <c r="D52" s="7">
        <v>2700</v>
      </c>
      <c r="E52" s="7" t="s">
        <v>726</v>
      </c>
      <c r="F52" s="7" t="s">
        <v>786</v>
      </c>
      <c r="G52" s="7" t="s">
        <v>802</v>
      </c>
      <c r="H52" s="7" t="s">
        <v>738</v>
      </c>
      <c r="I52" s="7" t="s">
        <v>739</v>
      </c>
      <c r="J52" s="7" t="s">
        <v>473</v>
      </c>
    </row>
    <row r="53" spans="1:10" x14ac:dyDescent="0.3">
      <c r="A53" s="1" t="s">
        <v>402</v>
      </c>
      <c r="B53" s="3" t="s">
        <v>153</v>
      </c>
      <c r="C53" s="4">
        <v>1.35</v>
      </c>
      <c r="D53" s="7">
        <v>2700</v>
      </c>
      <c r="E53" s="7" t="s">
        <v>726</v>
      </c>
      <c r="F53" s="7" t="s">
        <v>786</v>
      </c>
      <c r="G53" s="7" t="s">
        <v>802</v>
      </c>
      <c r="H53" s="7" t="s">
        <v>738</v>
      </c>
      <c r="I53" s="7" t="s">
        <v>739</v>
      </c>
      <c r="J53" s="7" t="s">
        <v>473</v>
      </c>
    </row>
    <row r="54" spans="1:10" x14ac:dyDescent="0.3">
      <c r="A54" s="1" t="s">
        <v>401</v>
      </c>
      <c r="B54" s="3" t="s">
        <v>153</v>
      </c>
      <c r="C54" s="4">
        <v>1.35</v>
      </c>
      <c r="D54" s="7">
        <v>2700</v>
      </c>
      <c r="E54" s="7" t="s">
        <v>726</v>
      </c>
      <c r="F54" s="7" t="s">
        <v>786</v>
      </c>
      <c r="G54" s="7" t="s">
        <v>802</v>
      </c>
      <c r="H54" s="7" t="s">
        <v>738</v>
      </c>
      <c r="I54" s="7" t="s">
        <v>739</v>
      </c>
      <c r="J54" s="7" t="s">
        <v>473</v>
      </c>
    </row>
    <row r="55" spans="1:10" x14ac:dyDescent="0.3">
      <c r="A55" s="1" t="s">
        <v>404</v>
      </c>
      <c r="B55" s="5" t="s">
        <v>248</v>
      </c>
      <c r="C55" s="4">
        <v>24.84</v>
      </c>
      <c r="D55" s="7" t="s">
        <v>473</v>
      </c>
      <c r="E55" s="7" t="s">
        <v>726</v>
      </c>
      <c r="F55" s="7" t="s">
        <v>786</v>
      </c>
      <c r="G55" s="7" t="s">
        <v>801</v>
      </c>
      <c r="H55" s="7" t="s">
        <v>736</v>
      </c>
      <c r="I55" s="7" t="s">
        <v>736</v>
      </c>
      <c r="J55" s="7" t="s">
        <v>757</v>
      </c>
    </row>
    <row r="56" spans="1:10" x14ac:dyDescent="0.3">
      <c r="A56" s="1" t="s">
        <v>405</v>
      </c>
      <c r="B56" s="5" t="s">
        <v>241</v>
      </c>
      <c r="C56" s="4">
        <v>19.07</v>
      </c>
      <c r="D56" s="7">
        <v>2700</v>
      </c>
      <c r="E56" s="7" t="s">
        <v>309</v>
      </c>
      <c r="F56" s="7" t="s">
        <v>788</v>
      </c>
      <c r="G56" s="7" t="s">
        <v>806</v>
      </c>
      <c r="H56" s="7" t="s">
        <v>736</v>
      </c>
      <c r="I56" s="7" t="s">
        <v>810</v>
      </c>
      <c r="J56" s="7" t="s">
        <v>792</v>
      </c>
    </row>
    <row r="57" spans="1:10" x14ac:dyDescent="0.3">
      <c r="A57" s="1" t="s">
        <v>406</v>
      </c>
      <c r="B57" s="5" t="s">
        <v>241</v>
      </c>
      <c r="C57" s="4">
        <v>19.64</v>
      </c>
      <c r="D57" s="7">
        <v>2700</v>
      </c>
      <c r="E57" s="7" t="s">
        <v>309</v>
      </c>
      <c r="F57" s="7" t="s">
        <v>791</v>
      </c>
      <c r="G57" s="7" t="s">
        <v>806</v>
      </c>
      <c r="H57" s="7" t="s">
        <v>736</v>
      </c>
      <c r="I57" s="7" t="s">
        <v>810</v>
      </c>
      <c r="J57" s="7" t="s">
        <v>792</v>
      </c>
    </row>
    <row r="58" spans="1:10" x14ac:dyDescent="0.3">
      <c r="A58" s="1" t="s">
        <v>407</v>
      </c>
      <c r="B58" s="5" t="s">
        <v>241</v>
      </c>
      <c r="C58" s="4">
        <v>22.25</v>
      </c>
      <c r="D58" s="7">
        <v>2700</v>
      </c>
      <c r="E58" s="7" t="s">
        <v>309</v>
      </c>
      <c r="F58" s="7" t="s">
        <v>791</v>
      </c>
      <c r="G58" s="7" t="s">
        <v>806</v>
      </c>
      <c r="H58" s="7" t="s">
        <v>736</v>
      </c>
      <c r="I58" s="7" t="s">
        <v>810</v>
      </c>
      <c r="J58" s="7" t="s">
        <v>792</v>
      </c>
    </row>
    <row r="59" spans="1:10" x14ac:dyDescent="0.3">
      <c r="A59" s="1" t="s">
        <v>408</v>
      </c>
      <c r="B59" s="5" t="s">
        <v>241</v>
      </c>
      <c r="C59" s="4">
        <v>32.43</v>
      </c>
      <c r="D59" s="7">
        <v>2700</v>
      </c>
      <c r="E59" s="7" t="s">
        <v>309</v>
      </c>
      <c r="F59" s="7" t="s">
        <v>791</v>
      </c>
      <c r="G59" s="7" t="s">
        <v>806</v>
      </c>
      <c r="H59" s="7" t="s">
        <v>736</v>
      </c>
      <c r="I59" s="7" t="s">
        <v>810</v>
      </c>
      <c r="J59" s="7" t="s">
        <v>792</v>
      </c>
    </row>
    <row r="60" spans="1:10" x14ac:dyDescent="0.3">
      <c r="A60" s="1" t="s">
        <v>409</v>
      </c>
      <c r="B60" s="5" t="s">
        <v>243</v>
      </c>
      <c r="C60" s="4">
        <v>7</v>
      </c>
      <c r="D60" s="7">
        <v>2700</v>
      </c>
      <c r="E60" s="7" t="s">
        <v>280</v>
      </c>
      <c r="F60" s="7" t="s">
        <v>789</v>
      </c>
      <c r="G60" s="7" t="s">
        <v>805</v>
      </c>
      <c r="H60" s="7" t="s">
        <v>736</v>
      </c>
      <c r="I60" s="7" t="s">
        <v>736</v>
      </c>
      <c r="J60" s="7" t="s">
        <v>752</v>
      </c>
    </row>
    <row r="61" spans="1:10" x14ac:dyDescent="0.3">
      <c r="A61" s="1" t="s">
        <v>410</v>
      </c>
      <c r="B61" s="5" t="s">
        <v>251</v>
      </c>
      <c r="C61" s="4">
        <v>45.57</v>
      </c>
      <c r="D61" s="7">
        <v>2700</v>
      </c>
      <c r="E61" s="7" t="s">
        <v>280</v>
      </c>
      <c r="F61" s="7" t="s">
        <v>789</v>
      </c>
      <c r="G61" s="7" t="s">
        <v>805</v>
      </c>
      <c r="H61" s="7" t="s">
        <v>736</v>
      </c>
      <c r="I61" s="7" t="s">
        <v>751</v>
      </c>
      <c r="J61" s="7" t="s">
        <v>752</v>
      </c>
    </row>
    <row r="62" spans="1:10" x14ac:dyDescent="0.3">
      <c r="A62" s="1" t="s">
        <v>411</v>
      </c>
      <c r="B62" s="5" t="s">
        <v>22</v>
      </c>
      <c r="C62" s="4" t="s">
        <v>473</v>
      </c>
      <c r="D62" s="7" t="s">
        <v>473</v>
      </c>
      <c r="E62" s="7" t="s">
        <v>473</v>
      </c>
      <c r="F62" s="7" t="s">
        <v>473</v>
      </c>
      <c r="G62" s="7" t="s">
        <v>473</v>
      </c>
      <c r="H62" s="7" t="s">
        <v>473</v>
      </c>
      <c r="I62" s="7" t="s">
        <v>473</v>
      </c>
      <c r="J62" s="7" t="s">
        <v>473</v>
      </c>
    </row>
    <row r="63" spans="1:10" x14ac:dyDescent="0.3">
      <c r="A63" s="1" t="s">
        <v>412</v>
      </c>
      <c r="B63" s="5" t="s">
        <v>22</v>
      </c>
      <c r="C63" s="4" t="s">
        <v>473</v>
      </c>
      <c r="D63" s="7" t="s">
        <v>473</v>
      </c>
      <c r="E63" s="7" t="s">
        <v>473</v>
      </c>
      <c r="F63" s="7" t="s">
        <v>473</v>
      </c>
      <c r="G63" s="7" t="s">
        <v>473</v>
      </c>
      <c r="H63" s="7" t="s">
        <v>473</v>
      </c>
      <c r="I63" s="7" t="s">
        <v>473</v>
      </c>
      <c r="J63" s="7" t="s">
        <v>473</v>
      </c>
    </row>
    <row r="64" spans="1:10" x14ac:dyDescent="0.3">
      <c r="A64" s="1" t="s">
        <v>413</v>
      </c>
      <c r="B64" s="5" t="s">
        <v>251</v>
      </c>
      <c r="C64" s="4">
        <v>36.450000000000003</v>
      </c>
      <c r="D64" s="7">
        <v>2700</v>
      </c>
      <c r="E64" s="7" t="s">
        <v>280</v>
      </c>
      <c r="F64" s="7" t="s">
        <v>789</v>
      </c>
      <c r="G64" s="7" t="s">
        <v>805</v>
      </c>
      <c r="H64" s="7" t="s">
        <v>736</v>
      </c>
      <c r="I64" s="7" t="s">
        <v>751</v>
      </c>
      <c r="J64" s="7" t="s">
        <v>752</v>
      </c>
    </row>
    <row r="65" spans="1:10" x14ac:dyDescent="0.3">
      <c r="A65" s="1" t="s">
        <v>414</v>
      </c>
      <c r="B65" s="5" t="s">
        <v>79</v>
      </c>
      <c r="C65" s="4">
        <v>32.64</v>
      </c>
      <c r="D65" s="7">
        <v>2700</v>
      </c>
      <c r="E65" s="7" t="s">
        <v>726</v>
      </c>
      <c r="F65" s="7" t="s">
        <v>786</v>
      </c>
      <c r="G65" s="7" t="s">
        <v>807</v>
      </c>
      <c r="H65" s="7" t="s">
        <v>736</v>
      </c>
      <c r="I65" s="7" t="s">
        <v>735</v>
      </c>
      <c r="J65" s="7" t="s">
        <v>757</v>
      </c>
    </row>
    <row r="66" spans="1:10" x14ac:dyDescent="0.3">
      <c r="A66" s="1"/>
      <c r="B66" s="5"/>
      <c r="C66" s="4"/>
      <c r="D66" s="7"/>
      <c r="E66" s="7"/>
      <c r="F66" s="7"/>
      <c r="G66" s="7"/>
      <c r="H66" s="7"/>
      <c r="I66" s="7"/>
      <c r="J66" s="7"/>
    </row>
    <row r="67" spans="1:10" x14ac:dyDescent="0.3">
      <c r="A67" s="1"/>
      <c r="B67" s="9" t="s">
        <v>305</v>
      </c>
      <c r="C67" s="10">
        <f>SUM(C5:C66)</f>
        <v>1364.0399999999995</v>
      </c>
      <c r="D67" s="7"/>
      <c r="E67" s="7"/>
      <c r="F67" s="7"/>
      <c r="G67" s="7"/>
      <c r="H67" s="7"/>
      <c r="I67" s="7"/>
      <c r="J67" s="7"/>
    </row>
    <row r="68" spans="1:10" x14ac:dyDescent="0.3">
      <c r="A68" s="1"/>
      <c r="B68" s="5"/>
      <c r="C68" s="4"/>
    </row>
    <row r="69" spans="1:10" x14ac:dyDescent="0.3">
      <c r="A69" s="1" t="s">
        <v>774</v>
      </c>
      <c r="B69" s="5" t="s">
        <v>775</v>
      </c>
      <c r="C69" s="4">
        <v>4.3499999999999996</v>
      </c>
    </row>
    <row r="70" spans="1:10" x14ac:dyDescent="0.3">
      <c r="A70" s="1" t="s">
        <v>776</v>
      </c>
      <c r="B70" s="5" t="s">
        <v>775</v>
      </c>
      <c r="C70" s="4">
        <v>4.42</v>
      </c>
    </row>
    <row r="71" spans="1:10" x14ac:dyDescent="0.3">
      <c r="A71" s="1" t="s">
        <v>777</v>
      </c>
      <c r="B71" s="5" t="s">
        <v>775</v>
      </c>
      <c r="C71" s="4">
        <v>4.4800000000000004</v>
      </c>
    </row>
    <row r="72" spans="1:10" x14ac:dyDescent="0.3">
      <c r="A72" s="1" t="s">
        <v>778</v>
      </c>
      <c r="B72" s="5" t="s">
        <v>775</v>
      </c>
      <c r="C72" s="4">
        <v>0.4</v>
      </c>
    </row>
    <row r="73" spans="1:10" x14ac:dyDescent="0.3">
      <c r="A73" s="1" t="s">
        <v>779</v>
      </c>
      <c r="B73" s="5" t="s">
        <v>775</v>
      </c>
      <c r="C73" s="4">
        <v>0.44</v>
      </c>
    </row>
    <row r="74" spans="1:10" x14ac:dyDescent="0.3">
      <c r="A74" s="1" t="s">
        <v>780</v>
      </c>
      <c r="B74" s="5" t="s">
        <v>775</v>
      </c>
      <c r="C74" s="4">
        <v>2.81</v>
      </c>
    </row>
    <row r="75" spans="1:10" x14ac:dyDescent="0.3">
      <c r="A75" s="1" t="s">
        <v>781</v>
      </c>
      <c r="B75" s="5" t="s">
        <v>775</v>
      </c>
      <c r="C75" s="4">
        <v>1.32</v>
      </c>
    </row>
    <row r="76" spans="1:10" x14ac:dyDescent="0.3">
      <c r="A76" s="1" t="s">
        <v>782</v>
      </c>
      <c r="B76" s="5" t="s">
        <v>775</v>
      </c>
      <c r="C76" s="4">
        <v>0.59</v>
      </c>
    </row>
    <row r="77" spans="1:10" x14ac:dyDescent="0.3">
      <c r="A77" s="1" t="s">
        <v>783</v>
      </c>
      <c r="B77" s="5" t="s">
        <v>775</v>
      </c>
      <c r="C77" s="4">
        <v>0.61</v>
      </c>
    </row>
    <row r="78" spans="1:10" x14ac:dyDescent="0.3">
      <c r="A78" s="1" t="s">
        <v>784</v>
      </c>
      <c r="B78" s="5" t="s">
        <v>775</v>
      </c>
      <c r="C78" s="4">
        <v>0.28999999999999998</v>
      </c>
    </row>
    <row r="79" spans="1:10" x14ac:dyDescent="0.3">
      <c r="A79" s="1"/>
      <c r="B79" s="5"/>
    </row>
    <row r="80" spans="1:10" x14ac:dyDescent="0.3">
      <c r="A80" s="1"/>
      <c r="B80" s="5"/>
    </row>
  </sheetData>
  <mergeCells count="2">
    <mergeCell ref="A2:J2"/>
    <mergeCell ref="A3:J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77"/>
  <sheetViews>
    <sheetView zoomScale="85" zoomScaleNormal="85" workbookViewId="0">
      <selection activeCell="C64" sqref="C64"/>
    </sheetView>
  </sheetViews>
  <sheetFormatPr defaultRowHeight="14.4" x14ac:dyDescent="0.3"/>
  <cols>
    <col min="1" max="1" width="12.33203125" customWidth="1"/>
    <col min="2" max="2" width="27.6640625" bestFit="1" customWidth="1"/>
    <col min="3" max="3" width="11.44140625" bestFit="1" customWidth="1"/>
    <col min="4" max="4" width="11.5546875" bestFit="1" customWidth="1"/>
    <col min="5" max="5" width="17.6640625" bestFit="1" customWidth="1"/>
    <col min="6" max="6" width="8.33203125" bestFit="1" customWidth="1"/>
    <col min="7" max="7" width="23.6640625" bestFit="1" customWidth="1"/>
    <col min="8" max="8" width="14.44140625" bestFit="1" customWidth="1"/>
    <col min="9" max="9" width="9.5546875" customWidth="1"/>
  </cols>
  <sheetData>
    <row r="2" spans="1:9" x14ac:dyDescent="0.3">
      <c r="A2" s="353" t="s">
        <v>717</v>
      </c>
      <c r="B2" s="353"/>
      <c r="C2" s="353"/>
      <c r="D2" s="353"/>
      <c r="E2" s="353"/>
      <c r="F2" s="353"/>
      <c r="G2" s="353"/>
      <c r="H2" s="353"/>
      <c r="I2" s="353"/>
    </row>
    <row r="3" spans="1:9" ht="17.399999999999999" x14ac:dyDescent="0.35">
      <c r="A3" s="356" t="s">
        <v>811</v>
      </c>
      <c r="B3" s="357"/>
      <c r="C3" s="357"/>
      <c r="D3" s="357"/>
      <c r="E3" s="357"/>
      <c r="F3" s="357"/>
      <c r="G3" s="357"/>
      <c r="H3" s="357"/>
      <c r="I3" s="357"/>
    </row>
    <row r="4" spans="1:9" ht="28.8" x14ac:dyDescent="0.3">
      <c r="A4" s="2" t="s">
        <v>718</v>
      </c>
      <c r="B4" s="2" t="s">
        <v>719</v>
      </c>
      <c r="C4" s="2" t="s">
        <v>720</v>
      </c>
      <c r="D4" s="6" t="s">
        <v>721</v>
      </c>
      <c r="E4" s="6" t="s">
        <v>722</v>
      </c>
      <c r="F4" s="6" t="s">
        <v>723</v>
      </c>
      <c r="G4" s="2" t="s">
        <v>261</v>
      </c>
      <c r="H4" s="2" t="s">
        <v>262</v>
      </c>
      <c r="I4" s="2" t="s">
        <v>724</v>
      </c>
    </row>
    <row r="5" spans="1:9" ht="28.8" x14ac:dyDescent="0.3">
      <c r="A5" s="1" t="s">
        <v>415</v>
      </c>
      <c r="B5" s="3" t="s">
        <v>218</v>
      </c>
      <c r="C5" s="4">
        <v>116.67</v>
      </c>
      <c r="D5" s="7">
        <v>2700</v>
      </c>
      <c r="E5" s="7" t="s">
        <v>726</v>
      </c>
      <c r="F5" s="7" t="s">
        <v>786</v>
      </c>
      <c r="G5" s="8" t="s">
        <v>812</v>
      </c>
      <c r="H5" s="7" t="s">
        <v>735</v>
      </c>
      <c r="I5" s="7" t="s">
        <v>757</v>
      </c>
    </row>
    <row r="6" spans="1:9" x14ac:dyDescent="0.3">
      <c r="A6" s="1" t="s">
        <v>416</v>
      </c>
      <c r="B6" s="3" t="s">
        <v>248</v>
      </c>
      <c r="C6" s="4">
        <v>36.74</v>
      </c>
      <c r="D6" s="7" t="s">
        <v>473</v>
      </c>
      <c r="E6" s="7" t="s">
        <v>726</v>
      </c>
      <c r="F6" s="7" t="s">
        <v>788</v>
      </c>
      <c r="G6" s="7" t="s">
        <v>736</v>
      </c>
      <c r="H6" s="7" t="s">
        <v>736</v>
      </c>
      <c r="I6" s="7" t="s">
        <v>757</v>
      </c>
    </row>
    <row r="7" spans="1:9" x14ac:dyDescent="0.3">
      <c r="A7" s="1" t="s">
        <v>417</v>
      </c>
      <c r="B7" s="3" t="s">
        <v>256</v>
      </c>
      <c r="C7" s="4">
        <v>4.47</v>
      </c>
      <c r="D7" s="7">
        <v>2700</v>
      </c>
      <c r="E7" s="7" t="s">
        <v>726</v>
      </c>
      <c r="F7" s="7" t="s">
        <v>786</v>
      </c>
      <c r="G7" s="7" t="s">
        <v>738</v>
      </c>
      <c r="H7" s="7" t="s">
        <v>739</v>
      </c>
      <c r="I7" s="7" t="s">
        <v>473</v>
      </c>
    </row>
    <row r="8" spans="1:9" x14ac:dyDescent="0.3">
      <c r="A8" s="1" t="s">
        <v>418</v>
      </c>
      <c r="B8" s="3" t="s">
        <v>22</v>
      </c>
      <c r="C8" s="4" t="s">
        <v>473</v>
      </c>
      <c r="D8" s="7" t="s">
        <v>473</v>
      </c>
      <c r="E8" s="7" t="s">
        <v>473</v>
      </c>
      <c r="F8" s="7" t="s">
        <v>473</v>
      </c>
      <c r="G8" s="7" t="s">
        <v>473</v>
      </c>
      <c r="H8" s="7" t="s">
        <v>473</v>
      </c>
      <c r="I8" s="7" t="s">
        <v>473</v>
      </c>
    </row>
    <row r="9" spans="1:9" x14ac:dyDescent="0.3">
      <c r="A9" s="1" t="s">
        <v>419</v>
      </c>
      <c r="B9" s="3" t="s">
        <v>257</v>
      </c>
      <c r="C9" s="4">
        <v>6.4</v>
      </c>
      <c r="D9" s="7">
        <v>2700</v>
      </c>
      <c r="E9" s="7" t="s">
        <v>726</v>
      </c>
      <c r="F9" s="7" t="s">
        <v>786</v>
      </c>
      <c r="G9" s="7" t="s">
        <v>738</v>
      </c>
      <c r="H9" s="7" t="s">
        <v>739</v>
      </c>
      <c r="I9" s="7" t="s">
        <v>473</v>
      </c>
    </row>
    <row r="10" spans="1:9" x14ac:dyDescent="0.3">
      <c r="A10" s="1" t="s">
        <v>420</v>
      </c>
      <c r="B10" s="3" t="s">
        <v>250</v>
      </c>
      <c r="C10" s="4">
        <v>2.23</v>
      </c>
      <c r="D10" s="7">
        <v>2700</v>
      </c>
      <c r="E10" s="7" t="s">
        <v>726</v>
      </c>
      <c r="F10" s="7" t="s">
        <v>786</v>
      </c>
      <c r="G10" s="7" t="s">
        <v>738</v>
      </c>
      <c r="H10" s="7" t="s">
        <v>739</v>
      </c>
      <c r="I10" s="7" t="s">
        <v>473</v>
      </c>
    </row>
    <row r="11" spans="1:9" x14ac:dyDescent="0.3">
      <c r="A11" s="1" t="s">
        <v>421</v>
      </c>
      <c r="B11" s="3" t="s">
        <v>155</v>
      </c>
      <c r="C11" s="4">
        <v>11.03</v>
      </c>
      <c r="D11" s="7">
        <v>2700</v>
      </c>
      <c r="E11" s="7" t="s">
        <v>726</v>
      </c>
      <c r="F11" s="7" t="s">
        <v>786</v>
      </c>
      <c r="G11" s="7" t="s">
        <v>738</v>
      </c>
      <c r="H11" s="7" t="s">
        <v>739</v>
      </c>
      <c r="I11" s="7" t="s">
        <v>473</v>
      </c>
    </row>
    <row r="12" spans="1:9" x14ac:dyDescent="0.3">
      <c r="A12" s="1" t="s">
        <v>422</v>
      </c>
      <c r="B12" s="3" t="s">
        <v>256</v>
      </c>
      <c r="C12" s="4">
        <v>4.42</v>
      </c>
      <c r="D12" s="7">
        <v>2700</v>
      </c>
      <c r="E12" s="7" t="s">
        <v>726</v>
      </c>
      <c r="F12" s="7" t="s">
        <v>786</v>
      </c>
      <c r="G12" s="7" t="s">
        <v>738</v>
      </c>
      <c r="H12" s="7" t="s">
        <v>739</v>
      </c>
      <c r="I12" s="7" t="s">
        <v>473</v>
      </c>
    </row>
    <row r="13" spans="1:9" x14ac:dyDescent="0.3">
      <c r="A13" s="1" t="s">
        <v>423</v>
      </c>
      <c r="B13" s="3" t="s">
        <v>254</v>
      </c>
      <c r="C13" s="4">
        <v>2</v>
      </c>
      <c r="D13" s="7">
        <v>2700</v>
      </c>
      <c r="E13" s="7" t="s">
        <v>726</v>
      </c>
      <c r="F13" s="7" t="s">
        <v>786</v>
      </c>
      <c r="G13" s="7" t="s">
        <v>738</v>
      </c>
      <c r="H13" s="7" t="s">
        <v>739</v>
      </c>
      <c r="I13" s="7" t="s">
        <v>473</v>
      </c>
    </row>
    <row r="14" spans="1:9" x14ac:dyDescent="0.3">
      <c r="A14" s="1" t="s">
        <v>424</v>
      </c>
      <c r="B14" s="3" t="s">
        <v>56</v>
      </c>
      <c r="C14" s="4">
        <v>6.4</v>
      </c>
      <c r="D14" s="7">
        <v>2700</v>
      </c>
      <c r="E14" s="7" t="s">
        <v>726</v>
      </c>
      <c r="F14" s="7" t="s">
        <v>786</v>
      </c>
      <c r="G14" s="7" t="s">
        <v>738</v>
      </c>
      <c r="H14" s="7" t="s">
        <v>739</v>
      </c>
      <c r="I14" s="7" t="s">
        <v>473</v>
      </c>
    </row>
    <row r="15" spans="1:9" x14ac:dyDescent="0.3">
      <c r="A15" s="1" t="s">
        <v>425</v>
      </c>
      <c r="B15" s="3" t="s">
        <v>153</v>
      </c>
      <c r="C15" s="4">
        <v>10.34</v>
      </c>
      <c r="D15" s="7">
        <v>2700</v>
      </c>
      <c r="E15" s="7" t="s">
        <v>726</v>
      </c>
      <c r="F15" s="7" t="s">
        <v>786</v>
      </c>
      <c r="G15" s="7" t="s">
        <v>738</v>
      </c>
      <c r="H15" s="7" t="s">
        <v>739</v>
      </c>
      <c r="I15" s="7" t="s">
        <v>473</v>
      </c>
    </row>
    <row r="16" spans="1:9" x14ac:dyDescent="0.3">
      <c r="A16" s="1" t="s">
        <v>426</v>
      </c>
      <c r="B16" s="3" t="s">
        <v>249</v>
      </c>
      <c r="C16" s="4">
        <v>2.23</v>
      </c>
      <c r="D16" s="7">
        <v>2700</v>
      </c>
      <c r="E16" s="7" t="s">
        <v>726</v>
      </c>
      <c r="F16" s="7" t="s">
        <v>786</v>
      </c>
      <c r="G16" s="7" t="s">
        <v>738</v>
      </c>
      <c r="H16" s="7" t="s">
        <v>739</v>
      </c>
      <c r="I16" s="7" t="s">
        <v>473</v>
      </c>
    </row>
    <row r="17" spans="1:9" x14ac:dyDescent="0.3">
      <c r="A17" s="1" t="s">
        <v>427</v>
      </c>
      <c r="B17" s="3" t="s">
        <v>813</v>
      </c>
      <c r="C17" s="4">
        <v>40.96</v>
      </c>
      <c r="D17" s="7">
        <v>2700</v>
      </c>
      <c r="E17" s="7" t="s">
        <v>280</v>
      </c>
      <c r="F17" s="7" t="s">
        <v>789</v>
      </c>
      <c r="G17" s="7" t="s">
        <v>732</v>
      </c>
      <c r="H17" s="7" t="s">
        <v>748</v>
      </c>
      <c r="I17" s="7" t="s">
        <v>752</v>
      </c>
    </row>
    <row r="18" spans="1:9" x14ac:dyDescent="0.3">
      <c r="A18" s="1" t="s">
        <v>428</v>
      </c>
      <c r="B18" s="3" t="s">
        <v>227</v>
      </c>
      <c r="C18" s="4">
        <v>40.25</v>
      </c>
      <c r="D18" s="7">
        <v>2700</v>
      </c>
      <c r="E18" s="7" t="s">
        <v>280</v>
      </c>
      <c r="F18" s="7" t="s">
        <v>789</v>
      </c>
      <c r="G18" s="7" t="s">
        <v>732</v>
      </c>
      <c r="H18" s="7" t="s">
        <v>748</v>
      </c>
      <c r="I18" s="7" t="s">
        <v>752</v>
      </c>
    </row>
    <row r="19" spans="1:9" x14ac:dyDescent="0.3">
      <c r="A19" s="1" t="s">
        <v>429</v>
      </c>
      <c r="B19" s="3" t="s">
        <v>241</v>
      </c>
      <c r="C19" s="4">
        <v>21.88</v>
      </c>
      <c r="D19" s="7">
        <v>2700</v>
      </c>
      <c r="E19" s="7" t="s">
        <v>280</v>
      </c>
      <c r="F19" s="7" t="s">
        <v>789</v>
      </c>
      <c r="G19" s="7" t="s">
        <v>736</v>
      </c>
      <c r="H19" s="7" t="s">
        <v>751</v>
      </c>
      <c r="I19" s="7" t="s">
        <v>752</v>
      </c>
    </row>
    <row r="20" spans="1:9" x14ac:dyDescent="0.3">
      <c r="A20" s="1" t="s">
        <v>430</v>
      </c>
      <c r="B20" s="3" t="s">
        <v>79</v>
      </c>
      <c r="C20" s="4">
        <v>53.46</v>
      </c>
      <c r="D20" s="7">
        <v>2700</v>
      </c>
      <c r="E20" s="7" t="s">
        <v>726</v>
      </c>
      <c r="F20" s="7" t="s">
        <v>786</v>
      </c>
      <c r="G20" s="7" t="s">
        <v>736</v>
      </c>
      <c r="H20" s="7" t="s">
        <v>735</v>
      </c>
      <c r="I20" s="7" t="s">
        <v>757</v>
      </c>
    </row>
    <row r="21" spans="1:9" x14ac:dyDescent="0.3">
      <c r="A21" s="1" t="s">
        <v>431</v>
      </c>
      <c r="B21" s="3" t="s">
        <v>29</v>
      </c>
      <c r="C21" s="4">
        <v>35.76</v>
      </c>
      <c r="D21" s="7">
        <v>2700</v>
      </c>
      <c r="E21" s="7" t="s">
        <v>309</v>
      </c>
      <c r="F21" s="7" t="s">
        <v>791</v>
      </c>
      <c r="G21" s="7" t="s">
        <v>736</v>
      </c>
      <c r="H21" s="7" t="s">
        <v>751</v>
      </c>
      <c r="I21" s="7" t="s">
        <v>792</v>
      </c>
    </row>
    <row r="22" spans="1:9" x14ac:dyDescent="0.3">
      <c r="A22" s="1" t="s">
        <v>432</v>
      </c>
      <c r="B22" s="3" t="s">
        <v>247</v>
      </c>
      <c r="C22" s="4">
        <v>18.73</v>
      </c>
      <c r="D22" s="7">
        <v>2700</v>
      </c>
      <c r="E22" s="7" t="s">
        <v>309</v>
      </c>
      <c r="F22" s="7" t="s">
        <v>791</v>
      </c>
      <c r="G22" s="7" t="s">
        <v>736</v>
      </c>
      <c r="H22" s="7" t="s">
        <v>751</v>
      </c>
      <c r="I22" s="7" t="s">
        <v>792</v>
      </c>
    </row>
    <row r="23" spans="1:9" x14ac:dyDescent="0.3">
      <c r="A23" s="1" t="s">
        <v>433</v>
      </c>
      <c r="B23" s="3" t="s">
        <v>241</v>
      </c>
      <c r="C23" s="4">
        <v>18.010000000000002</v>
      </c>
      <c r="D23" s="7">
        <v>2700</v>
      </c>
      <c r="E23" s="7" t="s">
        <v>280</v>
      </c>
      <c r="F23" s="7" t="s">
        <v>791</v>
      </c>
      <c r="G23" s="7" t="s">
        <v>736</v>
      </c>
      <c r="H23" s="7" t="s">
        <v>751</v>
      </c>
      <c r="I23" s="7" t="s">
        <v>752</v>
      </c>
    </row>
    <row r="24" spans="1:9" x14ac:dyDescent="0.3">
      <c r="A24" s="1" t="s">
        <v>434</v>
      </c>
      <c r="B24" s="3" t="s">
        <v>241</v>
      </c>
      <c r="C24" s="4">
        <v>18.13</v>
      </c>
      <c r="D24" s="7">
        <v>2700</v>
      </c>
      <c r="E24" s="7" t="s">
        <v>280</v>
      </c>
      <c r="F24" s="7" t="s">
        <v>791</v>
      </c>
      <c r="G24" s="7" t="s">
        <v>736</v>
      </c>
      <c r="H24" s="7" t="s">
        <v>751</v>
      </c>
      <c r="I24" s="7" t="s">
        <v>752</v>
      </c>
    </row>
    <row r="25" spans="1:9" x14ac:dyDescent="0.3">
      <c r="A25" s="1" t="s">
        <v>435</v>
      </c>
      <c r="B25" s="3" t="s">
        <v>241</v>
      </c>
      <c r="C25" s="4">
        <v>17.53</v>
      </c>
      <c r="D25" s="7">
        <v>2700</v>
      </c>
      <c r="E25" s="7" t="s">
        <v>280</v>
      </c>
      <c r="F25" s="7" t="s">
        <v>791</v>
      </c>
      <c r="G25" s="7" t="s">
        <v>736</v>
      </c>
      <c r="H25" s="7" t="s">
        <v>751</v>
      </c>
      <c r="I25" s="7" t="s">
        <v>752</v>
      </c>
    </row>
    <row r="26" spans="1:9" x14ac:dyDescent="0.3">
      <c r="A26" s="1" t="s">
        <v>436</v>
      </c>
      <c r="B26" s="3" t="s">
        <v>251</v>
      </c>
      <c r="C26" s="4">
        <v>75.02</v>
      </c>
      <c r="D26" s="7">
        <v>2700</v>
      </c>
      <c r="E26" s="7" t="s">
        <v>794</v>
      </c>
      <c r="F26" s="7" t="s">
        <v>795</v>
      </c>
      <c r="G26" s="7" t="s">
        <v>736</v>
      </c>
      <c r="H26" s="7" t="s">
        <v>751</v>
      </c>
      <c r="I26" s="7" t="s">
        <v>796</v>
      </c>
    </row>
    <row r="27" spans="1:9" x14ac:dyDescent="0.3">
      <c r="A27" s="1" t="s">
        <v>437</v>
      </c>
      <c r="B27" s="3" t="s">
        <v>22</v>
      </c>
      <c r="C27" s="4" t="s">
        <v>473</v>
      </c>
      <c r="D27" s="7" t="s">
        <v>473</v>
      </c>
      <c r="E27" s="7" t="s">
        <v>473</v>
      </c>
      <c r="F27" s="7" t="s">
        <v>473</v>
      </c>
      <c r="G27" s="7" t="s">
        <v>473</v>
      </c>
      <c r="H27" s="7" t="s">
        <v>473</v>
      </c>
      <c r="I27" s="7" t="s">
        <v>473</v>
      </c>
    </row>
    <row r="28" spans="1:9" x14ac:dyDescent="0.3">
      <c r="A28" s="1" t="s">
        <v>438</v>
      </c>
      <c r="B28" s="3" t="s">
        <v>251</v>
      </c>
      <c r="C28" s="4">
        <v>53.06</v>
      </c>
      <c r="D28" s="7">
        <v>2700</v>
      </c>
      <c r="E28" s="7" t="s">
        <v>280</v>
      </c>
      <c r="F28" s="7" t="s">
        <v>789</v>
      </c>
      <c r="G28" s="7" t="s">
        <v>736</v>
      </c>
      <c r="H28" s="7" t="s">
        <v>751</v>
      </c>
      <c r="I28" s="7" t="s">
        <v>752</v>
      </c>
    </row>
    <row r="29" spans="1:9" x14ac:dyDescent="0.3">
      <c r="A29" s="1" t="s">
        <v>439</v>
      </c>
      <c r="B29" s="3" t="s">
        <v>241</v>
      </c>
      <c r="C29" s="4">
        <v>18.68</v>
      </c>
      <c r="D29" s="7">
        <v>2700</v>
      </c>
      <c r="E29" s="7" t="s">
        <v>280</v>
      </c>
      <c r="F29" s="7" t="s">
        <v>789</v>
      </c>
      <c r="G29" s="7" t="s">
        <v>736</v>
      </c>
      <c r="H29" s="7" t="s">
        <v>751</v>
      </c>
      <c r="I29" s="7" t="s">
        <v>752</v>
      </c>
    </row>
    <row r="30" spans="1:9" x14ac:dyDescent="0.3">
      <c r="A30" s="1" t="s">
        <v>440</v>
      </c>
      <c r="B30" s="3" t="s">
        <v>241</v>
      </c>
      <c r="C30" s="4">
        <v>17.97</v>
      </c>
      <c r="D30" s="7">
        <v>2700</v>
      </c>
      <c r="E30" s="7" t="s">
        <v>280</v>
      </c>
      <c r="F30" s="7" t="s">
        <v>789</v>
      </c>
      <c r="G30" s="7" t="s">
        <v>736</v>
      </c>
      <c r="H30" s="7" t="s">
        <v>751</v>
      </c>
      <c r="I30" s="7" t="s">
        <v>752</v>
      </c>
    </row>
    <row r="31" spans="1:9" x14ac:dyDescent="0.3">
      <c r="A31" s="1" t="s">
        <v>441</v>
      </c>
      <c r="B31" s="3" t="s">
        <v>241</v>
      </c>
      <c r="C31" s="4">
        <v>18.02</v>
      </c>
      <c r="D31" s="7">
        <v>2700</v>
      </c>
      <c r="E31" s="7" t="s">
        <v>280</v>
      </c>
      <c r="F31" s="7" t="s">
        <v>789</v>
      </c>
      <c r="G31" s="7" t="s">
        <v>736</v>
      </c>
      <c r="H31" s="7" t="s">
        <v>751</v>
      </c>
      <c r="I31" s="7" t="s">
        <v>752</v>
      </c>
    </row>
    <row r="32" spans="1:9" x14ac:dyDescent="0.3">
      <c r="A32" s="1" t="s">
        <v>442</v>
      </c>
      <c r="B32" s="3" t="s">
        <v>241</v>
      </c>
      <c r="C32" s="4">
        <v>18.09</v>
      </c>
      <c r="D32" s="7">
        <v>2700</v>
      </c>
      <c r="E32" s="7" t="s">
        <v>280</v>
      </c>
      <c r="F32" s="7" t="s">
        <v>789</v>
      </c>
      <c r="G32" s="7" t="s">
        <v>736</v>
      </c>
      <c r="H32" s="7" t="s">
        <v>751</v>
      </c>
      <c r="I32" s="7" t="s">
        <v>752</v>
      </c>
    </row>
    <row r="33" spans="1:9" x14ac:dyDescent="0.3">
      <c r="A33" s="1" t="s">
        <v>443</v>
      </c>
      <c r="B33" s="3" t="s">
        <v>241</v>
      </c>
      <c r="C33" s="4">
        <v>18.13</v>
      </c>
      <c r="D33" s="7">
        <v>2700</v>
      </c>
      <c r="E33" s="7" t="s">
        <v>280</v>
      </c>
      <c r="F33" s="7" t="s">
        <v>789</v>
      </c>
      <c r="G33" s="7" t="s">
        <v>736</v>
      </c>
      <c r="H33" s="7" t="s">
        <v>751</v>
      </c>
      <c r="I33" s="7" t="s">
        <v>752</v>
      </c>
    </row>
    <row r="34" spans="1:9" x14ac:dyDescent="0.3">
      <c r="A34" s="1" t="s">
        <v>444</v>
      </c>
      <c r="B34" s="3" t="s">
        <v>241</v>
      </c>
      <c r="C34" s="4">
        <v>18.09</v>
      </c>
      <c r="D34" s="7">
        <v>2700</v>
      </c>
      <c r="E34" s="7" t="s">
        <v>280</v>
      </c>
      <c r="F34" s="7" t="s">
        <v>789</v>
      </c>
      <c r="G34" s="7" t="s">
        <v>736</v>
      </c>
      <c r="H34" s="7" t="s">
        <v>751</v>
      </c>
      <c r="I34" s="7" t="s">
        <v>752</v>
      </c>
    </row>
    <row r="35" spans="1:9" x14ac:dyDescent="0.3">
      <c r="A35" s="1" t="s">
        <v>445</v>
      </c>
      <c r="B35" s="3" t="s">
        <v>241</v>
      </c>
      <c r="C35" s="4">
        <v>18.13</v>
      </c>
      <c r="D35" s="7">
        <v>2700</v>
      </c>
      <c r="E35" s="7" t="s">
        <v>280</v>
      </c>
      <c r="F35" s="7" t="s">
        <v>789</v>
      </c>
      <c r="G35" s="7" t="s">
        <v>736</v>
      </c>
      <c r="H35" s="7" t="s">
        <v>751</v>
      </c>
      <c r="I35" s="7" t="s">
        <v>752</v>
      </c>
    </row>
    <row r="36" spans="1:9" x14ac:dyDescent="0.3">
      <c r="A36" s="1" t="s">
        <v>446</v>
      </c>
      <c r="B36" s="3" t="s">
        <v>241</v>
      </c>
      <c r="C36" s="4">
        <v>18.13</v>
      </c>
      <c r="D36" s="7">
        <v>2700</v>
      </c>
      <c r="E36" s="7" t="s">
        <v>280</v>
      </c>
      <c r="F36" s="7" t="s">
        <v>789</v>
      </c>
      <c r="G36" s="7" t="s">
        <v>736</v>
      </c>
      <c r="H36" s="7" t="s">
        <v>751</v>
      </c>
      <c r="I36" s="7" t="s">
        <v>752</v>
      </c>
    </row>
    <row r="37" spans="1:9" x14ac:dyDescent="0.3">
      <c r="A37" s="1" t="s">
        <v>447</v>
      </c>
      <c r="B37" s="3" t="s">
        <v>241</v>
      </c>
      <c r="C37" s="4">
        <v>18.13</v>
      </c>
      <c r="D37" s="7">
        <v>2700</v>
      </c>
      <c r="E37" s="7" t="s">
        <v>280</v>
      </c>
      <c r="F37" s="7" t="s">
        <v>789</v>
      </c>
      <c r="G37" s="7" t="s">
        <v>736</v>
      </c>
      <c r="H37" s="7" t="s">
        <v>751</v>
      </c>
      <c r="I37" s="7" t="s">
        <v>752</v>
      </c>
    </row>
    <row r="38" spans="1:9" x14ac:dyDescent="0.3">
      <c r="A38" s="1" t="s">
        <v>448</v>
      </c>
      <c r="B38" s="3" t="s">
        <v>241</v>
      </c>
      <c r="C38" s="4">
        <v>18.09</v>
      </c>
      <c r="D38" s="7">
        <v>2700</v>
      </c>
      <c r="E38" s="7" t="s">
        <v>280</v>
      </c>
      <c r="F38" s="7" t="s">
        <v>789</v>
      </c>
      <c r="G38" s="7" t="s">
        <v>736</v>
      </c>
      <c r="H38" s="7" t="s">
        <v>751</v>
      </c>
      <c r="I38" s="7" t="s">
        <v>752</v>
      </c>
    </row>
    <row r="39" spans="1:9" x14ac:dyDescent="0.3">
      <c r="A39" s="1" t="s">
        <v>449</v>
      </c>
      <c r="B39" s="3" t="s">
        <v>241</v>
      </c>
      <c r="C39" s="4">
        <v>18.13</v>
      </c>
      <c r="D39" s="7">
        <v>2700</v>
      </c>
      <c r="E39" s="7" t="s">
        <v>280</v>
      </c>
      <c r="F39" s="7" t="s">
        <v>789</v>
      </c>
      <c r="G39" s="7" t="s">
        <v>736</v>
      </c>
      <c r="H39" s="7" t="s">
        <v>751</v>
      </c>
      <c r="I39" s="7" t="s">
        <v>752</v>
      </c>
    </row>
    <row r="40" spans="1:9" x14ac:dyDescent="0.3">
      <c r="A40" s="1" t="s">
        <v>450</v>
      </c>
      <c r="B40" s="5" t="s">
        <v>247</v>
      </c>
      <c r="C40" s="4">
        <v>18.66</v>
      </c>
      <c r="D40" s="7">
        <v>2700</v>
      </c>
      <c r="E40" s="7" t="s">
        <v>309</v>
      </c>
      <c r="F40" s="7" t="s">
        <v>791</v>
      </c>
      <c r="G40" s="7" t="s">
        <v>736</v>
      </c>
      <c r="H40" s="7" t="s">
        <v>751</v>
      </c>
      <c r="I40" s="7" t="s">
        <v>792</v>
      </c>
    </row>
    <row r="41" spans="1:9" x14ac:dyDescent="0.3">
      <c r="A41" s="1" t="s">
        <v>451</v>
      </c>
      <c r="B41" s="5" t="s">
        <v>29</v>
      </c>
      <c r="C41" s="4">
        <v>35.81</v>
      </c>
      <c r="D41" s="7">
        <v>2700</v>
      </c>
      <c r="E41" s="7" t="s">
        <v>309</v>
      </c>
      <c r="F41" s="7" t="s">
        <v>791</v>
      </c>
      <c r="G41" s="7" t="s">
        <v>736</v>
      </c>
      <c r="H41" s="7" t="s">
        <v>751</v>
      </c>
      <c r="I41" s="7" t="s">
        <v>792</v>
      </c>
    </row>
    <row r="42" spans="1:9" x14ac:dyDescent="0.3">
      <c r="A42" s="1" t="s">
        <v>452</v>
      </c>
      <c r="B42" s="5" t="s">
        <v>79</v>
      </c>
      <c r="C42" s="4">
        <v>128.44999999999999</v>
      </c>
      <c r="D42" s="7">
        <v>2700</v>
      </c>
      <c r="E42" s="7" t="s">
        <v>726</v>
      </c>
      <c r="F42" s="7" t="s">
        <v>786</v>
      </c>
      <c r="G42" s="7" t="s">
        <v>736</v>
      </c>
      <c r="H42" s="7" t="s">
        <v>735</v>
      </c>
      <c r="I42" s="7" t="s">
        <v>757</v>
      </c>
    </row>
    <row r="43" spans="1:9" x14ac:dyDescent="0.3">
      <c r="A43" s="1" t="s">
        <v>453</v>
      </c>
      <c r="B43" s="5" t="s">
        <v>241</v>
      </c>
      <c r="C43" s="4">
        <v>21.93</v>
      </c>
      <c r="D43" s="7">
        <v>2700</v>
      </c>
      <c r="E43" s="7" t="s">
        <v>280</v>
      </c>
      <c r="F43" s="7" t="s">
        <v>789</v>
      </c>
      <c r="G43" s="7" t="s">
        <v>736</v>
      </c>
      <c r="H43" s="7" t="s">
        <v>751</v>
      </c>
      <c r="I43" s="7" t="s">
        <v>752</v>
      </c>
    </row>
    <row r="44" spans="1:9" x14ac:dyDescent="0.3">
      <c r="A44" s="1" t="s">
        <v>454</v>
      </c>
      <c r="B44" s="5" t="s">
        <v>241</v>
      </c>
      <c r="C44" s="4">
        <v>22.25</v>
      </c>
      <c r="D44" s="7">
        <v>2700</v>
      </c>
      <c r="E44" s="7" t="s">
        <v>280</v>
      </c>
      <c r="F44" s="7" t="s">
        <v>789</v>
      </c>
      <c r="G44" s="7" t="s">
        <v>736</v>
      </c>
      <c r="H44" s="7" t="s">
        <v>751</v>
      </c>
      <c r="I44" s="7" t="s">
        <v>752</v>
      </c>
    </row>
    <row r="45" spans="1:9" x14ac:dyDescent="0.3">
      <c r="A45" s="1" t="s">
        <v>455</v>
      </c>
      <c r="B45" s="5" t="s">
        <v>241</v>
      </c>
      <c r="C45" s="4">
        <v>22.21</v>
      </c>
      <c r="D45" s="7">
        <v>2700</v>
      </c>
      <c r="E45" s="7" t="s">
        <v>280</v>
      </c>
      <c r="F45" s="7" t="s">
        <v>789</v>
      </c>
      <c r="G45" s="7" t="s">
        <v>736</v>
      </c>
      <c r="H45" s="7" t="s">
        <v>751</v>
      </c>
      <c r="I45" s="7" t="s">
        <v>752</v>
      </c>
    </row>
    <row r="46" spans="1:9" x14ac:dyDescent="0.3">
      <c r="A46" s="1" t="s">
        <v>456</v>
      </c>
      <c r="B46" s="5" t="s">
        <v>241</v>
      </c>
      <c r="C46" s="4">
        <v>22.25</v>
      </c>
      <c r="D46" s="7">
        <v>2700</v>
      </c>
      <c r="E46" s="7" t="s">
        <v>280</v>
      </c>
      <c r="F46" s="7" t="s">
        <v>789</v>
      </c>
      <c r="G46" s="7" t="s">
        <v>736</v>
      </c>
      <c r="H46" s="7" t="s">
        <v>751</v>
      </c>
      <c r="I46" s="7" t="s">
        <v>752</v>
      </c>
    </row>
    <row r="47" spans="1:9" x14ac:dyDescent="0.3">
      <c r="A47" s="1" t="s">
        <v>457</v>
      </c>
      <c r="B47" s="5" t="s">
        <v>241</v>
      </c>
      <c r="C47" s="4">
        <v>19.71</v>
      </c>
      <c r="D47" s="7">
        <v>2700</v>
      </c>
      <c r="E47" s="7" t="s">
        <v>280</v>
      </c>
      <c r="F47" s="7" t="s">
        <v>789</v>
      </c>
      <c r="G47" s="7" t="s">
        <v>736</v>
      </c>
      <c r="H47" s="7" t="s">
        <v>751</v>
      </c>
      <c r="I47" s="7" t="s">
        <v>752</v>
      </c>
    </row>
    <row r="48" spans="1:9" x14ac:dyDescent="0.3">
      <c r="A48" s="1" t="s">
        <v>458</v>
      </c>
      <c r="B48" s="5" t="s">
        <v>241</v>
      </c>
      <c r="C48" s="4">
        <v>19.64</v>
      </c>
      <c r="D48" s="7">
        <v>2700</v>
      </c>
      <c r="E48" s="7" t="s">
        <v>280</v>
      </c>
      <c r="F48" s="7" t="s">
        <v>789</v>
      </c>
      <c r="G48" s="7" t="s">
        <v>736</v>
      </c>
      <c r="H48" s="7" t="s">
        <v>751</v>
      </c>
      <c r="I48" s="7" t="s">
        <v>752</v>
      </c>
    </row>
    <row r="49" spans="1:9" x14ac:dyDescent="0.3">
      <c r="A49" s="1" t="s">
        <v>459</v>
      </c>
      <c r="B49" s="5" t="s">
        <v>74</v>
      </c>
      <c r="C49" s="4">
        <v>12.55</v>
      </c>
      <c r="D49" s="7">
        <v>2700</v>
      </c>
      <c r="E49" s="7" t="s">
        <v>280</v>
      </c>
      <c r="F49" s="7" t="s">
        <v>789</v>
      </c>
      <c r="G49" s="7" t="s">
        <v>736</v>
      </c>
      <c r="H49" s="7" t="s">
        <v>739</v>
      </c>
      <c r="I49" s="7" t="s">
        <v>752</v>
      </c>
    </row>
    <row r="50" spans="1:9" x14ac:dyDescent="0.3">
      <c r="A50" s="1" t="s">
        <v>460</v>
      </c>
      <c r="B50" s="3" t="s">
        <v>257</v>
      </c>
      <c r="C50" s="4">
        <v>1.35</v>
      </c>
      <c r="D50" s="7">
        <v>2700</v>
      </c>
      <c r="E50" s="7" t="s">
        <v>726</v>
      </c>
      <c r="F50" s="7" t="s">
        <v>786</v>
      </c>
      <c r="G50" s="7" t="s">
        <v>738</v>
      </c>
      <c r="H50" s="7" t="s">
        <v>739</v>
      </c>
      <c r="I50" s="7" t="s">
        <v>757</v>
      </c>
    </row>
    <row r="51" spans="1:9" x14ac:dyDescent="0.3">
      <c r="A51" s="1" t="s">
        <v>461</v>
      </c>
      <c r="B51" s="3" t="s">
        <v>155</v>
      </c>
      <c r="C51" s="4">
        <v>1.35</v>
      </c>
      <c r="D51" s="7">
        <v>2700</v>
      </c>
      <c r="E51" s="7" t="s">
        <v>726</v>
      </c>
      <c r="F51" s="7" t="s">
        <v>786</v>
      </c>
      <c r="G51" s="7" t="s">
        <v>738</v>
      </c>
      <c r="H51" s="7" t="s">
        <v>739</v>
      </c>
      <c r="I51" s="7" t="s">
        <v>757</v>
      </c>
    </row>
    <row r="52" spans="1:9" x14ac:dyDescent="0.3">
      <c r="A52" s="1" t="s">
        <v>462</v>
      </c>
      <c r="B52" s="3" t="s">
        <v>56</v>
      </c>
      <c r="C52" s="4">
        <v>1.35</v>
      </c>
      <c r="D52" s="7">
        <v>2700</v>
      </c>
      <c r="E52" s="7" t="s">
        <v>726</v>
      </c>
      <c r="F52" s="7" t="s">
        <v>786</v>
      </c>
      <c r="G52" s="7" t="s">
        <v>738</v>
      </c>
      <c r="H52" s="7" t="s">
        <v>739</v>
      </c>
      <c r="I52" s="7" t="s">
        <v>757</v>
      </c>
    </row>
    <row r="53" spans="1:9" x14ac:dyDescent="0.3">
      <c r="A53" s="1" t="s">
        <v>463</v>
      </c>
      <c r="B53" s="3" t="s">
        <v>153</v>
      </c>
      <c r="C53" s="4">
        <v>1.35</v>
      </c>
      <c r="D53" s="7">
        <v>2700</v>
      </c>
      <c r="E53" s="7" t="s">
        <v>726</v>
      </c>
      <c r="F53" s="7" t="s">
        <v>786</v>
      </c>
      <c r="G53" s="7" t="s">
        <v>738</v>
      </c>
      <c r="H53" s="7" t="s">
        <v>739</v>
      </c>
      <c r="I53" s="7" t="s">
        <v>757</v>
      </c>
    </row>
    <row r="54" spans="1:9" x14ac:dyDescent="0.3">
      <c r="A54" s="1" t="s">
        <v>464</v>
      </c>
      <c r="B54" s="3" t="s">
        <v>153</v>
      </c>
      <c r="C54" s="4">
        <v>1.35</v>
      </c>
      <c r="D54" s="7">
        <v>2700</v>
      </c>
      <c r="E54" s="7" t="s">
        <v>726</v>
      </c>
      <c r="F54" s="7" t="s">
        <v>786</v>
      </c>
      <c r="G54" s="7" t="s">
        <v>738</v>
      </c>
      <c r="H54" s="7" t="s">
        <v>739</v>
      </c>
      <c r="I54" s="7" t="s">
        <v>757</v>
      </c>
    </row>
    <row r="55" spans="1:9" x14ac:dyDescent="0.3">
      <c r="A55" s="1" t="s">
        <v>465</v>
      </c>
      <c r="B55" s="5" t="s">
        <v>248</v>
      </c>
      <c r="C55" s="4">
        <v>24.84</v>
      </c>
      <c r="D55" s="7" t="s">
        <v>473</v>
      </c>
      <c r="E55" s="7" t="s">
        <v>726</v>
      </c>
      <c r="F55" s="7" t="s">
        <v>788</v>
      </c>
      <c r="G55" s="7" t="s">
        <v>736</v>
      </c>
      <c r="H55" s="7" t="s">
        <v>736</v>
      </c>
      <c r="I55" s="7" t="s">
        <v>757</v>
      </c>
    </row>
    <row r="56" spans="1:9" x14ac:dyDescent="0.3">
      <c r="A56" s="1" t="s">
        <v>466</v>
      </c>
      <c r="B56" s="5" t="s">
        <v>241</v>
      </c>
      <c r="C56" s="4">
        <v>19.07</v>
      </c>
      <c r="D56" s="7">
        <v>2700</v>
      </c>
      <c r="E56" s="7" t="s">
        <v>280</v>
      </c>
      <c r="F56" s="7" t="s">
        <v>789</v>
      </c>
      <c r="G56" s="7" t="s">
        <v>736</v>
      </c>
      <c r="H56" s="7" t="s">
        <v>751</v>
      </c>
      <c r="I56" s="7" t="s">
        <v>752</v>
      </c>
    </row>
    <row r="57" spans="1:9" x14ac:dyDescent="0.3">
      <c r="A57" s="1" t="s">
        <v>467</v>
      </c>
      <c r="B57" s="5" t="s">
        <v>241</v>
      </c>
      <c r="C57" s="4">
        <v>19.64</v>
      </c>
      <c r="D57" s="7">
        <v>2700</v>
      </c>
      <c r="E57" s="7" t="s">
        <v>280</v>
      </c>
      <c r="F57" s="7" t="s">
        <v>789</v>
      </c>
      <c r="G57" s="7" t="s">
        <v>736</v>
      </c>
      <c r="H57" s="7" t="s">
        <v>751</v>
      </c>
      <c r="I57" s="7" t="s">
        <v>752</v>
      </c>
    </row>
    <row r="58" spans="1:9" x14ac:dyDescent="0.3">
      <c r="A58" s="1" t="s">
        <v>468</v>
      </c>
      <c r="B58" s="5" t="s">
        <v>241</v>
      </c>
      <c r="C58" s="4">
        <v>22.25</v>
      </c>
      <c r="D58" s="7">
        <v>2700</v>
      </c>
      <c r="E58" s="7" t="s">
        <v>280</v>
      </c>
      <c r="F58" s="7" t="s">
        <v>789</v>
      </c>
      <c r="G58" s="7" t="s">
        <v>736</v>
      </c>
      <c r="H58" s="7" t="s">
        <v>751</v>
      </c>
      <c r="I58" s="7" t="s">
        <v>752</v>
      </c>
    </row>
    <row r="59" spans="1:9" x14ac:dyDescent="0.3">
      <c r="A59" s="1" t="s">
        <v>469</v>
      </c>
      <c r="B59" s="5" t="s">
        <v>241</v>
      </c>
      <c r="C59" s="4">
        <v>32.42</v>
      </c>
      <c r="D59" s="7">
        <v>2700</v>
      </c>
      <c r="E59" s="7" t="s">
        <v>280</v>
      </c>
      <c r="F59" s="7" t="s">
        <v>789</v>
      </c>
      <c r="G59" s="7" t="s">
        <v>736</v>
      </c>
      <c r="H59" s="7" t="s">
        <v>751</v>
      </c>
      <c r="I59" s="7" t="s">
        <v>752</v>
      </c>
    </row>
    <row r="60" spans="1:9" x14ac:dyDescent="0.3">
      <c r="A60" s="1" t="s">
        <v>470</v>
      </c>
      <c r="B60" s="5" t="s">
        <v>243</v>
      </c>
      <c r="C60" s="4">
        <v>7</v>
      </c>
      <c r="D60" s="7">
        <v>2700</v>
      </c>
      <c r="E60" s="7" t="s">
        <v>740</v>
      </c>
      <c r="F60" s="7" t="s">
        <v>789</v>
      </c>
      <c r="G60" s="7" t="s">
        <v>736</v>
      </c>
      <c r="H60" s="7" t="s">
        <v>736</v>
      </c>
      <c r="I60" s="7" t="s">
        <v>752</v>
      </c>
    </row>
    <row r="61" spans="1:9" ht="28.8" x14ac:dyDescent="0.3">
      <c r="A61" s="1" t="s">
        <v>471</v>
      </c>
      <c r="B61" s="5" t="s">
        <v>251</v>
      </c>
      <c r="C61" s="4">
        <v>118.9</v>
      </c>
      <c r="D61" s="7">
        <v>2700</v>
      </c>
      <c r="E61" s="7" t="s">
        <v>280</v>
      </c>
      <c r="F61" s="7" t="s">
        <v>789</v>
      </c>
      <c r="G61" s="7" t="s">
        <v>736</v>
      </c>
      <c r="H61" s="7" t="s">
        <v>814</v>
      </c>
      <c r="I61" s="8" t="s">
        <v>815</v>
      </c>
    </row>
    <row r="62" spans="1:9" x14ac:dyDescent="0.3">
      <c r="A62" s="1" t="s">
        <v>472</v>
      </c>
      <c r="B62" s="5" t="s">
        <v>22</v>
      </c>
      <c r="C62" s="4" t="s">
        <v>473</v>
      </c>
      <c r="D62" s="7" t="s">
        <v>473</v>
      </c>
      <c r="E62" s="7" t="s">
        <v>473</v>
      </c>
      <c r="F62" s="7" t="s">
        <v>473</v>
      </c>
      <c r="G62" s="7" t="s">
        <v>473</v>
      </c>
      <c r="H62" s="7" t="s">
        <v>473</v>
      </c>
      <c r="I62" s="7" t="s">
        <v>473</v>
      </c>
    </row>
    <row r="63" spans="1:9" x14ac:dyDescent="0.3">
      <c r="A63" s="1"/>
      <c r="B63" s="5"/>
      <c r="C63" s="4"/>
      <c r="D63" s="7"/>
      <c r="E63" s="7"/>
      <c r="F63" s="7"/>
      <c r="G63" s="7"/>
      <c r="H63" s="7"/>
      <c r="I63" s="7"/>
    </row>
    <row r="64" spans="1:9" x14ac:dyDescent="0.3">
      <c r="A64" s="1"/>
      <c r="B64" s="9" t="s">
        <v>305</v>
      </c>
      <c r="C64" s="10">
        <f>SUM(C5:C63)</f>
        <v>1369.6399999999996</v>
      </c>
      <c r="D64" s="7"/>
      <c r="E64" s="7"/>
      <c r="F64" s="7"/>
      <c r="G64" s="7"/>
      <c r="H64" s="7"/>
      <c r="I64" s="7"/>
    </row>
    <row r="65" spans="1:4" x14ac:dyDescent="0.3">
      <c r="D65" s="7"/>
    </row>
    <row r="66" spans="1:4" x14ac:dyDescent="0.3">
      <c r="A66" s="1" t="s">
        <v>774</v>
      </c>
      <c r="B66" s="5" t="s">
        <v>775</v>
      </c>
      <c r="C66" s="4">
        <v>4.42</v>
      </c>
      <c r="D66" s="7"/>
    </row>
    <row r="67" spans="1:4" x14ac:dyDescent="0.3">
      <c r="A67" s="1" t="s">
        <v>776</v>
      </c>
      <c r="B67" s="5" t="s">
        <v>775</v>
      </c>
      <c r="C67" s="4">
        <v>4.42</v>
      </c>
    </row>
    <row r="68" spans="1:4" x14ac:dyDescent="0.3">
      <c r="A68" s="1" t="s">
        <v>777</v>
      </c>
      <c r="B68" s="5" t="s">
        <v>775</v>
      </c>
      <c r="C68" s="4">
        <v>4.4800000000000004</v>
      </c>
    </row>
    <row r="69" spans="1:4" x14ac:dyDescent="0.3">
      <c r="A69" s="1" t="s">
        <v>778</v>
      </c>
      <c r="B69" s="5" t="s">
        <v>775</v>
      </c>
      <c r="C69" s="4">
        <v>0.4</v>
      </c>
    </row>
    <row r="70" spans="1:4" x14ac:dyDescent="0.3">
      <c r="A70" s="1" t="s">
        <v>779</v>
      </c>
      <c r="B70" s="5" t="s">
        <v>775</v>
      </c>
      <c r="C70" s="4">
        <v>0.44</v>
      </c>
    </row>
    <row r="71" spans="1:4" x14ac:dyDescent="0.3">
      <c r="A71" s="1" t="s">
        <v>780</v>
      </c>
      <c r="B71" s="5" t="s">
        <v>775</v>
      </c>
      <c r="C71" s="4">
        <v>3.04</v>
      </c>
    </row>
    <row r="72" spans="1:4" x14ac:dyDescent="0.3">
      <c r="A72" s="1" t="s">
        <v>781</v>
      </c>
      <c r="B72" s="5" t="s">
        <v>775</v>
      </c>
      <c r="C72" s="4">
        <v>1.32</v>
      </c>
    </row>
    <row r="73" spans="1:4" x14ac:dyDescent="0.3">
      <c r="A73" s="1" t="s">
        <v>782</v>
      </c>
      <c r="B73" s="5" t="s">
        <v>775</v>
      </c>
      <c r="C73" s="4">
        <v>0.59</v>
      </c>
    </row>
    <row r="74" spans="1:4" x14ac:dyDescent="0.3">
      <c r="A74" s="1" t="s">
        <v>783</v>
      </c>
      <c r="B74" s="5" t="s">
        <v>775</v>
      </c>
      <c r="C74" s="4">
        <v>0.6</v>
      </c>
    </row>
    <row r="75" spans="1:4" x14ac:dyDescent="0.3">
      <c r="A75" s="1" t="s">
        <v>784</v>
      </c>
      <c r="B75" s="5" t="s">
        <v>775</v>
      </c>
      <c r="C75" s="4">
        <v>0.28999999999999998</v>
      </c>
    </row>
    <row r="76" spans="1:4" x14ac:dyDescent="0.3">
      <c r="A76" s="1"/>
      <c r="B76" s="5"/>
    </row>
    <row r="77" spans="1:4" x14ac:dyDescent="0.3">
      <c r="A77" s="1"/>
      <c r="B77" s="5"/>
    </row>
  </sheetData>
  <mergeCells count="2">
    <mergeCell ref="A2:I2"/>
    <mergeCell ref="A3:I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I439"/>
  <sheetViews>
    <sheetView topLeftCell="A414" workbookViewId="0">
      <selection activeCell="E3" sqref="E3:E421"/>
    </sheetView>
  </sheetViews>
  <sheetFormatPr defaultRowHeight="14.4" x14ac:dyDescent="0.3"/>
  <cols>
    <col min="1" max="1" width="14.6640625" customWidth="1"/>
    <col min="2" max="2" width="47.6640625" customWidth="1"/>
    <col min="3" max="3" width="18.6640625" customWidth="1"/>
    <col min="4" max="4" width="19.6640625" customWidth="1"/>
    <col min="5" max="5" width="17.33203125" customWidth="1"/>
    <col min="6" max="6" width="15.33203125" customWidth="1"/>
    <col min="9" max="9" width="30" customWidth="1"/>
    <col min="10" max="10" width="36.6640625" bestFit="1" customWidth="1"/>
  </cols>
  <sheetData>
    <row r="1" spans="1:6" x14ac:dyDescent="0.3">
      <c r="A1" s="287" t="s">
        <v>1176</v>
      </c>
      <c r="B1" s="287"/>
      <c r="C1" s="287"/>
      <c r="D1" s="287"/>
      <c r="E1" s="287"/>
      <c r="F1" s="287"/>
    </row>
    <row r="2" spans="1:6" ht="57.6" x14ac:dyDescent="0.3">
      <c r="A2" s="146" t="s">
        <v>314</v>
      </c>
      <c r="B2" s="146" t="s">
        <v>2</v>
      </c>
      <c r="C2" s="146" t="s">
        <v>3</v>
      </c>
      <c r="D2" s="146" t="s">
        <v>4</v>
      </c>
      <c r="E2" s="146" t="s">
        <v>6</v>
      </c>
      <c r="F2" s="146" t="s">
        <v>1230</v>
      </c>
    </row>
    <row r="3" spans="1:6" x14ac:dyDescent="0.3">
      <c r="A3" s="154" t="s">
        <v>1459</v>
      </c>
      <c r="B3" s="221" t="s">
        <v>36</v>
      </c>
      <c r="C3" s="11" t="s">
        <v>8</v>
      </c>
      <c r="D3" s="100">
        <v>45.6</v>
      </c>
      <c r="E3" s="23"/>
      <c r="F3" s="145">
        <f>(E3*D3)*255</f>
        <v>0</v>
      </c>
    </row>
    <row r="4" spans="1:6" x14ac:dyDescent="0.3">
      <c r="A4" s="154" t="s">
        <v>1459</v>
      </c>
      <c r="B4" s="222" t="s">
        <v>52</v>
      </c>
      <c r="C4" s="11" t="s">
        <v>8</v>
      </c>
      <c r="D4" s="105">
        <v>1.5</v>
      </c>
      <c r="E4" s="23"/>
      <c r="F4" s="145">
        <f t="shared" ref="F4:F66" si="0">(E4*D4)*255</f>
        <v>0</v>
      </c>
    </row>
    <row r="5" spans="1:6" x14ac:dyDescent="0.3">
      <c r="A5" s="154" t="s">
        <v>1459</v>
      </c>
      <c r="B5" s="222" t="s">
        <v>52</v>
      </c>
      <c r="C5" s="11" t="s">
        <v>8</v>
      </c>
      <c r="D5" s="105">
        <v>1.5</v>
      </c>
      <c r="E5" s="23"/>
      <c r="F5" s="145">
        <f t="shared" si="0"/>
        <v>0</v>
      </c>
    </row>
    <row r="6" spans="1:6" x14ac:dyDescent="0.3">
      <c r="A6" s="154" t="s">
        <v>1459</v>
      </c>
      <c r="B6" s="222" t="s">
        <v>36</v>
      </c>
      <c r="C6" s="11" t="s">
        <v>8</v>
      </c>
      <c r="D6" s="105">
        <v>34.1</v>
      </c>
      <c r="E6" s="23"/>
      <c r="F6" s="145">
        <f t="shared" si="0"/>
        <v>0</v>
      </c>
    </row>
    <row r="7" spans="1:6" x14ac:dyDescent="0.3">
      <c r="A7" s="154" t="s">
        <v>1459</v>
      </c>
      <c r="B7" s="222" t="s">
        <v>11</v>
      </c>
      <c r="C7" s="11" t="s">
        <v>8</v>
      </c>
      <c r="D7" s="105">
        <v>663</v>
      </c>
      <c r="E7" s="23"/>
      <c r="F7" s="145">
        <f t="shared" si="0"/>
        <v>0</v>
      </c>
    </row>
    <row r="8" spans="1:6" x14ac:dyDescent="0.3">
      <c r="A8" s="154" t="s">
        <v>1459</v>
      </c>
      <c r="B8" s="222" t="s">
        <v>59</v>
      </c>
      <c r="C8" s="11" t="s">
        <v>8</v>
      </c>
      <c r="D8" s="105">
        <v>22.1</v>
      </c>
      <c r="E8" s="23"/>
      <c r="F8" s="145">
        <f t="shared" si="0"/>
        <v>0</v>
      </c>
    </row>
    <row r="9" spans="1:6" x14ac:dyDescent="0.3">
      <c r="A9" s="154" t="s">
        <v>1459</v>
      </c>
      <c r="B9" s="222" t="s">
        <v>51</v>
      </c>
      <c r="C9" s="11" t="s">
        <v>8</v>
      </c>
      <c r="D9" s="105">
        <v>22.5</v>
      </c>
      <c r="E9" s="23"/>
      <c r="F9" s="145">
        <f t="shared" si="0"/>
        <v>0</v>
      </c>
    </row>
    <row r="10" spans="1:6" x14ac:dyDescent="0.3">
      <c r="A10" s="154" t="s">
        <v>1459</v>
      </c>
      <c r="B10" s="222" t="s">
        <v>30</v>
      </c>
      <c r="C10" s="11" t="s">
        <v>8</v>
      </c>
      <c r="D10" s="105">
        <v>4.8</v>
      </c>
      <c r="E10" s="23"/>
      <c r="F10" s="145">
        <f t="shared" si="0"/>
        <v>0</v>
      </c>
    </row>
    <row r="11" spans="1:6" x14ac:dyDescent="0.3">
      <c r="A11" s="154" t="s">
        <v>1459</v>
      </c>
      <c r="B11" s="222" t="s">
        <v>15</v>
      </c>
      <c r="C11" s="11" t="s">
        <v>8</v>
      </c>
      <c r="D11" s="105">
        <v>10</v>
      </c>
      <c r="E11" s="23"/>
      <c r="F11" s="145">
        <f t="shared" si="0"/>
        <v>0</v>
      </c>
    </row>
    <row r="12" spans="1:6" x14ac:dyDescent="0.3">
      <c r="A12" s="154" t="s">
        <v>1459</v>
      </c>
      <c r="B12" s="222" t="s">
        <v>15</v>
      </c>
      <c r="C12" s="11" t="s">
        <v>8</v>
      </c>
      <c r="D12" s="105">
        <v>13.3</v>
      </c>
      <c r="E12" s="23"/>
      <c r="F12" s="145">
        <f t="shared" si="0"/>
        <v>0</v>
      </c>
    </row>
    <row r="13" spans="1:6" x14ac:dyDescent="0.3">
      <c r="A13" s="154" t="s">
        <v>1459</v>
      </c>
      <c r="B13" s="222" t="s">
        <v>15</v>
      </c>
      <c r="C13" s="11" t="s">
        <v>8</v>
      </c>
      <c r="D13" s="105">
        <v>8.8000000000000007</v>
      </c>
      <c r="E13" s="23"/>
      <c r="F13" s="145">
        <f t="shared" si="0"/>
        <v>0</v>
      </c>
    </row>
    <row r="14" spans="1:6" x14ac:dyDescent="0.3">
      <c r="A14" s="154" t="s">
        <v>1459</v>
      </c>
      <c r="B14" s="222" t="s">
        <v>12</v>
      </c>
      <c r="C14" s="11" t="s">
        <v>8</v>
      </c>
      <c r="D14" s="105">
        <v>46.4</v>
      </c>
      <c r="E14" s="23"/>
      <c r="F14" s="145">
        <f t="shared" si="0"/>
        <v>0</v>
      </c>
    </row>
    <row r="15" spans="1:6" x14ac:dyDescent="0.3">
      <c r="A15" s="154" t="s">
        <v>1459</v>
      </c>
      <c r="B15" s="241" t="s">
        <v>15</v>
      </c>
      <c r="C15" s="11" t="s">
        <v>8</v>
      </c>
      <c r="D15" s="105">
        <v>17.899999999999999</v>
      </c>
      <c r="E15" s="23"/>
      <c r="F15" s="145">
        <f t="shared" si="0"/>
        <v>0</v>
      </c>
    </row>
    <row r="16" spans="1:6" x14ac:dyDescent="0.3">
      <c r="A16" s="154" t="s">
        <v>1459</v>
      </c>
      <c r="B16" s="222" t="s">
        <v>15</v>
      </c>
      <c r="C16" s="11" t="s">
        <v>8</v>
      </c>
      <c r="D16" s="105">
        <v>64</v>
      </c>
      <c r="E16" s="23"/>
      <c r="F16" s="145">
        <f t="shared" si="0"/>
        <v>0</v>
      </c>
    </row>
    <row r="17" spans="1:6" x14ac:dyDescent="0.3">
      <c r="A17" s="154" t="s">
        <v>1459</v>
      </c>
      <c r="B17" s="222" t="s">
        <v>30</v>
      </c>
      <c r="C17" s="11" t="s">
        <v>8</v>
      </c>
      <c r="D17" s="105">
        <v>11</v>
      </c>
      <c r="E17" s="23"/>
      <c r="F17" s="145">
        <f t="shared" si="0"/>
        <v>0</v>
      </c>
    </row>
    <row r="18" spans="1:6" x14ac:dyDescent="0.3">
      <c r="A18" s="154" t="s">
        <v>1459</v>
      </c>
      <c r="B18" s="222" t="s">
        <v>15</v>
      </c>
      <c r="C18" s="11" t="s">
        <v>8</v>
      </c>
      <c r="D18" s="105">
        <v>32</v>
      </c>
      <c r="E18" s="23"/>
      <c r="F18" s="145">
        <f t="shared" si="0"/>
        <v>0</v>
      </c>
    </row>
    <row r="19" spans="1:6" x14ac:dyDescent="0.3">
      <c r="A19" s="154" t="s">
        <v>1459</v>
      </c>
      <c r="B19" s="222" t="s">
        <v>15</v>
      </c>
      <c r="C19" s="11" t="s">
        <v>8</v>
      </c>
      <c r="D19" s="105">
        <v>25</v>
      </c>
      <c r="E19" s="23"/>
      <c r="F19" s="145">
        <f t="shared" si="0"/>
        <v>0</v>
      </c>
    </row>
    <row r="20" spans="1:6" x14ac:dyDescent="0.3">
      <c r="A20" s="154" t="s">
        <v>1459</v>
      </c>
      <c r="B20" s="222" t="s">
        <v>32</v>
      </c>
      <c r="C20" s="11" t="s">
        <v>8</v>
      </c>
      <c r="D20" s="105">
        <v>21.4</v>
      </c>
      <c r="E20" s="23"/>
      <c r="F20" s="145">
        <f t="shared" si="0"/>
        <v>0</v>
      </c>
    </row>
    <row r="21" spans="1:6" x14ac:dyDescent="0.3">
      <c r="A21" s="154" t="s">
        <v>1459</v>
      </c>
      <c r="B21" s="222" t="s">
        <v>15</v>
      </c>
      <c r="C21" s="11" t="s">
        <v>8</v>
      </c>
      <c r="D21" s="105">
        <v>70</v>
      </c>
      <c r="E21" s="23"/>
      <c r="F21" s="145">
        <f t="shared" si="0"/>
        <v>0</v>
      </c>
    </row>
    <row r="22" spans="1:6" x14ac:dyDescent="0.3">
      <c r="A22" s="154" t="s">
        <v>1459</v>
      </c>
      <c r="B22" s="222" t="s">
        <v>24</v>
      </c>
      <c r="C22" s="11" t="s">
        <v>8</v>
      </c>
      <c r="D22" s="105">
        <v>69.400000000000006</v>
      </c>
      <c r="E22" s="23"/>
      <c r="F22" s="145">
        <f t="shared" si="0"/>
        <v>0</v>
      </c>
    </row>
    <row r="23" spans="1:6" x14ac:dyDescent="0.3">
      <c r="A23" s="154" t="s">
        <v>1459</v>
      </c>
      <c r="B23" s="222" t="s">
        <v>50</v>
      </c>
      <c r="C23" s="11" t="s">
        <v>8</v>
      </c>
      <c r="D23" s="105">
        <v>18</v>
      </c>
      <c r="E23" s="23"/>
      <c r="F23" s="145">
        <f t="shared" si="0"/>
        <v>0</v>
      </c>
    </row>
    <row r="24" spans="1:6" x14ac:dyDescent="0.3">
      <c r="A24" s="154" t="s">
        <v>1459</v>
      </c>
      <c r="B24" s="222" t="s">
        <v>47</v>
      </c>
      <c r="C24" s="11" t="s">
        <v>8</v>
      </c>
      <c r="D24" s="105">
        <v>69.400000000000006</v>
      </c>
      <c r="E24" s="23"/>
      <c r="F24" s="145">
        <f t="shared" si="0"/>
        <v>0</v>
      </c>
    </row>
    <row r="25" spans="1:6" x14ac:dyDescent="0.3">
      <c r="A25" s="154" t="s">
        <v>1459</v>
      </c>
      <c r="B25" s="222" t="s">
        <v>15</v>
      </c>
      <c r="C25" s="11" t="s">
        <v>8</v>
      </c>
      <c r="D25" s="105">
        <v>66.099999999999994</v>
      </c>
      <c r="E25" s="23"/>
      <c r="F25" s="145">
        <f t="shared" si="0"/>
        <v>0</v>
      </c>
    </row>
    <row r="26" spans="1:6" x14ac:dyDescent="0.3">
      <c r="A26" s="154" t="s">
        <v>1459</v>
      </c>
      <c r="B26" s="222" t="s">
        <v>48</v>
      </c>
      <c r="C26" s="11" t="s">
        <v>8</v>
      </c>
      <c r="D26" s="105">
        <v>4.0999999999999996</v>
      </c>
      <c r="E26" s="23"/>
      <c r="F26" s="145">
        <f t="shared" si="0"/>
        <v>0</v>
      </c>
    </row>
    <row r="27" spans="1:6" x14ac:dyDescent="0.3">
      <c r="A27" s="154" t="s">
        <v>1459</v>
      </c>
      <c r="B27" s="222" t="s">
        <v>53</v>
      </c>
      <c r="C27" s="11" t="s">
        <v>8</v>
      </c>
      <c r="D27" s="105">
        <v>31.3</v>
      </c>
      <c r="E27" s="23"/>
      <c r="F27" s="145">
        <f t="shared" si="0"/>
        <v>0</v>
      </c>
    </row>
    <row r="28" spans="1:6" x14ac:dyDescent="0.3">
      <c r="A28" s="154" t="s">
        <v>1459</v>
      </c>
      <c r="B28" s="222" t="s">
        <v>53</v>
      </c>
      <c r="C28" s="11" t="s">
        <v>8</v>
      </c>
      <c r="D28" s="105">
        <v>31.8</v>
      </c>
      <c r="E28" s="23"/>
      <c r="F28" s="145">
        <f t="shared" si="0"/>
        <v>0</v>
      </c>
    </row>
    <row r="29" spans="1:6" x14ac:dyDescent="0.3">
      <c r="A29" s="154" t="s">
        <v>1459</v>
      </c>
      <c r="B29" s="222" t="s">
        <v>53</v>
      </c>
      <c r="C29" s="11" t="s">
        <v>8</v>
      </c>
      <c r="D29" s="105">
        <v>3</v>
      </c>
      <c r="E29" s="23"/>
      <c r="F29" s="145">
        <f t="shared" si="0"/>
        <v>0</v>
      </c>
    </row>
    <row r="30" spans="1:6" x14ac:dyDescent="0.3">
      <c r="A30" s="154" t="s">
        <v>1459</v>
      </c>
      <c r="B30" s="222" t="s">
        <v>53</v>
      </c>
      <c r="C30" s="11" t="s">
        <v>8</v>
      </c>
      <c r="D30" s="105">
        <v>2.9</v>
      </c>
      <c r="E30" s="23"/>
      <c r="F30" s="145">
        <f t="shared" si="0"/>
        <v>0</v>
      </c>
    </row>
    <row r="31" spans="1:6" x14ac:dyDescent="0.3">
      <c r="A31" s="154" t="s">
        <v>1459</v>
      </c>
      <c r="B31" s="222" t="s">
        <v>53</v>
      </c>
      <c r="C31" s="11" t="s">
        <v>8</v>
      </c>
      <c r="D31" s="105">
        <v>5.8</v>
      </c>
      <c r="E31" s="23"/>
      <c r="F31" s="145">
        <f t="shared" si="0"/>
        <v>0</v>
      </c>
    </row>
    <row r="32" spans="1:6" x14ac:dyDescent="0.3">
      <c r="A32" s="154" t="s">
        <v>1459</v>
      </c>
      <c r="B32" s="222" t="s">
        <v>15</v>
      </c>
      <c r="C32" s="11" t="s">
        <v>8</v>
      </c>
      <c r="D32" s="105">
        <v>37</v>
      </c>
      <c r="E32" s="23"/>
      <c r="F32" s="145">
        <f t="shared" si="0"/>
        <v>0</v>
      </c>
    </row>
    <row r="33" spans="1:6" x14ac:dyDescent="0.3">
      <c r="A33" s="154" t="s">
        <v>1459</v>
      </c>
      <c r="B33" s="222" t="s">
        <v>47</v>
      </c>
      <c r="C33" s="11" t="s">
        <v>8</v>
      </c>
      <c r="D33" s="105">
        <v>36</v>
      </c>
      <c r="E33" s="23"/>
      <c r="F33" s="145">
        <f t="shared" si="0"/>
        <v>0</v>
      </c>
    </row>
    <row r="34" spans="1:6" x14ac:dyDescent="0.3">
      <c r="A34" s="154" t="s">
        <v>1459</v>
      </c>
      <c r="B34" s="241" t="s">
        <v>12</v>
      </c>
      <c r="C34" s="11" t="s">
        <v>8</v>
      </c>
      <c r="D34" s="105">
        <v>77.8</v>
      </c>
      <c r="E34" s="23"/>
      <c r="F34" s="145">
        <f t="shared" si="0"/>
        <v>0</v>
      </c>
    </row>
    <row r="35" spans="1:6" x14ac:dyDescent="0.3">
      <c r="A35" s="154" t="s">
        <v>1459</v>
      </c>
      <c r="B35" s="222" t="s">
        <v>1491</v>
      </c>
      <c r="C35" s="11" t="s">
        <v>8</v>
      </c>
      <c r="D35" s="105">
        <v>46</v>
      </c>
      <c r="E35" s="23"/>
      <c r="F35" s="145">
        <f t="shared" si="0"/>
        <v>0</v>
      </c>
    </row>
    <row r="36" spans="1:6" x14ac:dyDescent="0.3">
      <c r="A36" s="154" t="s">
        <v>1460</v>
      </c>
      <c r="B36" s="223" t="s">
        <v>36</v>
      </c>
      <c r="C36" s="11" t="s">
        <v>8</v>
      </c>
      <c r="D36" s="107">
        <v>44.8</v>
      </c>
      <c r="E36" s="23"/>
      <c r="F36" s="145">
        <f t="shared" si="0"/>
        <v>0</v>
      </c>
    </row>
    <row r="37" spans="1:6" x14ac:dyDescent="0.3">
      <c r="A37" s="154" t="s">
        <v>1460</v>
      </c>
      <c r="B37" s="223" t="s">
        <v>36</v>
      </c>
      <c r="C37" s="11" t="s">
        <v>8</v>
      </c>
      <c r="D37" s="107">
        <v>18.2</v>
      </c>
      <c r="E37" s="23"/>
      <c r="F37" s="145">
        <f t="shared" si="0"/>
        <v>0</v>
      </c>
    </row>
    <row r="38" spans="1:6" x14ac:dyDescent="0.3">
      <c r="A38" s="154" t="s">
        <v>1460</v>
      </c>
      <c r="B38" s="223" t="s">
        <v>11</v>
      </c>
      <c r="C38" s="11" t="s">
        <v>8</v>
      </c>
      <c r="D38" s="107">
        <v>698.4</v>
      </c>
      <c r="E38" s="23"/>
      <c r="F38" s="145">
        <f t="shared" si="0"/>
        <v>0</v>
      </c>
    </row>
    <row r="39" spans="1:6" x14ac:dyDescent="0.3">
      <c r="A39" s="154" t="s">
        <v>1460</v>
      </c>
      <c r="B39" s="223" t="s">
        <v>46</v>
      </c>
      <c r="C39" s="11" t="s">
        <v>8</v>
      </c>
      <c r="D39" s="107">
        <v>286.5</v>
      </c>
      <c r="E39" s="23"/>
      <c r="F39" s="145">
        <f t="shared" si="0"/>
        <v>0</v>
      </c>
    </row>
    <row r="40" spans="1:6" x14ac:dyDescent="0.3">
      <c r="A40" s="154" t="s">
        <v>1460</v>
      </c>
      <c r="B40" s="223" t="s">
        <v>25</v>
      </c>
      <c r="C40" s="11" t="s">
        <v>8</v>
      </c>
      <c r="D40" s="107">
        <v>140.9</v>
      </c>
      <c r="E40" s="23"/>
      <c r="F40" s="145">
        <f t="shared" si="0"/>
        <v>0</v>
      </c>
    </row>
    <row r="41" spans="1:6" x14ac:dyDescent="0.3">
      <c r="A41" s="154" t="s">
        <v>1460</v>
      </c>
      <c r="B41" s="223" t="s">
        <v>53</v>
      </c>
      <c r="C41" s="11" t="s">
        <v>8</v>
      </c>
      <c r="D41" s="107">
        <v>15.8</v>
      </c>
      <c r="E41" s="23"/>
      <c r="F41" s="145">
        <f t="shared" si="0"/>
        <v>0</v>
      </c>
    </row>
    <row r="42" spans="1:6" x14ac:dyDescent="0.3">
      <c r="A42" s="154" t="s">
        <v>1460</v>
      </c>
      <c r="B42" s="223" t="s">
        <v>25</v>
      </c>
      <c r="C42" s="11" t="s">
        <v>8</v>
      </c>
      <c r="D42" s="107">
        <v>141.1</v>
      </c>
      <c r="E42" s="23"/>
      <c r="F42" s="145">
        <f t="shared" si="0"/>
        <v>0</v>
      </c>
    </row>
    <row r="43" spans="1:6" x14ac:dyDescent="0.3">
      <c r="A43" s="154" t="s">
        <v>1460</v>
      </c>
      <c r="B43" s="223" t="s">
        <v>32</v>
      </c>
      <c r="C43" s="11" t="s">
        <v>8</v>
      </c>
      <c r="D43" s="107">
        <v>16.100000000000001</v>
      </c>
      <c r="E43" s="23"/>
      <c r="F43" s="145">
        <f t="shared" si="0"/>
        <v>0</v>
      </c>
    </row>
    <row r="44" spans="1:6" x14ac:dyDescent="0.3">
      <c r="A44" s="154" t="s">
        <v>1460</v>
      </c>
      <c r="B44" s="223" t="s">
        <v>47</v>
      </c>
      <c r="C44" s="11" t="s">
        <v>8</v>
      </c>
      <c r="D44" s="107">
        <v>70.400000000000006</v>
      </c>
      <c r="E44" s="23"/>
      <c r="F44" s="145">
        <f t="shared" si="0"/>
        <v>0</v>
      </c>
    </row>
    <row r="45" spans="1:6" x14ac:dyDescent="0.3">
      <c r="A45" s="154" t="s">
        <v>1460</v>
      </c>
      <c r="B45" s="223" t="s">
        <v>53</v>
      </c>
      <c r="C45" s="11" t="s">
        <v>8</v>
      </c>
      <c r="D45" s="107">
        <v>16.2</v>
      </c>
      <c r="E45" s="23"/>
      <c r="F45" s="145">
        <f t="shared" si="0"/>
        <v>0</v>
      </c>
    </row>
    <row r="46" spans="1:6" x14ac:dyDescent="0.3">
      <c r="A46" s="154" t="s">
        <v>1460</v>
      </c>
      <c r="B46" s="223" t="s">
        <v>47</v>
      </c>
      <c r="C46" s="11" t="s">
        <v>8</v>
      </c>
      <c r="D46" s="107">
        <v>70.599999999999994</v>
      </c>
      <c r="E46" s="23"/>
      <c r="F46" s="145">
        <f t="shared" si="0"/>
        <v>0</v>
      </c>
    </row>
    <row r="47" spans="1:6" x14ac:dyDescent="0.3">
      <c r="A47" s="154" t="s">
        <v>1460</v>
      </c>
      <c r="B47" s="223" t="s">
        <v>47</v>
      </c>
      <c r="C47" s="11" t="s">
        <v>8</v>
      </c>
      <c r="D47" s="107">
        <v>83.9</v>
      </c>
      <c r="E47" s="23"/>
      <c r="F47" s="145">
        <f t="shared" si="0"/>
        <v>0</v>
      </c>
    </row>
    <row r="48" spans="1:6" x14ac:dyDescent="0.3">
      <c r="A48" s="154" t="s">
        <v>1460</v>
      </c>
      <c r="B48" s="223" t="s">
        <v>47</v>
      </c>
      <c r="C48" s="11" t="s">
        <v>8</v>
      </c>
      <c r="D48" s="107">
        <v>69.599999999999994</v>
      </c>
      <c r="E48" s="23"/>
      <c r="F48" s="145">
        <f t="shared" si="0"/>
        <v>0</v>
      </c>
    </row>
    <row r="49" spans="1:6" x14ac:dyDescent="0.3">
      <c r="A49" s="154" t="s">
        <v>1460</v>
      </c>
      <c r="B49" s="223" t="s">
        <v>47</v>
      </c>
      <c r="C49" s="11" t="s">
        <v>8</v>
      </c>
      <c r="D49" s="107">
        <v>47.6</v>
      </c>
      <c r="E49" s="23"/>
      <c r="F49" s="145">
        <f t="shared" si="0"/>
        <v>0</v>
      </c>
    </row>
    <row r="50" spans="1:6" x14ac:dyDescent="0.3">
      <c r="A50" s="154" t="s">
        <v>1460</v>
      </c>
      <c r="B50" s="225" t="s">
        <v>48</v>
      </c>
      <c r="C50" s="11" t="s">
        <v>8</v>
      </c>
      <c r="D50" s="107">
        <v>2.5</v>
      </c>
      <c r="E50" s="23"/>
      <c r="F50" s="145">
        <f t="shared" si="0"/>
        <v>0</v>
      </c>
    </row>
    <row r="51" spans="1:6" x14ac:dyDescent="0.3">
      <c r="A51" s="155" t="s">
        <v>1461</v>
      </c>
      <c r="B51" s="226" t="s">
        <v>36</v>
      </c>
      <c r="C51" s="11" t="s">
        <v>8</v>
      </c>
      <c r="D51" s="107">
        <v>44.6</v>
      </c>
      <c r="E51" s="23"/>
      <c r="F51" s="145">
        <f t="shared" si="0"/>
        <v>0</v>
      </c>
    </row>
    <row r="52" spans="1:6" x14ac:dyDescent="0.3">
      <c r="A52" s="155" t="s">
        <v>1461</v>
      </c>
      <c r="B52" s="223" t="s">
        <v>36</v>
      </c>
      <c r="C52" s="11" t="s">
        <v>8</v>
      </c>
      <c r="D52" s="107">
        <v>21.9</v>
      </c>
      <c r="E52" s="23"/>
      <c r="F52" s="145">
        <f t="shared" si="0"/>
        <v>0</v>
      </c>
    </row>
    <row r="53" spans="1:6" x14ac:dyDescent="0.3">
      <c r="A53" s="155" t="s">
        <v>1461</v>
      </c>
      <c r="B53" s="223" t="s">
        <v>11</v>
      </c>
      <c r="C53" s="11" t="s">
        <v>8</v>
      </c>
      <c r="D53" s="107">
        <v>112.2</v>
      </c>
      <c r="E53" s="23"/>
      <c r="F53" s="145">
        <f t="shared" si="0"/>
        <v>0</v>
      </c>
    </row>
    <row r="54" spans="1:6" x14ac:dyDescent="0.3">
      <c r="A54" s="155" t="s">
        <v>1461</v>
      </c>
      <c r="B54" s="223" t="s">
        <v>11</v>
      </c>
      <c r="C54" s="11" t="s">
        <v>8</v>
      </c>
      <c r="D54" s="107">
        <v>9.1999999999999993</v>
      </c>
      <c r="E54" s="23"/>
      <c r="F54" s="145">
        <f t="shared" si="0"/>
        <v>0</v>
      </c>
    </row>
    <row r="55" spans="1:6" x14ac:dyDescent="0.3">
      <c r="A55" s="155" t="s">
        <v>1461</v>
      </c>
      <c r="B55" s="223" t="s">
        <v>27</v>
      </c>
      <c r="C55" s="11" t="s">
        <v>8</v>
      </c>
      <c r="D55" s="107">
        <v>32.6</v>
      </c>
      <c r="E55" s="23"/>
      <c r="F55" s="145">
        <f t="shared" si="0"/>
        <v>0</v>
      </c>
    </row>
    <row r="56" spans="1:6" x14ac:dyDescent="0.3">
      <c r="A56" s="155" t="s">
        <v>1461</v>
      </c>
      <c r="B56" s="223" t="s">
        <v>34</v>
      </c>
      <c r="C56" s="11" t="s">
        <v>8</v>
      </c>
      <c r="D56" s="107">
        <v>20.7</v>
      </c>
      <c r="E56" s="23"/>
      <c r="F56" s="145">
        <f t="shared" si="0"/>
        <v>0</v>
      </c>
    </row>
    <row r="57" spans="1:6" x14ac:dyDescent="0.3">
      <c r="A57" s="155" t="s">
        <v>1461</v>
      </c>
      <c r="B57" s="223" t="s">
        <v>28</v>
      </c>
      <c r="C57" s="11" t="s">
        <v>8</v>
      </c>
      <c r="D57" s="107">
        <v>28</v>
      </c>
      <c r="E57" s="23"/>
      <c r="F57" s="145">
        <f t="shared" si="0"/>
        <v>0</v>
      </c>
    </row>
    <row r="58" spans="1:6" x14ac:dyDescent="0.3">
      <c r="A58" s="155" t="s">
        <v>1461</v>
      </c>
      <c r="B58" s="223" t="s">
        <v>12</v>
      </c>
      <c r="C58" s="11" t="s">
        <v>8</v>
      </c>
      <c r="D58" s="107">
        <v>15.8</v>
      </c>
      <c r="E58" s="23"/>
      <c r="F58" s="145">
        <f t="shared" si="0"/>
        <v>0</v>
      </c>
    </row>
    <row r="59" spans="1:6" x14ac:dyDescent="0.3">
      <c r="A59" s="155" t="s">
        <v>1461</v>
      </c>
      <c r="B59" s="223" t="s">
        <v>1495</v>
      </c>
      <c r="C59" s="11" t="s">
        <v>8</v>
      </c>
      <c r="D59" s="107">
        <v>17</v>
      </c>
      <c r="E59" s="23"/>
      <c r="F59" s="145">
        <f t="shared" si="0"/>
        <v>0</v>
      </c>
    </row>
    <row r="60" spans="1:6" x14ac:dyDescent="0.3">
      <c r="A60" s="155" t="s">
        <v>1461</v>
      </c>
      <c r="B60" s="223" t="s">
        <v>12</v>
      </c>
      <c r="C60" s="11" t="s">
        <v>8</v>
      </c>
      <c r="D60" s="107">
        <v>17</v>
      </c>
      <c r="E60" s="23"/>
      <c r="F60" s="145">
        <f t="shared" si="0"/>
        <v>0</v>
      </c>
    </row>
    <row r="61" spans="1:6" x14ac:dyDescent="0.3">
      <c r="A61" s="155" t="s">
        <v>1461</v>
      </c>
      <c r="B61" s="223" t="s">
        <v>12</v>
      </c>
      <c r="C61" s="11" t="s">
        <v>8</v>
      </c>
      <c r="D61" s="107">
        <v>17</v>
      </c>
      <c r="E61" s="23"/>
      <c r="F61" s="145">
        <f t="shared" si="0"/>
        <v>0</v>
      </c>
    </row>
    <row r="62" spans="1:6" x14ac:dyDescent="0.3">
      <c r="A62" s="155" t="s">
        <v>1461</v>
      </c>
      <c r="B62" s="223" t="s">
        <v>12</v>
      </c>
      <c r="C62" s="11" t="s">
        <v>8</v>
      </c>
      <c r="D62" s="107">
        <v>17</v>
      </c>
      <c r="E62" s="23"/>
      <c r="F62" s="145">
        <f t="shared" si="0"/>
        <v>0</v>
      </c>
    </row>
    <row r="63" spans="1:6" x14ac:dyDescent="0.3">
      <c r="A63" s="155" t="s">
        <v>1461</v>
      </c>
      <c r="B63" s="223" t="s">
        <v>12</v>
      </c>
      <c r="C63" s="11" t="s">
        <v>8</v>
      </c>
      <c r="D63" s="107">
        <v>18</v>
      </c>
      <c r="E63" s="23"/>
      <c r="F63" s="145">
        <f t="shared" si="0"/>
        <v>0</v>
      </c>
    </row>
    <row r="64" spans="1:6" x14ac:dyDescent="0.3">
      <c r="A64" s="155" t="s">
        <v>1461</v>
      </c>
      <c r="B64" s="223" t="s">
        <v>12</v>
      </c>
      <c r="C64" s="11" t="s">
        <v>8</v>
      </c>
      <c r="D64" s="107">
        <v>17</v>
      </c>
      <c r="E64" s="23"/>
      <c r="F64" s="145">
        <f t="shared" si="0"/>
        <v>0</v>
      </c>
    </row>
    <row r="65" spans="1:6" x14ac:dyDescent="0.3">
      <c r="A65" s="155" t="s">
        <v>1461</v>
      </c>
      <c r="B65" s="223" t="s">
        <v>12</v>
      </c>
      <c r="C65" s="11" t="s">
        <v>8</v>
      </c>
      <c r="D65" s="107">
        <v>42</v>
      </c>
      <c r="E65" s="23"/>
      <c r="F65" s="145">
        <f t="shared" si="0"/>
        <v>0</v>
      </c>
    </row>
    <row r="66" spans="1:6" x14ac:dyDescent="0.3">
      <c r="A66" s="155" t="s">
        <v>1461</v>
      </c>
      <c r="B66" s="223" t="s">
        <v>48</v>
      </c>
      <c r="C66" s="11" t="s">
        <v>8</v>
      </c>
      <c r="D66" s="107">
        <v>2.9</v>
      </c>
      <c r="E66" s="23"/>
      <c r="F66" s="145">
        <f t="shared" si="0"/>
        <v>0</v>
      </c>
    </row>
    <row r="67" spans="1:6" x14ac:dyDescent="0.3">
      <c r="A67" s="155" t="s">
        <v>1461</v>
      </c>
      <c r="B67" s="223" t="s">
        <v>37</v>
      </c>
      <c r="C67" s="11" t="s">
        <v>8</v>
      </c>
      <c r="D67" s="107">
        <v>5.7</v>
      </c>
      <c r="E67" s="23"/>
      <c r="F67" s="145">
        <f t="shared" ref="F67:F130" si="1">(E67*D67)*255</f>
        <v>0</v>
      </c>
    </row>
    <row r="68" spans="1:6" x14ac:dyDescent="0.3">
      <c r="A68" s="155" t="s">
        <v>1461</v>
      </c>
      <c r="B68" s="223" t="s">
        <v>23</v>
      </c>
      <c r="C68" s="11" t="s">
        <v>8</v>
      </c>
      <c r="D68" s="107">
        <v>43.3</v>
      </c>
      <c r="E68" s="23"/>
      <c r="F68" s="145">
        <f t="shared" si="1"/>
        <v>0</v>
      </c>
    </row>
    <row r="69" spans="1:6" x14ac:dyDescent="0.3">
      <c r="A69" s="155" t="s">
        <v>1461</v>
      </c>
      <c r="B69" s="223" t="s">
        <v>35</v>
      </c>
      <c r="C69" s="11" t="s">
        <v>8</v>
      </c>
      <c r="D69" s="107">
        <v>35</v>
      </c>
      <c r="E69" s="23"/>
      <c r="F69" s="145">
        <f t="shared" si="1"/>
        <v>0</v>
      </c>
    </row>
    <row r="70" spans="1:6" x14ac:dyDescent="0.3">
      <c r="A70" s="155" t="s">
        <v>1461</v>
      </c>
      <c r="B70" s="223" t="s">
        <v>35</v>
      </c>
      <c r="C70" s="11" t="s">
        <v>8</v>
      </c>
      <c r="D70" s="107">
        <v>16.5</v>
      </c>
      <c r="E70" s="23"/>
      <c r="F70" s="145">
        <f t="shared" si="1"/>
        <v>0</v>
      </c>
    </row>
    <row r="71" spans="1:6" x14ac:dyDescent="0.3">
      <c r="A71" s="155" t="s">
        <v>1461</v>
      </c>
      <c r="B71" s="223" t="s">
        <v>53</v>
      </c>
      <c r="C71" s="11" t="s">
        <v>8</v>
      </c>
      <c r="D71" s="107">
        <v>6.8</v>
      </c>
      <c r="E71" s="23"/>
      <c r="F71" s="145">
        <f t="shared" si="1"/>
        <v>0</v>
      </c>
    </row>
    <row r="72" spans="1:6" x14ac:dyDescent="0.3">
      <c r="A72" s="155" t="s">
        <v>1461</v>
      </c>
      <c r="B72" s="223" t="s">
        <v>53</v>
      </c>
      <c r="C72" s="11" t="s">
        <v>8</v>
      </c>
      <c r="D72" s="107">
        <v>6.6</v>
      </c>
      <c r="E72" s="23"/>
      <c r="F72" s="145">
        <f t="shared" si="1"/>
        <v>0</v>
      </c>
    </row>
    <row r="73" spans="1:6" x14ac:dyDescent="0.3">
      <c r="A73" s="155" t="s">
        <v>1461</v>
      </c>
      <c r="B73" s="223" t="s">
        <v>53</v>
      </c>
      <c r="C73" s="11" t="s">
        <v>8</v>
      </c>
      <c r="D73" s="107">
        <v>4.8</v>
      </c>
      <c r="E73" s="23"/>
      <c r="F73" s="145">
        <f t="shared" si="1"/>
        <v>0</v>
      </c>
    </row>
    <row r="74" spans="1:6" x14ac:dyDescent="0.3">
      <c r="A74" s="155" t="s">
        <v>1461</v>
      </c>
      <c r="B74" s="223" t="s">
        <v>32</v>
      </c>
      <c r="C74" s="11" t="s">
        <v>8</v>
      </c>
      <c r="D74" s="107">
        <v>3.6</v>
      </c>
      <c r="E74" s="23"/>
      <c r="F74" s="145">
        <f t="shared" si="1"/>
        <v>0</v>
      </c>
    </row>
    <row r="75" spans="1:6" x14ac:dyDescent="0.3">
      <c r="A75" s="155" t="s">
        <v>1461</v>
      </c>
      <c r="B75" s="223" t="s">
        <v>61</v>
      </c>
      <c r="C75" s="11" t="s">
        <v>8</v>
      </c>
      <c r="D75" s="107">
        <v>39.6</v>
      </c>
      <c r="E75" s="23"/>
      <c r="F75" s="145">
        <f t="shared" si="1"/>
        <v>0</v>
      </c>
    </row>
    <row r="76" spans="1:6" x14ac:dyDescent="0.3">
      <c r="A76" s="155" t="s">
        <v>1461</v>
      </c>
      <c r="B76" s="223" t="s">
        <v>13</v>
      </c>
      <c r="C76" s="11" t="s">
        <v>8</v>
      </c>
      <c r="D76" s="107">
        <v>8.4</v>
      </c>
      <c r="E76" s="23"/>
      <c r="F76" s="145">
        <f t="shared" si="1"/>
        <v>0</v>
      </c>
    </row>
    <row r="77" spans="1:6" x14ac:dyDescent="0.3">
      <c r="A77" s="155" t="s">
        <v>1461</v>
      </c>
      <c r="B77" s="223" t="s">
        <v>12</v>
      </c>
      <c r="C77" s="11" t="s">
        <v>8</v>
      </c>
      <c r="D77" s="107">
        <v>16.600000000000001</v>
      </c>
      <c r="E77" s="23"/>
      <c r="F77" s="145">
        <f t="shared" si="1"/>
        <v>0</v>
      </c>
    </row>
    <row r="78" spans="1:6" x14ac:dyDescent="0.3">
      <c r="A78" s="155" t="s">
        <v>1461</v>
      </c>
      <c r="B78" s="223" t="s">
        <v>12</v>
      </c>
      <c r="C78" s="11" t="s">
        <v>8</v>
      </c>
      <c r="D78" s="107">
        <v>16.8</v>
      </c>
      <c r="E78" s="23"/>
      <c r="F78" s="145">
        <f t="shared" si="1"/>
        <v>0</v>
      </c>
    </row>
    <row r="79" spans="1:6" x14ac:dyDescent="0.3">
      <c r="A79" s="155" t="s">
        <v>1461</v>
      </c>
      <c r="B79" s="223" t="s">
        <v>53</v>
      </c>
      <c r="C79" s="11" t="s">
        <v>8</v>
      </c>
      <c r="D79" s="107">
        <v>5.6</v>
      </c>
      <c r="E79" s="23"/>
      <c r="F79" s="145">
        <f t="shared" si="1"/>
        <v>0</v>
      </c>
    </row>
    <row r="80" spans="1:6" x14ac:dyDescent="0.3">
      <c r="A80" s="155" t="s">
        <v>1461</v>
      </c>
      <c r="B80" s="223" t="s">
        <v>53</v>
      </c>
      <c r="C80" s="11" t="s">
        <v>8</v>
      </c>
      <c r="D80" s="107">
        <v>5.4</v>
      </c>
      <c r="E80" s="23"/>
      <c r="F80" s="145">
        <f t="shared" si="1"/>
        <v>0</v>
      </c>
    </row>
    <row r="81" spans="1:6" x14ac:dyDescent="0.3">
      <c r="A81" s="155" t="s">
        <v>1461</v>
      </c>
      <c r="B81" s="223" t="s">
        <v>35</v>
      </c>
      <c r="C81" s="11" t="s">
        <v>8</v>
      </c>
      <c r="D81" s="107">
        <v>46.1</v>
      </c>
      <c r="E81" s="23"/>
      <c r="F81" s="145">
        <f t="shared" si="1"/>
        <v>0</v>
      </c>
    </row>
    <row r="82" spans="1:6" x14ac:dyDescent="0.3">
      <c r="A82" s="155" t="s">
        <v>1461</v>
      </c>
      <c r="B82" s="223" t="s">
        <v>13</v>
      </c>
      <c r="C82" s="11" t="s">
        <v>8</v>
      </c>
      <c r="D82" s="107">
        <v>6</v>
      </c>
      <c r="E82" s="23"/>
      <c r="F82" s="145">
        <f t="shared" si="1"/>
        <v>0</v>
      </c>
    </row>
    <row r="83" spans="1:6" x14ac:dyDescent="0.3">
      <c r="A83" s="155" t="s">
        <v>1461</v>
      </c>
      <c r="B83" s="223" t="s">
        <v>1495</v>
      </c>
      <c r="C83" s="11" t="s">
        <v>8</v>
      </c>
      <c r="D83" s="107">
        <v>35.200000000000003</v>
      </c>
      <c r="E83" s="23"/>
      <c r="F83" s="145">
        <f t="shared" si="1"/>
        <v>0</v>
      </c>
    </row>
    <row r="84" spans="1:6" x14ac:dyDescent="0.3">
      <c r="A84" s="155" t="s">
        <v>1461</v>
      </c>
      <c r="B84" s="223" t="s">
        <v>12</v>
      </c>
      <c r="C84" s="11" t="s">
        <v>8</v>
      </c>
      <c r="D84" s="107">
        <v>18</v>
      </c>
      <c r="E84" s="23"/>
      <c r="F84" s="145">
        <f t="shared" si="1"/>
        <v>0</v>
      </c>
    </row>
    <row r="85" spans="1:6" x14ac:dyDescent="0.3">
      <c r="A85" s="156" t="s">
        <v>1191</v>
      </c>
      <c r="B85" s="230" t="s">
        <v>10</v>
      </c>
      <c r="C85" s="11" t="s">
        <v>8</v>
      </c>
      <c r="D85" s="104">
        <v>398.16</v>
      </c>
      <c r="E85" s="23"/>
      <c r="F85" s="145">
        <f t="shared" si="1"/>
        <v>0</v>
      </c>
    </row>
    <row r="86" spans="1:6" x14ac:dyDescent="0.3">
      <c r="A86" s="156" t="s">
        <v>1191</v>
      </c>
      <c r="B86" s="220" t="s">
        <v>36</v>
      </c>
      <c r="C86" s="11" t="s">
        <v>8</v>
      </c>
      <c r="D86" s="104">
        <v>36.74</v>
      </c>
      <c r="E86" s="23"/>
      <c r="F86" s="145">
        <f t="shared" si="1"/>
        <v>0</v>
      </c>
    </row>
    <row r="87" spans="1:6" x14ac:dyDescent="0.3">
      <c r="A87" s="156" t="s">
        <v>1191</v>
      </c>
      <c r="B87" s="220" t="s">
        <v>42</v>
      </c>
      <c r="C87" s="11" t="s">
        <v>8</v>
      </c>
      <c r="D87" s="104">
        <v>3.49</v>
      </c>
      <c r="E87" s="23"/>
      <c r="F87" s="145">
        <f t="shared" si="1"/>
        <v>0</v>
      </c>
    </row>
    <row r="88" spans="1:6" x14ac:dyDescent="0.3">
      <c r="A88" s="156" t="s">
        <v>1191</v>
      </c>
      <c r="B88" s="220" t="s">
        <v>41</v>
      </c>
      <c r="C88" s="11" t="s">
        <v>8</v>
      </c>
      <c r="D88" s="104">
        <v>2.09</v>
      </c>
      <c r="E88" s="23"/>
      <c r="F88" s="145">
        <f t="shared" si="1"/>
        <v>0</v>
      </c>
    </row>
    <row r="89" spans="1:6" x14ac:dyDescent="0.3">
      <c r="A89" s="156" t="s">
        <v>1191</v>
      </c>
      <c r="B89" s="220" t="s">
        <v>43</v>
      </c>
      <c r="C89" s="11" t="s">
        <v>8</v>
      </c>
      <c r="D89" s="104">
        <v>2.06</v>
      </c>
      <c r="E89" s="23"/>
      <c r="F89" s="145">
        <f t="shared" si="1"/>
        <v>0</v>
      </c>
    </row>
    <row r="90" spans="1:6" x14ac:dyDescent="0.3">
      <c r="A90" s="156" t="s">
        <v>1191</v>
      </c>
      <c r="B90" s="220" t="s">
        <v>54</v>
      </c>
      <c r="C90" s="11" t="s">
        <v>8</v>
      </c>
      <c r="D90" s="104">
        <v>4.99</v>
      </c>
      <c r="E90" s="23"/>
      <c r="F90" s="145">
        <f t="shared" si="1"/>
        <v>0</v>
      </c>
    </row>
    <row r="91" spans="1:6" x14ac:dyDescent="0.3">
      <c r="A91" s="156" t="s">
        <v>1191</v>
      </c>
      <c r="B91" s="220" t="s">
        <v>58</v>
      </c>
      <c r="C91" s="11" t="s">
        <v>8</v>
      </c>
      <c r="D91" s="104">
        <v>9.41</v>
      </c>
      <c r="E91" s="23"/>
      <c r="F91" s="145">
        <f t="shared" si="1"/>
        <v>0</v>
      </c>
    </row>
    <row r="92" spans="1:6" x14ac:dyDescent="0.3">
      <c r="A92" s="156" t="s">
        <v>1191</v>
      </c>
      <c r="B92" s="220" t="s">
        <v>57</v>
      </c>
      <c r="C92" s="11" t="s">
        <v>8</v>
      </c>
      <c r="D92" s="104">
        <v>16.14</v>
      </c>
      <c r="E92" s="23"/>
      <c r="F92" s="145">
        <f t="shared" si="1"/>
        <v>0</v>
      </c>
    </row>
    <row r="93" spans="1:6" x14ac:dyDescent="0.3">
      <c r="A93" s="156" t="s">
        <v>1191</v>
      </c>
      <c r="B93" s="220" t="s">
        <v>39</v>
      </c>
      <c r="C93" s="11" t="s">
        <v>8</v>
      </c>
      <c r="D93" s="104">
        <v>3.49</v>
      </c>
      <c r="E93" s="23"/>
      <c r="F93" s="145">
        <f t="shared" si="1"/>
        <v>0</v>
      </c>
    </row>
    <row r="94" spans="1:6" x14ac:dyDescent="0.3">
      <c r="A94" s="156" t="s">
        <v>1191</v>
      </c>
      <c r="B94" s="220" t="s">
        <v>38</v>
      </c>
      <c r="C94" s="11" t="s">
        <v>8</v>
      </c>
      <c r="D94" s="104">
        <v>2.09</v>
      </c>
      <c r="E94" s="23"/>
      <c r="F94" s="145">
        <f t="shared" si="1"/>
        <v>0</v>
      </c>
    </row>
    <row r="95" spans="1:6" x14ac:dyDescent="0.3">
      <c r="A95" s="156" t="s">
        <v>1191</v>
      </c>
      <c r="B95" s="220" t="s">
        <v>40</v>
      </c>
      <c r="C95" s="11" t="s">
        <v>8</v>
      </c>
      <c r="D95" s="104">
        <v>3.55</v>
      </c>
      <c r="E95" s="23"/>
      <c r="F95" s="145">
        <f t="shared" si="1"/>
        <v>0</v>
      </c>
    </row>
    <row r="96" spans="1:6" x14ac:dyDescent="0.3">
      <c r="A96" s="156" t="s">
        <v>1191</v>
      </c>
      <c r="B96" s="220" t="s">
        <v>54</v>
      </c>
      <c r="C96" s="11" t="s">
        <v>8</v>
      </c>
      <c r="D96" s="104">
        <v>3.87</v>
      </c>
      <c r="E96" s="23"/>
      <c r="F96" s="145">
        <f t="shared" si="1"/>
        <v>0</v>
      </c>
    </row>
    <row r="97" spans="1:6" x14ac:dyDescent="0.3">
      <c r="A97" s="156" t="s">
        <v>1191</v>
      </c>
      <c r="B97" s="220" t="s">
        <v>49</v>
      </c>
      <c r="C97" s="11" t="s">
        <v>8</v>
      </c>
      <c r="D97" s="104">
        <v>1.5</v>
      </c>
      <c r="E97" s="23"/>
      <c r="F97" s="145">
        <f t="shared" si="1"/>
        <v>0</v>
      </c>
    </row>
    <row r="98" spans="1:6" x14ac:dyDescent="0.3">
      <c r="A98" s="156" t="s">
        <v>1191</v>
      </c>
      <c r="B98" s="220" t="s">
        <v>56</v>
      </c>
      <c r="C98" s="11" t="s">
        <v>8</v>
      </c>
      <c r="D98" s="104">
        <v>8.15</v>
      </c>
      <c r="E98" s="23"/>
      <c r="F98" s="145">
        <f t="shared" si="1"/>
        <v>0</v>
      </c>
    </row>
    <row r="99" spans="1:6" x14ac:dyDescent="0.3">
      <c r="A99" s="156" t="s">
        <v>1191</v>
      </c>
      <c r="B99" s="220" t="s">
        <v>55</v>
      </c>
      <c r="C99" s="11" t="s">
        <v>8</v>
      </c>
      <c r="D99" s="104">
        <v>20.94</v>
      </c>
      <c r="E99" s="23"/>
      <c r="F99" s="145">
        <f t="shared" si="1"/>
        <v>0</v>
      </c>
    </row>
    <row r="100" spans="1:6" x14ac:dyDescent="0.3">
      <c r="A100" s="156" t="s">
        <v>1191</v>
      </c>
      <c r="B100" s="220" t="s">
        <v>37</v>
      </c>
      <c r="C100" s="11" t="s">
        <v>8</v>
      </c>
      <c r="D100" s="148">
        <v>25.06</v>
      </c>
      <c r="E100" s="23"/>
      <c r="F100" s="145">
        <f t="shared" si="1"/>
        <v>0</v>
      </c>
    </row>
    <row r="101" spans="1:6" x14ac:dyDescent="0.3">
      <c r="A101" s="156" t="s">
        <v>1191</v>
      </c>
      <c r="B101" s="220" t="s">
        <v>37</v>
      </c>
      <c r="C101" s="11" t="s">
        <v>8</v>
      </c>
      <c r="D101" s="148">
        <v>4.1900000000000004</v>
      </c>
      <c r="E101" s="23"/>
      <c r="F101" s="145">
        <f t="shared" si="1"/>
        <v>0</v>
      </c>
    </row>
    <row r="102" spans="1:6" x14ac:dyDescent="0.3">
      <c r="A102" s="156" t="s">
        <v>1191</v>
      </c>
      <c r="B102" s="220" t="s">
        <v>19</v>
      </c>
      <c r="C102" s="11" t="s">
        <v>8</v>
      </c>
      <c r="D102" s="148">
        <v>73.12</v>
      </c>
      <c r="E102" s="23"/>
      <c r="F102" s="145">
        <f t="shared" si="1"/>
        <v>0</v>
      </c>
    </row>
    <row r="103" spans="1:6" x14ac:dyDescent="0.3">
      <c r="A103" s="156" t="s">
        <v>1191</v>
      </c>
      <c r="B103" s="220" t="s">
        <v>11</v>
      </c>
      <c r="C103" s="11" t="s">
        <v>8</v>
      </c>
      <c r="D103" s="148">
        <v>124.13</v>
      </c>
      <c r="E103" s="23"/>
      <c r="F103" s="145">
        <f t="shared" si="1"/>
        <v>0</v>
      </c>
    </row>
    <row r="104" spans="1:6" x14ac:dyDescent="0.3">
      <c r="A104" s="156" t="s">
        <v>1191</v>
      </c>
      <c r="B104" s="220" t="s">
        <v>47</v>
      </c>
      <c r="C104" s="11" t="s">
        <v>8</v>
      </c>
      <c r="D104" s="148">
        <v>75.44</v>
      </c>
      <c r="E104" s="23"/>
      <c r="F104" s="145">
        <f t="shared" si="1"/>
        <v>0</v>
      </c>
    </row>
    <row r="105" spans="1:6" x14ac:dyDescent="0.3">
      <c r="A105" s="156" t="s">
        <v>1191</v>
      </c>
      <c r="B105" s="220" t="s">
        <v>47</v>
      </c>
      <c r="C105" s="11" t="s">
        <v>8</v>
      </c>
      <c r="D105" s="148">
        <v>76.19</v>
      </c>
      <c r="E105" s="23"/>
      <c r="F105" s="145">
        <f t="shared" si="1"/>
        <v>0</v>
      </c>
    </row>
    <row r="106" spans="1:6" x14ac:dyDescent="0.3">
      <c r="A106" s="156" t="s">
        <v>1191</v>
      </c>
      <c r="B106" s="220" t="s">
        <v>47</v>
      </c>
      <c r="C106" s="11" t="s">
        <v>8</v>
      </c>
      <c r="D106" s="148">
        <v>76.19</v>
      </c>
      <c r="E106" s="23"/>
      <c r="F106" s="145">
        <f t="shared" si="1"/>
        <v>0</v>
      </c>
    </row>
    <row r="107" spans="1:6" x14ac:dyDescent="0.3">
      <c r="A107" s="156" t="s">
        <v>1191</v>
      </c>
      <c r="B107" s="220" t="s">
        <v>47</v>
      </c>
      <c r="C107" s="11" t="s">
        <v>8</v>
      </c>
      <c r="D107" s="148">
        <v>76.099999999999994</v>
      </c>
      <c r="E107" s="23"/>
      <c r="F107" s="145">
        <f t="shared" si="1"/>
        <v>0</v>
      </c>
    </row>
    <row r="108" spans="1:6" x14ac:dyDescent="0.3">
      <c r="A108" s="156" t="s">
        <v>1191</v>
      </c>
      <c r="B108" s="220" t="s">
        <v>47</v>
      </c>
      <c r="C108" s="11" t="s">
        <v>8</v>
      </c>
      <c r="D108" s="148">
        <v>50.28</v>
      </c>
      <c r="E108" s="23"/>
      <c r="F108" s="145">
        <f t="shared" si="1"/>
        <v>0</v>
      </c>
    </row>
    <row r="109" spans="1:6" x14ac:dyDescent="0.3">
      <c r="A109" s="156" t="s">
        <v>1191</v>
      </c>
      <c r="B109" s="220" t="s">
        <v>45</v>
      </c>
      <c r="C109" s="11" t="s">
        <v>8</v>
      </c>
      <c r="D109" s="148">
        <v>12.81</v>
      </c>
      <c r="E109" s="23"/>
      <c r="F109" s="145">
        <f t="shared" si="1"/>
        <v>0</v>
      </c>
    </row>
    <row r="110" spans="1:6" x14ac:dyDescent="0.3">
      <c r="A110" s="156" t="s">
        <v>1191</v>
      </c>
      <c r="B110" s="220" t="s">
        <v>9</v>
      </c>
      <c r="C110" s="11" t="s">
        <v>8</v>
      </c>
      <c r="D110" s="148">
        <v>10.88</v>
      </c>
      <c r="E110" s="23"/>
      <c r="F110" s="145">
        <f t="shared" si="1"/>
        <v>0</v>
      </c>
    </row>
    <row r="111" spans="1:6" x14ac:dyDescent="0.3">
      <c r="A111" s="156" t="s">
        <v>1191</v>
      </c>
      <c r="B111" s="220" t="s">
        <v>158</v>
      </c>
      <c r="C111" s="11" t="s">
        <v>8</v>
      </c>
      <c r="D111" s="148">
        <v>127.31</v>
      </c>
      <c r="E111" s="23"/>
      <c r="F111" s="145">
        <f t="shared" si="1"/>
        <v>0</v>
      </c>
    </row>
    <row r="112" spans="1:6" x14ac:dyDescent="0.3">
      <c r="A112" s="156" t="s">
        <v>1191</v>
      </c>
      <c r="B112" s="220" t="s">
        <v>11</v>
      </c>
      <c r="C112" s="11" t="s">
        <v>8</v>
      </c>
      <c r="D112" s="148">
        <v>299.17</v>
      </c>
      <c r="E112" s="23"/>
      <c r="F112" s="145">
        <f t="shared" si="1"/>
        <v>0</v>
      </c>
    </row>
    <row r="113" spans="1:7" x14ac:dyDescent="0.3">
      <c r="A113" s="156" t="s">
        <v>1191</v>
      </c>
      <c r="B113" s="220" t="s">
        <v>47</v>
      </c>
      <c r="C113" s="11" t="s">
        <v>8</v>
      </c>
      <c r="D113" s="148">
        <v>78.260000000000005</v>
      </c>
      <c r="E113" s="23"/>
      <c r="F113" s="145">
        <f t="shared" si="1"/>
        <v>0</v>
      </c>
    </row>
    <row r="114" spans="1:7" x14ac:dyDescent="0.3">
      <c r="A114" s="156" t="s">
        <v>1191</v>
      </c>
      <c r="B114" s="220" t="s">
        <v>31</v>
      </c>
      <c r="C114" s="11" t="s">
        <v>8</v>
      </c>
      <c r="D114" s="148">
        <v>24.72</v>
      </c>
      <c r="E114" s="23"/>
      <c r="F114" s="145">
        <f t="shared" si="1"/>
        <v>0</v>
      </c>
    </row>
    <row r="115" spans="1:7" x14ac:dyDescent="0.3">
      <c r="A115" s="156" t="s">
        <v>1191</v>
      </c>
      <c r="B115" s="220" t="s">
        <v>17</v>
      </c>
      <c r="C115" s="11" t="s">
        <v>8</v>
      </c>
      <c r="D115" s="148">
        <v>44.03</v>
      </c>
      <c r="E115" s="23"/>
      <c r="F115" s="145">
        <f t="shared" si="1"/>
        <v>0</v>
      </c>
    </row>
    <row r="116" spans="1:7" x14ac:dyDescent="0.3">
      <c r="A116" s="156" t="s">
        <v>1191</v>
      </c>
      <c r="B116" s="220" t="s">
        <v>14</v>
      </c>
      <c r="C116" s="11" t="s">
        <v>8</v>
      </c>
      <c r="D116" s="148">
        <v>19.77</v>
      </c>
      <c r="E116" s="23"/>
      <c r="F116" s="145">
        <f t="shared" si="1"/>
        <v>0</v>
      </c>
    </row>
    <row r="117" spans="1:7" x14ac:dyDescent="0.3">
      <c r="A117" s="156" t="s">
        <v>1191</v>
      </c>
      <c r="B117" s="220" t="s">
        <v>36</v>
      </c>
      <c r="C117" s="11" t="s">
        <v>8</v>
      </c>
      <c r="D117" s="148">
        <v>24.94</v>
      </c>
      <c r="E117" s="23"/>
      <c r="F117" s="145">
        <f t="shared" si="1"/>
        <v>0</v>
      </c>
    </row>
    <row r="118" spans="1:7" x14ac:dyDescent="0.3">
      <c r="A118" s="156" t="s">
        <v>1191</v>
      </c>
      <c r="B118" s="220" t="s">
        <v>16</v>
      </c>
      <c r="C118" s="11" t="s">
        <v>8</v>
      </c>
      <c r="D118" s="148">
        <v>68.86</v>
      </c>
      <c r="E118" s="23"/>
      <c r="F118" s="145">
        <f t="shared" si="1"/>
        <v>0</v>
      </c>
    </row>
    <row r="119" spans="1:7" x14ac:dyDescent="0.3">
      <c r="A119" s="156" t="s">
        <v>1191</v>
      </c>
      <c r="B119" s="220" t="s">
        <v>37</v>
      </c>
      <c r="C119" s="11" t="s">
        <v>8</v>
      </c>
      <c r="D119" s="148">
        <v>21.34</v>
      </c>
      <c r="E119" s="23"/>
      <c r="F119" s="145">
        <f t="shared" si="1"/>
        <v>0</v>
      </c>
    </row>
    <row r="120" spans="1:7" x14ac:dyDescent="0.3">
      <c r="A120" s="156" t="s">
        <v>1191</v>
      </c>
      <c r="B120" s="220" t="s">
        <v>32</v>
      </c>
      <c r="C120" s="11" t="s">
        <v>8</v>
      </c>
      <c r="D120" s="148">
        <v>12.84</v>
      </c>
      <c r="E120" s="23"/>
      <c r="F120" s="145">
        <f t="shared" si="1"/>
        <v>0</v>
      </c>
    </row>
    <row r="121" spans="1:7" x14ac:dyDescent="0.3">
      <c r="A121" s="158" t="s">
        <v>1191</v>
      </c>
      <c r="B121" s="243" t="s">
        <v>44</v>
      </c>
      <c r="C121" s="38" t="s">
        <v>8</v>
      </c>
      <c r="D121" s="149">
        <v>86.37</v>
      </c>
      <c r="E121" s="152"/>
      <c r="F121" s="145">
        <f t="shared" si="1"/>
        <v>0</v>
      </c>
    </row>
    <row r="122" spans="1:7" x14ac:dyDescent="0.3">
      <c r="A122" s="159" t="s">
        <v>1462</v>
      </c>
      <c r="B122" s="227" t="s">
        <v>36</v>
      </c>
      <c r="C122" s="41" t="s">
        <v>8</v>
      </c>
      <c r="D122" s="115">
        <v>45</v>
      </c>
      <c r="E122" s="152"/>
      <c r="F122" s="145">
        <f t="shared" si="1"/>
        <v>0</v>
      </c>
      <c r="G122" s="17"/>
    </row>
    <row r="123" spans="1:7" x14ac:dyDescent="0.3">
      <c r="A123" s="159" t="s">
        <v>1462</v>
      </c>
      <c r="B123" s="227" t="s">
        <v>36</v>
      </c>
      <c r="C123" s="41" t="s">
        <v>8</v>
      </c>
      <c r="D123" s="115">
        <v>22.2</v>
      </c>
      <c r="E123" s="152"/>
      <c r="F123" s="145">
        <f t="shared" si="1"/>
        <v>0</v>
      </c>
      <c r="G123" s="17"/>
    </row>
    <row r="124" spans="1:7" x14ac:dyDescent="0.3">
      <c r="A124" s="159" t="s">
        <v>1462</v>
      </c>
      <c r="B124" s="227" t="s">
        <v>11</v>
      </c>
      <c r="C124" s="41" t="s">
        <v>8</v>
      </c>
      <c r="D124" s="115">
        <v>112.2</v>
      </c>
      <c r="E124" s="152"/>
      <c r="F124" s="145">
        <f t="shared" si="1"/>
        <v>0</v>
      </c>
      <c r="G124" s="17"/>
    </row>
    <row r="125" spans="1:7" x14ac:dyDescent="0.3">
      <c r="A125" s="159" t="s">
        <v>1462</v>
      </c>
      <c r="B125" s="227" t="s">
        <v>11</v>
      </c>
      <c r="C125" s="41" t="s">
        <v>8</v>
      </c>
      <c r="D125" s="115">
        <v>24.2</v>
      </c>
      <c r="E125" s="152"/>
      <c r="F125" s="145">
        <f t="shared" si="1"/>
        <v>0</v>
      </c>
      <c r="G125" s="17"/>
    </row>
    <row r="126" spans="1:7" x14ac:dyDescent="0.3">
      <c r="A126" s="159" t="s">
        <v>1462</v>
      </c>
      <c r="B126" s="227" t="s">
        <v>26</v>
      </c>
      <c r="C126" s="41" t="s">
        <v>8</v>
      </c>
      <c r="D126" s="115">
        <v>32.1</v>
      </c>
      <c r="E126" s="152"/>
      <c r="F126" s="145">
        <f t="shared" si="1"/>
        <v>0</v>
      </c>
      <c r="G126" s="17"/>
    </row>
    <row r="127" spans="1:7" x14ac:dyDescent="0.3">
      <c r="A127" s="159" t="s">
        <v>1462</v>
      </c>
      <c r="B127" s="227" t="s">
        <v>26</v>
      </c>
      <c r="C127" s="41" t="s">
        <v>8</v>
      </c>
      <c r="D127" s="115">
        <v>16.5</v>
      </c>
      <c r="E127" s="152"/>
      <c r="F127" s="145">
        <f t="shared" si="1"/>
        <v>0</v>
      </c>
      <c r="G127" s="17"/>
    </row>
    <row r="128" spans="1:7" x14ac:dyDescent="0.3">
      <c r="A128" s="159" t="s">
        <v>1462</v>
      </c>
      <c r="B128" s="227" t="s">
        <v>26</v>
      </c>
      <c r="C128" s="41" t="s">
        <v>8</v>
      </c>
      <c r="D128" s="115">
        <v>16.399999999999999</v>
      </c>
      <c r="E128" s="152"/>
      <c r="F128" s="145">
        <f t="shared" si="1"/>
        <v>0</v>
      </c>
      <c r="G128" s="17"/>
    </row>
    <row r="129" spans="1:7" x14ac:dyDescent="0.3">
      <c r="A129" s="159" t="s">
        <v>1462</v>
      </c>
      <c r="B129" s="227" t="s">
        <v>26</v>
      </c>
      <c r="C129" s="41" t="s">
        <v>8</v>
      </c>
      <c r="D129" s="115">
        <v>9.6</v>
      </c>
      <c r="E129" s="152"/>
      <c r="F129" s="145">
        <f t="shared" si="1"/>
        <v>0</v>
      </c>
      <c r="G129" s="17"/>
    </row>
    <row r="130" spans="1:7" x14ac:dyDescent="0.3">
      <c r="A130" s="159" t="s">
        <v>1462</v>
      </c>
      <c r="B130" s="227" t="s">
        <v>26</v>
      </c>
      <c r="C130" s="41" t="s">
        <v>8</v>
      </c>
      <c r="D130" s="115">
        <v>16.399999999999999</v>
      </c>
      <c r="E130" s="152"/>
      <c r="F130" s="145">
        <f t="shared" si="1"/>
        <v>0</v>
      </c>
      <c r="G130" s="17"/>
    </row>
    <row r="131" spans="1:7" x14ac:dyDescent="0.3">
      <c r="A131" s="159" t="s">
        <v>1462</v>
      </c>
      <c r="B131" s="227" t="s">
        <v>26</v>
      </c>
      <c r="C131" s="41" t="s">
        <v>8</v>
      </c>
      <c r="D131" s="115">
        <v>16.399999999999999</v>
      </c>
      <c r="E131" s="152"/>
      <c r="F131" s="145">
        <f t="shared" ref="F131:F194" si="2">(E131*D131)*255</f>
        <v>0</v>
      </c>
      <c r="G131" s="17"/>
    </row>
    <row r="132" spans="1:7" x14ac:dyDescent="0.3">
      <c r="A132" s="159" t="s">
        <v>1462</v>
      </c>
      <c r="B132" s="227" t="s">
        <v>26</v>
      </c>
      <c r="C132" s="41" t="s">
        <v>8</v>
      </c>
      <c r="D132" s="115">
        <v>16.399999999999999</v>
      </c>
      <c r="E132" s="152"/>
      <c r="F132" s="145">
        <f t="shared" si="2"/>
        <v>0</v>
      </c>
      <c r="G132" s="17"/>
    </row>
    <row r="133" spans="1:7" x14ac:dyDescent="0.3">
      <c r="A133" s="159" t="s">
        <v>1462</v>
      </c>
      <c r="B133" s="227" t="s">
        <v>26</v>
      </c>
      <c r="C133" s="41" t="s">
        <v>8</v>
      </c>
      <c r="D133" s="115">
        <v>16.3</v>
      </c>
      <c r="E133" s="152"/>
      <c r="F133" s="145">
        <f t="shared" si="2"/>
        <v>0</v>
      </c>
      <c r="G133" s="17"/>
    </row>
    <row r="134" spans="1:7" x14ac:dyDescent="0.3">
      <c r="A134" s="159" t="s">
        <v>1462</v>
      </c>
      <c r="B134" s="227" t="s">
        <v>26</v>
      </c>
      <c r="C134" s="41" t="s">
        <v>8</v>
      </c>
      <c r="D134" s="115">
        <v>16.3</v>
      </c>
      <c r="E134" s="152"/>
      <c r="F134" s="145">
        <f t="shared" si="2"/>
        <v>0</v>
      </c>
      <c r="G134" s="17"/>
    </row>
    <row r="135" spans="1:7" x14ac:dyDescent="0.3">
      <c r="A135" s="159" t="s">
        <v>1462</v>
      </c>
      <c r="B135" s="227" t="s">
        <v>26</v>
      </c>
      <c r="C135" s="41" t="s">
        <v>8</v>
      </c>
      <c r="D135" s="115">
        <v>16.3</v>
      </c>
      <c r="E135" s="152"/>
      <c r="F135" s="145">
        <f t="shared" si="2"/>
        <v>0</v>
      </c>
      <c r="G135" s="17"/>
    </row>
    <row r="136" spans="1:7" x14ac:dyDescent="0.3">
      <c r="A136" s="159" t="s">
        <v>1462</v>
      </c>
      <c r="B136" s="227" t="s">
        <v>26</v>
      </c>
      <c r="C136" s="41" t="s">
        <v>8</v>
      </c>
      <c r="D136" s="115">
        <v>16.8</v>
      </c>
      <c r="E136" s="152"/>
      <c r="F136" s="145">
        <f t="shared" si="2"/>
        <v>0</v>
      </c>
      <c r="G136" s="17"/>
    </row>
    <row r="137" spans="1:7" x14ac:dyDescent="0.3">
      <c r="A137" s="159" t="s">
        <v>1462</v>
      </c>
      <c r="B137" s="227" t="s">
        <v>26</v>
      </c>
      <c r="C137" s="41" t="s">
        <v>8</v>
      </c>
      <c r="D137" s="115">
        <v>16.5</v>
      </c>
      <c r="E137" s="152"/>
      <c r="F137" s="145">
        <f t="shared" si="2"/>
        <v>0</v>
      </c>
      <c r="G137" s="17"/>
    </row>
    <row r="138" spans="1:7" x14ac:dyDescent="0.3">
      <c r="A138" s="159" t="s">
        <v>1462</v>
      </c>
      <c r="B138" s="227" t="s">
        <v>26</v>
      </c>
      <c r="C138" s="41" t="s">
        <v>8</v>
      </c>
      <c r="D138" s="115">
        <v>24.3</v>
      </c>
      <c r="E138" s="152"/>
      <c r="F138" s="145">
        <f t="shared" si="2"/>
        <v>0</v>
      </c>
      <c r="G138" s="17"/>
    </row>
    <row r="139" spans="1:7" x14ac:dyDescent="0.3">
      <c r="A139" s="159" t="s">
        <v>1462</v>
      </c>
      <c r="B139" s="227" t="s">
        <v>48</v>
      </c>
      <c r="C139" s="41" t="s">
        <v>8</v>
      </c>
      <c r="D139" s="115">
        <v>2.9</v>
      </c>
      <c r="E139" s="152"/>
      <c r="F139" s="145">
        <f t="shared" si="2"/>
        <v>0</v>
      </c>
      <c r="G139" s="17"/>
    </row>
    <row r="140" spans="1:7" x14ac:dyDescent="0.3">
      <c r="A140" s="159" t="s">
        <v>1462</v>
      </c>
      <c r="B140" s="227" t="s">
        <v>37</v>
      </c>
      <c r="C140" s="41" t="s">
        <v>8</v>
      </c>
      <c r="D140" s="115">
        <v>5.8</v>
      </c>
      <c r="E140" s="152"/>
      <c r="F140" s="145">
        <f t="shared" si="2"/>
        <v>0</v>
      </c>
      <c r="G140" s="17"/>
    </row>
    <row r="141" spans="1:7" x14ac:dyDescent="0.3">
      <c r="A141" s="159" t="s">
        <v>1462</v>
      </c>
      <c r="B141" s="227" t="s">
        <v>26</v>
      </c>
      <c r="C141" s="41" t="s">
        <v>8</v>
      </c>
      <c r="D141" s="115">
        <v>25.8</v>
      </c>
      <c r="E141" s="152"/>
      <c r="F141" s="145">
        <f t="shared" si="2"/>
        <v>0</v>
      </c>
      <c r="G141" s="17"/>
    </row>
    <row r="142" spans="1:7" x14ac:dyDescent="0.3">
      <c r="A142" s="159" t="s">
        <v>1462</v>
      </c>
      <c r="B142" s="227" t="s">
        <v>26</v>
      </c>
      <c r="C142" s="41" t="s">
        <v>8</v>
      </c>
      <c r="D142" s="115">
        <v>17.3</v>
      </c>
      <c r="E142" s="152"/>
      <c r="F142" s="145">
        <f t="shared" si="2"/>
        <v>0</v>
      </c>
      <c r="G142" s="17"/>
    </row>
    <row r="143" spans="1:7" x14ac:dyDescent="0.3">
      <c r="A143" s="159" t="s">
        <v>1462</v>
      </c>
      <c r="B143" s="227" t="s">
        <v>26</v>
      </c>
      <c r="C143" s="41" t="s">
        <v>8</v>
      </c>
      <c r="D143" s="115">
        <v>17.2</v>
      </c>
      <c r="E143" s="152"/>
      <c r="F143" s="145">
        <f t="shared" si="2"/>
        <v>0</v>
      </c>
      <c r="G143" s="17"/>
    </row>
    <row r="144" spans="1:7" x14ac:dyDescent="0.3">
      <c r="A144" s="159" t="s">
        <v>1462</v>
      </c>
      <c r="B144" s="227" t="s">
        <v>26</v>
      </c>
      <c r="C144" s="41" t="s">
        <v>8</v>
      </c>
      <c r="D144" s="115">
        <v>17.2</v>
      </c>
      <c r="E144" s="152"/>
      <c r="F144" s="145">
        <f t="shared" si="2"/>
        <v>0</v>
      </c>
      <c r="G144" s="17"/>
    </row>
    <row r="145" spans="1:7" x14ac:dyDescent="0.3">
      <c r="A145" s="159" t="s">
        <v>1462</v>
      </c>
      <c r="B145" s="227" t="s">
        <v>26</v>
      </c>
      <c r="C145" s="41" t="s">
        <v>8</v>
      </c>
      <c r="D145" s="115">
        <v>17</v>
      </c>
      <c r="E145" s="152"/>
      <c r="F145" s="145">
        <f t="shared" si="2"/>
        <v>0</v>
      </c>
      <c r="G145" s="17"/>
    </row>
    <row r="146" spans="1:7" x14ac:dyDescent="0.3">
      <c r="A146" s="159" t="s">
        <v>1462</v>
      </c>
      <c r="B146" s="227" t="s">
        <v>53</v>
      </c>
      <c r="C146" s="41" t="s">
        <v>8</v>
      </c>
      <c r="D146" s="115">
        <v>6.8</v>
      </c>
      <c r="E146" s="152"/>
      <c r="F146" s="145">
        <f t="shared" si="2"/>
        <v>0</v>
      </c>
      <c r="G146" s="17"/>
    </row>
    <row r="147" spans="1:7" x14ac:dyDescent="0.3">
      <c r="A147" s="159" t="s">
        <v>1462</v>
      </c>
      <c r="B147" s="227" t="s">
        <v>53</v>
      </c>
      <c r="C147" s="41" t="s">
        <v>8</v>
      </c>
      <c r="D147" s="115">
        <v>6.7</v>
      </c>
      <c r="E147" s="152"/>
      <c r="F147" s="145">
        <f t="shared" si="2"/>
        <v>0</v>
      </c>
      <c r="G147" s="17"/>
    </row>
    <row r="148" spans="1:7" x14ac:dyDescent="0.3">
      <c r="A148" s="159" t="s">
        <v>1462</v>
      </c>
      <c r="B148" s="227" t="s">
        <v>53</v>
      </c>
      <c r="C148" s="41" t="s">
        <v>8</v>
      </c>
      <c r="D148" s="115">
        <v>4.8</v>
      </c>
      <c r="E148" s="152"/>
      <c r="F148" s="145">
        <f t="shared" si="2"/>
        <v>0</v>
      </c>
      <c r="G148" s="17"/>
    </row>
    <row r="149" spans="1:7" x14ac:dyDescent="0.3">
      <c r="A149" s="159" t="s">
        <v>1462</v>
      </c>
      <c r="B149" s="227" t="s">
        <v>32</v>
      </c>
      <c r="C149" s="41" t="s">
        <v>8</v>
      </c>
      <c r="D149" s="115">
        <v>3.7</v>
      </c>
      <c r="E149" s="152"/>
      <c r="F149" s="145">
        <f t="shared" si="2"/>
        <v>0</v>
      </c>
      <c r="G149" s="17"/>
    </row>
    <row r="150" spans="1:7" x14ac:dyDescent="0.3">
      <c r="A150" s="159" t="s">
        <v>1462</v>
      </c>
      <c r="B150" s="227" t="s">
        <v>26</v>
      </c>
      <c r="C150" s="41" t="s">
        <v>8</v>
      </c>
      <c r="D150" s="115">
        <v>14.6</v>
      </c>
      <c r="E150" s="152"/>
      <c r="F150" s="145">
        <f t="shared" si="2"/>
        <v>0</v>
      </c>
      <c r="G150" s="17"/>
    </row>
    <row r="151" spans="1:7" x14ac:dyDescent="0.3">
      <c r="A151" s="159" t="s">
        <v>1462</v>
      </c>
      <c r="B151" s="227" t="s">
        <v>26</v>
      </c>
      <c r="C151" s="41" t="s">
        <v>8</v>
      </c>
      <c r="D151" s="115">
        <v>15.8</v>
      </c>
      <c r="E151" s="152"/>
      <c r="F151" s="145">
        <f t="shared" si="2"/>
        <v>0</v>
      </c>
      <c r="G151" s="17"/>
    </row>
    <row r="152" spans="1:7" x14ac:dyDescent="0.3">
      <c r="A152" s="159" t="s">
        <v>1462</v>
      </c>
      <c r="B152" s="227" t="s">
        <v>26</v>
      </c>
      <c r="C152" s="41" t="s">
        <v>8</v>
      </c>
      <c r="D152" s="115">
        <v>16.5</v>
      </c>
      <c r="E152" s="152"/>
      <c r="F152" s="145">
        <f t="shared" si="2"/>
        <v>0</v>
      </c>
      <c r="G152" s="17"/>
    </row>
    <row r="153" spans="1:7" x14ac:dyDescent="0.3">
      <c r="A153" s="159" t="s">
        <v>1462</v>
      </c>
      <c r="B153" s="227" t="s">
        <v>26</v>
      </c>
      <c r="C153" s="41" t="s">
        <v>8</v>
      </c>
      <c r="D153" s="115">
        <v>16.600000000000001</v>
      </c>
      <c r="E153" s="152"/>
      <c r="F153" s="145">
        <f t="shared" si="2"/>
        <v>0</v>
      </c>
      <c r="G153" s="17"/>
    </row>
    <row r="154" spans="1:7" x14ac:dyDescent="0.3">
      <c r="A154" s="159" t="s">
        <v>1462</v>
      </c>
      <c r="B154" s="227" t="s">
        <v>26</v>
      </c>
      <c r="C154" s="41" t="s">
        <v>8</v>
      </c>
      <c r="D154" s="115">
        <v>16.7</v>
      </c>
      <c r="E154" s="152"/>
      <c r="F154" s="145">
        <f t="shared" si="2"/>
        <v>0</v>
      </c>
      <c r="G154" s="17"/>
    </row>
    <row r="155" spans="1:7" x14ac:dyDescent="0.3">
      <c r="A155" s="159" t="s">
        <v>1462</v>
      </c>
      <c r="B155" s="227" t="s">
        <v>53</v>
      </c>
      <c r="C155" s="41" t="s">
        <v>8</v>
      </c>
      <c r="D155" s="115">
        <v>5.7</v>
      </c>
      <c r="E155" s="152"/>
      <c r="F155" s="145">
        <f t="shared" si="2"/>
        <v>0</v>
      </c>
      <c r="G155" s="17"/>
    </row>
    <row r="156" spans="1:7" x14ac:dyDescent="0.3">
      <c r="A156" s="159" t="s">
        <v>1462</v>
      </c>
      <c r="B156" s="227" t="s">
        <v>53</v>
      </c>
      <c r="C156" s="41" t="s">
        <v>8</v>
      </c>
      <c r="D156" s="115">
        <v>5.4</v>
      </c>
      <c r="E156" s="152"/>
      <c r="F156" s="145">
        <f t="shared" si="2"/>
        <v>0</v>
      </c>
      <c r="G156" s="17"/>
    </row>
    <row r="157" spans="1:7" x14ac:dyDescent="0.3">
      <c r="A157" s="159" t="s">
        <v>1462</v>
      </c>
      <c r="B157" s="227" t="s">
        <v>26</v>
      </c>
      <c r="C157" s="41" t="s">
        <v>8</v>
      </c>
      <c r="D157" s="115">
        <v>44</v>
      </c>
      <c r="E157" s="152"/>
      <c r="F157" s="145">
        <f t="shared" si="2"/>
        <v>0</v>
      </c>
      <c r="G157" s="17"/>
    </row>
    <row r="158" spans="1:7" x14ac:dyDescent="0.3">
      <c r="A158" s="159" t="s">
        <v>1462</v>
      </c>
      <c r="B158" s="227" t="s">
        <v>26</v>
      </c>
      <c r="C158" s="41" t="s">
        <v>8</v>
      </c>
      <c r="D158" s="115">
        <v>28.7</v>
      </c>
      <c r="E158" s="152"/>
      <c r="F158" s="145">
        <f t="shared" si="2"/>
        <v>0</v>
      </c>
      <c r="G158" s="17"/>
    </row>
    <row r="159" spans="1:7" x14ac:dyDescent="0.3">
      <c r="A159" s="159" t="s">
        <v>1462</v>
      </c>
      <c r="B159" s="227" t="s">
        <v>26</v>
      </c>
      <c r="C159" s="41" t="s">
        <v>8</v>
      </c>
      <c r="D159" s="115">
        <v>18.2</v>
      </c>
      <c r="E159" s="152"/>
      <c r="F159" s="145">
        <f t="shared" si="2"/>
        <v>0</v>
      </c>
      <c r="G159" s="17"/>
    </row>
    <row r="160" spans="1:7" x14ac:dyDescent="0.3">
      <c r="A160" s="157" t="s">
        <v>1192</v>
      </c>
      <c r="B160" s="219" t="s">
        <v>10</v>
      </c>
      <c r="C160" s="41" t="s">
        <v>8</v>
      </c>
      <c r="D160" s="104">
        <v>115.27</v>
      </c>
      <c r="E160" s="152"/>
      <c r="F160" s="145">
        <f t="shared" si="2"/>
        <v>0</v>
      </c>
    </row>
    <row r="161" spans="1:6" x14ac:dyDescent="0.3">
      <c r="A161" s="157" t="s">
        <v>1192</v>
      </c>
      <c r="B161" s="219" t="s">
        <v>36</v>
      </c>
      <c r="C161" s="41" t="s">
        <v>8</v>
      </c>
      <c r="D161" s="104">
        <v>36.74</v>
      </c>
      <c r="E161" s="152"/>
      <c r="F161" s="145">
        <f t="shared" si="2"/>
        <v>0</v>
      </c>
    </row>
    <row r="162" spans="1:6" x14ac:dyDescent="0.3">
      <c r="A162" s="157" t="s">
        <v>1192</v>
      </c>
      <c r="B162" s="219" t="s">
        <v>54</v>
      </c>
      <c r="C162" s="41" t="s">
        <v>8</v>
      </c>
      <c r="D162" s="104">
        <v>4.47</v>
      </c>
      <c r="E162" s="153"/>
      <c r="F162" s="145">
        <f t="shared" si="2"/>
        <v>0</v>
      </c>
    </row>
    <row r="163" spans="1:6" x14ac:dyDescent="0.3">
      <c r="A163" s="157" t="s">
        <v>1192</v>
      </c>
      <c r="B163" s="219" t="s">
        <v>58</v>
      </c>
      <c r="C163" s="41" t="s">
        <v>8</v>
      </c>
      <c r="D163" s="104">
        <v>6.4</v>
      </c>
      <c r="E163" s="153"/>
      <c r="F163" s="145">
        <f t="shared" si="2"/>
        <v>0</v>
      </c>
    </row>
    <row r="164" spans="1:6" x14ac:dyDescent="0.3">
      <c r="A164" s="157" t="s">
        <v>1192</v>
      </c>
      <c r="B164" s="219" t="s">
        <v>41</v>
      </c>
      <c r="C164" s="41" t="s">
        <v>8</v>
      </c>
      <c r="D164" s="104">
        <v>2.23</v>
      </c>
      <c r="E164" s="153"/>
      <c r="F164" s="145">
        <f t="shared" si="2"/>
        <v>0</v>
      </c>
    </row>
    <row r="165" spans="1:6" x14ac:dyDescent="0.3">
      <c r="A165" s="157" t="s">
        <v>1192</v>
      </c>
      <c r="B165" s="219" t="s">
        <v>57</v>
      </c>
      <c r="C165" s="41" t="s">
        <v>8</v>
      </c>
      <c r="D165" s="104">
        <v>11.03</v>
      </c>
      <c r="E165" s="153"/>
      <c r="F165" s="145">
        <f t="shared" si="2"/>
        <v>0</v>
      </c>
    </row>
    <row r="166" spans="1:6" x14ac:dyDescent="0.3">
      <c r="A166" s="157" t="s">
        <v>1192</v>
      </c>
      <c r="B166" s="219" t="s">
        <v>54</v>
      </c>
      <c r="C166" s="41" t="s">
        <v>8</v>
      </c>
      <c r="D166" s="104">
        <v>4.55</v>
      </c>
      <c r="E166" s="153"/>
      <c r="F166" s="145">
        <f t="shared" si="2"/>
        <v>0</v>
      </c>
    </row>
    <row r="167" spans="1:6" x14ac:dyDescent="0.3">
      <c r="A167" s="157" t="s">
        <v>1192</v>
      </c>
      <c r="B167" s="219" t="s">
        <v>49</v>
      </c>
      <c r="C167" s="41" t="s">
        <v>8</v>
      </c>
      <c r="D167" s="104">
        <v>2</v>
      </c>
      <c r="E167" s="153"/>
      <c r="F167" s="145">
        <f t="shared" si="2"/>
        <v>0</v>
      </c>
    </row>
    <row r="168" spans="1:6" x14ac:dyDescent="0.3">
      <c r="A168" s="157" t="s">
        <v>1192</v>
      </c>
      <c r="B168" s="219" t="s">
        <v>56</v>
      </c>
      <c r="C168" s="41" t="s">
        <v>8</v>
      </c>
      <c r="D168" s="104">
        <v>6.5</v>
      </c>
      <c r="E168" s="153"/>
      <c r="F168" s="145">
        <f t="shared" si="2"/>
        <v>0</v>
      </c>
    </row>
    <row r="169" spans="1:6" x14ac:dyDescent="0.3">
      <c r="A169" s="157" t="s">
        <v>1192</v>
      </c>
      <c r="B169" s="219" t="s">
        <v>55</v>
      </c>
      <c r="C169" s="41" t="s">
        <v>8</v>
      </c>
      <c r="D169" s="104">
        <v>10.34</v>
      </c>
      <c r="E169" s="153"/>
      <c r="F169" s="145">
        <f t="shared" si="2"/>
        <v>0</v>
      </c>
    </row>
    <row r="170" spans="1:6" x14ac:dyDescent="0.3">
      <c r="A170" s="157" t="s">
        <v>1192</v>
      </c>
      <c r="B170" s="219" t="s">
        <v>38</v>
      </c>
      <c r="C170" s="41" t="s">
        <v>8</v>
      </c>
      <c r="D170" s="104">
        <v>2.2000000000000002</v>
      </c>
      <c r="E170" s="153"/>
      <c r="F170" s="145">
        <f t="shared" si="2"/>
        <v>0</v>
      </c>
    </row>
    <row r="171" spans="1:6" x14ac:dyDescent="0.3">
      <c r="A171" s="157" t="s">
        <v>1192</v>
      </c>
      <c r="B171" s="219" t="s">
        <v>21</v>
      </c>
      <c r="C171" s="41" t="s">
        <v>8</v>
      </c>
      <c r="D171" s="104">
        <v>40.96</v>
      </c>
      <c r="E171" s="153"/>
      <c r="F171" s="145">
        <f t="shared" si="2"/>
        <v>0</v>
      </c>
    </row>
    <row r="172" spans="1:6" x14ac:dyDescent="0.3">
      <c r="A172" s="157" t="s">
        <v>1192</v>
      </c>
      <c r="B172" s="219" t="s">
        <v>20</v>
      </c>
      <c r="C172" s="41" t="s">
        <v>8</v>
      </c>
      <c r="D172" s="104">
        <v>40.25</v>
      </c>
      <c r="E172" s="153"/>
      <c r="F172" s="145">
        <f t="shared" si="2"/>
        <v>0</v>
      </c>
    </row>
    <row r="173" spans="1:6" x14ac:dyDescent="0.3">
      <c r="A173" s="157" t="s">
        <v>1192</v>
      </c>
      <c r="B173" s="219" t="s">
        <v>26</v>
      </c>
      <c r="C173" s="41" t="s">
        <v>8</v>
      </c>
      <c r="D173" s="104">
        <v>21.88</v>
      </c>
      <c r="E173" s="153"/>
      <c r="F173" s="145">
        <f t="shared" si="2"/>
        <v>0</v>
      </c>
    </row>
    <row r="174" spans="1:6" x14ac:dyDescent="0.3">
      <c r="A174" s="157" t="s">
        <v>1192</v>
      </c>
      <c r="B174" s="219" t="s">
        <v>11</v>
      </c>
      <c r="C174" s="41" t="s">
        <v>8</v>
      </c>
      <c r="D174" s="104">
        <v>53.46</v>
      </c>
      <c r="E174" s="153"/>
      <c r="F174" s="145">
        <f t="shared" si="2"/>
        <v>0</v>
      </c>
    </row>
    <row r="175" spans="1:6" x14ac:dyDescent="0.3">
      <c r="A175" s="157" t="s">
        <v>1192</v>
      </c>
      <c r="B175" s="219" t="s">
        <v>29</v>
      </c>
      <c r="C175" s="41" t="s">
        <v>8</v>
      </c>
      <c r="D175" s="104">
        <v>35.76</v>
      </c>
      <c r="E175" s="153"/>
      <c r="F175" s="145">
        <f t="shared" si="2"/>
        <v>0</v>
      </c>
    </row>
    <row r="176" spans="1:6" x14ac:dyDescent="0.3">
      <c r="A176" s="157" t="s">
        <v>1192</v>
      </c>
      <c r="B176" s="219" t="s">
        <v>33</v>
      </c>
      <c r="C176" s="41" t="s">
        <v>8</v>
      </c>
      <c r="D176" s="104">
        <v>18.73</v>
      </c>
      <c r="E176" s="153"/>
      <c r="F176" s="145">
        <f t="shared" si="2"/>
        <v>0</v>
      </c>
    </row>
    <row r="177" spans="1:6" x14ac:dyDescent="0.3">
      <c r="A177" s="157" t="s">
        <v>1192</v>
      </c>
      <c r="B177" s="219" t="s">
        <v>26</v>
      </c>
      <c r="C177" s="41" t="s">
        <v>8</v>
      </c>
      <c r="D177" s="104">
        <v>18.010000000000002</v>
      </c>
      <c r="E177" s="153"/>
      <c r="F177" s="145">
        <f t="shared" si="2"/>
        <v>0</v>
      </c>
    </row>
    <row r="178" spans="1:6" x14ac:dyDescent="0.3">
      <c r="A178" s="157" t="s">
        <v>1192</v>
      </c>
      <c r="B178" s="219" t="s">
        <v>26</v>
      </c>
      <c r="C178" s="41" t="s">
        <v>8</v>
      </c>
      <c r="D178" s="104">
        <v>18.13</v>
      </c>
      <c r="E178" s="153"/>
      <c r="F178" s="145">
        <f t="shared" si="2"/>
        <v>0</v>
      </c>
    </row>
    <row r="179" spans="1:6" x14ac:dyDescent="0.3">
      <c r="A179" s="157" t="s">
        <v>1192</v>
      </c>
      <c r="B179" s="219" t="s">
        <v>26</v>
      </c>
      <c r="C179" s="41" t="s">
        <v>8</v>
      </c>
      <c r="D179" s="104">
        <v>18.86</v>
      </c>
      <c r="E179" s="153"/>
      <c r="F179" s="145">
        <f t="shared" si="2"/>
        <v>0</v>
      </c>
    </row>
    <row r="180" spans="1:6" x14ac:dyDescent="0.3">
      <c r="A180" s="157" t="s">
        <v>1192</v>
      </c>
      <c r="B180" s="219" t="s">
        <v>44</v>
      </c>
      <c r="C180" s="41" t="s">
        <v>8</v>
      </c>
      <c r="D180" s="104">
        <v>74.430000000000007</v>
      </c>
      <c r="E180" s="153"/>
      <c r="F180" s="145">
        <f t="shared" si="2"/>
        <v>0</v>
      </c>
    </row>
    <row r="181" spans="1:6" x14ac:dyDescent="0.3">
      <c r="A181" s="157" t="s">
        <v>1192</v>
      </c>
      <c r="B181" s="219" t="s">
        <v>60</v>
      </c>
      <c r="C181" s="41" t="s">
        <v>8</v>
      </c>
      <c r="D181" s="104">
        <v>25.67</v>
      </c>
      <c r="E181" s="153"/>
      <c r="F181" s="145">
        <f t="shared" si="2"/>
        <v>0</v>
      </c>
    </row>
    <row r="182" spans="1:6" x14ac:dyDescent="0.3">
      <c r="A182" s="157" t="s">
        <v>1192</v>
      </c>
      <c r="B182" s="219" t="s">
        <v>61</v>
      </c>
      <c r="C182" s="41" t="s">
        <v>8</v>
      </c>
      <c r="D182" s="104">
        <v>26.24</v>
      </c>
      <c r="E182" s="153"/>
      <c r="F182" s="145">
        <f t="shared" si="2"/>
        <v>0</v>
      </c>
    </row>
    <row r="183" spans="1:6" x14ac:dyDescent="0.3">
      <c r="A183" s="157" t="s">
        <v>1192</v>
      </c>
      <c r="B183" s="219" t="s">
        <v>26</v>
      </c>
      <c r="C183" s="41" t="s">
        <v>8</v>
      </c>
      <c r="D183" s="104">
        <v>18.68</v>
      </c>
      <c r="E183" s="153"/>
      <c r="F183" s="145">
        <f t="shared" si="2"/>
        <v>0</v>
      </c>
    </row>
    <row r="184" spans="1:6" x14ac:dyDescent="0.3">
      <c r="A184" s="157" t="s">
        <v>1192</v>
      </c>
      <c r="B184" s="219" t="s">
        <v>26</v>
      </c>
      <c r="C184" s="41" t="s">
        <v>8</v>
      </c>
      <c r="D184" s="104">
        <v>18.09</v>
      </c>
      <c r="E184" s="153"/>
      <c r="F184" s="145">
        <f t="shared" si="2"/>
        <v>0</v>
      </c>
    </row>
    <row r="185" spans="1:6" x14ac:dyDescent="0.3">
      <c r="A185" s="157" t="s">
        <v>1192</v>
      </c>
      <c r="B185" s="219" t="s">
        <v>26</v>
      </c>
      <c r="C185" s="41" t="s">
        <v>8</v>
      </c>
      <c r="D185" s="104">
        <v>18.13</v>
      </c>
      <c r="E185" s="153"/>
      <c r="F185" s="145">
        <f t="shared" si="2"/>
        <v>0</v>
      </c>
    </row>
    <row r="186" spans="1:6" x14ac:dyDescent="0.3">
      <c r="A186" s="157" t="s">
        <v>1192</v>
      </c>
      <c r="B186" s="219" t="s">
        <v>26</v>
      </c>
      <c r="C186" s="41" t="s">
        <v>8</v>
      </c>
      <c r="D186" s="104">
        <v>18.09</v>
      </c>
      <c r="E186" s="153"/>
      <c r="F186" s="145">
        <f t="shared" si="2"/>
        <v>0</v>
      </c>
    </row>
    <row r="187" spans="1:6" x14ac:dyDescent="0.3">
      <c r="A187" s="157" t="s">
        <v>1192</v>
      </c>
      <c r="B187" s="219" t="s">
        <v>26</v>
      </c>
      <c r="C187" s="41" t="s">
        <v>8</v>
      </c>
      <c r="D187" s="104">
        <v>18.13</v>
      </c>
      <c r="E187" s="153"/>
      <c r="F187" s="145">
        <f t="shared" si="2"/>
        <v>0</v>
      </c>
    </row>
    <row r="188" spans="1:6" x14ac:dyDescent="0.3">
      <c r="A188" s="157" t="s">
        <v>1192</v>
      </c>
      <c r="B188" s="219" t="s">
        <v>26</v>
      </c>
      <c r="C188" s="41" t="s">
        <v>8</v>
      </c>
      <c r="D188" s="104">
        <v>18.09</v>
      </c>
      <c r="E188" s="153"/>
      <c r="F188" s="145">
        <f t="shared" si="2"/>
        <v>0</v>
      </c>
    </row>
    <row r="189" spans="1:6" x14ac:dyDescent="0.3">
      <c r="A189" s="157" t="s">
        <v>1192</v>
      </c>
      <c r="B189" s="219" t="s">
        <v>26</v>
      </c>
      <c r="C189" s="41" t="s">
        <v>8</v>
      </c>
      <c r="D189" s="104">
        <v>18.13</v>
      </c>
      <c r="E189" s="153"/>
      <c r="F189" s="145">
        <f t="shared" si="2"/>
        <v>0</v>
      </c>
    </row>
    <row r="190" spans="1:6" x14ac:dyDescent="0.3">
      <c r="A190" s="157" t="s">
        <v>1192</v>
      </c>
      <c r="B190" s="219" t="s">
        <v>26</v>
      </c>
      <c r="C190" s="41" t="s">
        <v>8</v>
      </c>
      <c r="D190" s="104">
        <v>18.13</v>
      </c>
      <c r="E190" s="153"/>
      <c r="F190" s="145">
        <f t="shared" si="2"/>
        <v>0</v>
      </c>
    </row>
    <row r="191" spans="1:6" x14ac:dyDescent="0.3">
      <c r="A191" s="157" t="s">
        <v>1192</v>
      </c>
      <c r="B191" s="219" t="s">
        <v>26</v>
      </c>
      <c r="C191" s="41" t="s">
        <v>8</v>
      </c>
      <c r="D191" s="104">
        <v>18.13</v>
      </c>
      <c r="E191" s="153"/>
      <c r="F191" s="145">
        <f t="shared" si="2"/>
        <v>0</v>
      </c>
    </row>
    <row r="192" spans="1:6" x14ac:dyDescent="0.3">
      <c r="A192" s="157" t="s">
        <v>1192</v>
      </c>
      <c r="B192" s="219" t="s">
        <v>26</v>
      </c>
      <c r="C192" s="41" t="s">
        <v>8</v>
      </c>
      <c r="D192" s="104">
        <v>18.09</v>
      </c>
      <c r="E192" s="153"/>
      <c r="F192" s="145">
        <f t="shared" si="2"/>
        <v>0</v>
      </c>
    </row>
    <row r="193" spans="1:6" x14ac:dyDescent="0.3">
      <c r="A193" s="157" t="s">
        <v>1192</v>
      </c>
      <c r="B193" s="219" t="s">
        <v>26</v>
      </c>
      <c r="C193" s="41" t="s">
        <v>8</v>
      </c>
      <c r="D193" s="104">
        <v>18.13</v>
      </c>
      <c r="E193" s="153"/>
      <c r="F193" s="145">
        <f t="shared" si="2"/>
        <v>0</v>
      </c>
    </row>
    <row r="194" spans="1:6" x14ac:dyDescent="0.3">
      <c r="A194" s="157" t="s">
        <v>1192</v>
      </c>
      <c r="B194" s="219" t="s">
        <v>33</v>
      </c>
      <c r="C194" s="41" t="s">
        <v>8</v>
      </c>
      <c r="D194" s="104">
        <v>18.66</v>
      </c>
      <c r="E194" s="153"/>
      <c r="F194" s="145">
        <f t="shared" si="2"/>
        <v>0</v>
      </c>
    </row>
    <row r="195" spans="1:6" x14ac:dyDescent="0.3">
      <c r="A195" s="157" t="s">
        <v>1192</v>
      </c>
      <c r="B195" s="219" t="s">
        <v>29</v>
      </c>
      <c r="C195" s="41" t="s">
        <v>8</v>
      </c>
      <c r="D195" s="104">
        <v>35.81</v>
      </c>
      <c r="E195" s="153"/>
      <c r="F195" s="145">
        <f t="shared" ref="F195:F258" si="3">(E195*D195)*255</f>
        <v>0</v>
      </c>
    </row>
    <row r="196" spans="1:6" x14ac:dyDescent="0.3">
      <c r="A196" s="157" t="s">
        <v>1192</v>
      </c>
      <c r="B196" s="219" t="s">
        <v>11</v>
      </c>
      <c r="C196" s="41" t="s">
        <v>8</v>
      </c>
      <c r="D196" s="104">
        <v>128.44999999999999</v>
      </c>
      <c r="E196" s="153"/>
      <c r="F196" s="145">
        <f t="shared" si="3"/>
        <v>0</v>
      </c>
    </row>
    <row r="197" spans="1:6" x14ac:dyDescent="0.3">
      <c r="A197" s="157" t="s">
        <v>1192</v>
      </c>
      <c r="B197" s="219" t="s">
        <v>26</v>
      </c>
      <c r="C197" s="41" t="s">
        <v>8</v>
      </c>
      <c r="D197" s="104">
        <v>21.93</v>
      </c>
      <c r="E197" s="153"/>
      <c r="F197" s="145">
        <f t="shared" si="3"/>
        <v>0</v>
      </c>
    </row>
    <row r="198" spans="1:6" x14ac:dyDescent="0.3">
      <c r="A198" s="157" t="s">
        <v>1192</v>
      </c>
      <c r="B198" s="219" t="s">
        <v>26</v>
      </c>
      <c r="C198" s="41" t="s">
        <v>8</v>
      </c>
      <c r="D198" s="104">
        <v>22.25</v>
      </c>
      <c r="E198" s="153"/>
      <c r="F198" s="145">
        <f t="shared" si="3"/>
        <v>0</v>
      </c>
    </row>
    <row r="199" spans="1:6" x14ac:dyDescent="0.3">
      <c r="A199" s="157" t="s">
        <v>1192</v>
      </c>
      <c r="B199" s="219" t="s">
        <v>26</v>
      </c>
      <c r="C199" s="41" t="s">
        <v>8</v>
      </c>
      <c r="D199" s="104">
        <v>22.21</v>
      </c>
      <c r="E199" s="153"/>
      <c r="F199" s="145">
        <f t="shared" si="3"/>
        <v>0</v>
      </c>
    </row>
    <row r="200" spans="1:6" x14ac:dyDescent="0.3">
      <c r="A200" s="157" t="s">
        <v>1192</v>
      </c>
      <c r="B200" s="219" t="s">
        <v>26</v>
      </c>
      <c r="C200" s="41" t="s">
        <v>8</v>
      </c>
      <c r="D200" s="104">
        <v>22.25</v>
      </c>
      <c r="E200" s="153"/>
      <c r="F200" s="145">
        <f t="shared" si="3"/>
        <v>0</v>
      </c>
    </row>
    <row r="201" spans="1:6" x14ac:dyDescent="0.3">
      <c r="A201" s="157" t="s">
        <v>1192</v>
      </c>
      <c r="B201" s="219" t="s">
        <v>26</v>
      </c>
      <c r="C201" s="41" t="s">
        <v>8</v>
      </c>
      <c r="D201" s="104">
        <v>19.71</v>
      </c>
      <c r="E201" s="153"/>
      <c r="F201" s="145">
        <f t="shared" si="3"/>
        <v>0</v>
      </c>
    </row>
    <row r="202" spans="1:6" x14ac:dyDescent="0.3">
      <c r="A202" s="157" t="s">
        <v>1192</v>
      </c>
      <c r="B202" s="219" t="s">
        <v>26</v>
      </c>
      <c r="C202" s="41" t="s">
        <v>8</v>
      </c>
      <c r="D202" s="104">
        <v>19.72</v>
      </c>
      <c r="E202" s="153"/>
      <c r="F202" s="145">
        <f t="shared" si="3"/>
        <v>0</v>
      </c>
    </row>
    <row r="203" spans="1:6" x14ac:dyDescent="0.3">
      <c r="A203" s="157" t="s">
        <v>1192</v>
      </c>
      <c r="B203" s="219" t="s">
        <v>9</v>
      </c>
      <c r="C203" s="41" t="s">
        <v>8</v>
      </c>
      <c r="D203" s="104">
        <v>12.55</v>
      </c>
      <c r="E203" s="153"/>
      <c r="F203" s="145">
        <f t="shared" si="3"/>
        <v>0</v>
      </c>
    </row>
    <row r="204" spans="1:6" x14ac:dyDescent="0.3">
      <c r="A204" s="157" t="s">
        <v>1192</v>
      </c>
      <c r="B204" s="219" t="s">
        <v>58</v>
      </c>
      <c r="C204" s="41" t="s">
        <v>8</v>
      </c>
      <c r="D204" s="104">
        <v>1.35</v>
      </c>
      <c r="E204" s="153"/>
      <c r="F204" s="145">
        <f t="shared" si="3"/>
        <v>0</v>
      </c>
    </row>
    <row r="205" spans="1:6" x14ac:dyDescent="0.3">
      <c r="A205" s="157" t="s">
        <v>1192</v>
      </c>
      <c r="B205" s="219" t="s">
        <v>57</v>
      </c>
      <c r="C205" s="41" t="s">
        <v>8</v>
      </c>
      <c r="D205" s="104">
        <v>1.35</v>
      </c>
      <c r="E205" s="153"/>
      <c r="F205" s="145">
        <f t="shared" si="3"/>
        <v>0</v>
      </c>
    </row>
    <row r="206" spans="1:6" x14ac:dyDescent="0.3">
      <c r="A206" s="157" t="s">
        <v>1192</v>
      </c>
      <c r="B206" s="219" t="s">
        <v>58</v>
      </c>
      <c r="C206" s="41" t="s">
        <v>8</v>
      </c>
      <c r="D206" s="104">
        <v>1.35</v>
      </c>
      <c r="E206" s="153"/>
      <c r="F206" s="145">
        <f t="shared" si="3"/>
        <v>0</v>
      </c>
    </row>
    <row r="207" spans="1:6" x14ac:dyDescent="0.3">
      <c r="A207" s="157" t="s">
        <v>1192</v>
      </c>
      <c r="B207" s="219" t="s">
        <v>55</v>
      </c>
      <c r="C207" s="41" t="s">
        <v>8</v>
      </c>
      <c r="D207" s="104">
        <v>1.35</v>
      </c>
      <c r="E207" s="153"/>
      <c r="F207" s="145">
        <f t="shared" si="3"/>
        <v>0</v>
      </c>
    </row>
    <row r="208" spans="1:6" x14ac:dyDescent="0.3">
      <c r="A208" s="157" t="s">
        <v>1192</v>
      </c>
      <c r="B208" s="219" t="s">
        <v>55</v>
      </c>
      <c r="C208" s="41" t="s">
        <v>8</v>
      </c>
      <c r="D208" s="104">
        <v>1.35</v>
      </c>
      <c r="E208" s="153"/>
      <c r="F208" s="145">
        <f t="shared" si="3"/>
        <v>0</v>
      </c>
    </row>
    <row r="209" spans="1:6" x14ac:dyDescent="0.3">
      <c r="A209" s="157" t="s">
        <v>1192</v>
      </c>
      <c r="B209" s="219" t="s">
        <v>36</v>
      </c>
      <c r="C209" s="41" t="s">
        <v>8</v>
      </c>
      <c r="D209" s="104">
        <v>24.84</v>
      </c>
      <c r="E209" s="153"/>
      <c r="F209" s="145">
        <f t="shared" si="3"/>
        <v>0</v>
      </c>
    </row>
    <row r="210" spans="1:6" x14ac:dyDescent="0.3">
      <c r="A210" s="157" t="s">
        <v>1192</v>
      </c>
      <c r="B210" s="219" t="s">
        <v>26</v>
      </c>
      <c r="C210" s="41" t="s">
        <v>8</v>
      </c>
      <c r="D210" s="104">
        <v>19.07</v>
      </c>
      <c r="E210" s="153"/>
      <c r="F210" s="145">
        <f t="shared" si="3"/>
        <v>0</v>
      </c>
    </row>
    <row r="211" spans="1:6" x14ac:dyDescent="0.3">
      <c r="A211" s="157" t="s">
        <v>1192</v>
      </c>
      <c r="B211" s="219" t="s">
        <v>26</v>
      </c>
      <c r="C211" s="41" t="s">
        <v>8</v>
      </c>
      <c r="D211" s="104">
        <v>19.64</v>
      </c>
      <c r="E211" s="153"/>
      <c r="F211" s="145">
        <f t="shared" si="3"/>
        <v>0</v>
      </c>
    </row>
    <row r="212" spans="1:6" x14ac:dyDescent="0.3">
      <c r="A212" s="157" t="s">
        <v>1192</v>
      </c>
      <c r="B212" s="219" t="s">
        <v>26</v>
      </c>
      <c r="C212" s="41" t="s">
        <v>8</v>
      </c>
      <c r="D212" s="104">
        <v>22.25</v>
      </c>
      <c r="E212" s="153"/>
      <c r="F212" s="145">
        <f t="shared" si="3"/>
        <v>0</v>
      </c>
    </row>
    <row r="213" spans="1:6" x14ac:dyDescent="0.3">
      <c r="A213" s="157" t="s">
        <v>1192</v>
      </c>
      <c r="B213" s="219" t="s">
        <v>26</v>
      </c>
      <c r="C213" s="41" t="s">
        <v>8</v>
      </c>
      <c r="D213" s="104">
        <v>32.43</v>
      </c>
      <c r="E213" s="153"/>
      <c r="F213" s="145">
        <f t="shared" si="3"/>
        <v>0</v>
      </c>
    </row>
    <row r="214" spans="1:6" x14ac:dyDescent="0.3">
      <c r="A214" s="157" t="s">
        <v>1192</v>
      </c>
      <c r="B214" s="219" t="s">
        <v>32</v>
      </c>
      <c r="C214" s="41" t="s">
        <v>8</v>
      </c>
      <c r="D214" s="104">
        <v>7</v>
      </c>
      <c r="E214" s="153"/>
      <c r="F214" s="145">
        <f t="shared" si="3"/>
        <v>0</v>
      </c>
    </row>
    <row r="215" spans="1:6" x14ac:dyDescent="0.3">
      <c r="A215" s="157" t="s">
        <v>1192</v>
      </c>
      <c r="B215" s="219" t="s">
        <v>44</v>
      </c>
      <c r="C215" s="41" t="s">
        <v>8</v>
      </c>
      <c r="D215" s="104">
        <v>45.57</v>
      </c>
      <c r="E215" s="153"/>
      <c r="F215" s="145">
        <f t="shared" si="3"/>
        <v>0</v>
      </c>
    </row>
    <row r="216" spans="1:6" x14ac:dyDescent="0.3">
      <c r="A216" s="157" t="s">
        <v>1192</v>
      </c>
      <c r="B216" s="219" t="s">
        <v>44</v>
      </c>
      <c r="C216" s="41" t="s">
        <v>8</v>
      </c>
      <c r="D216" s="104">
        <v>36.450000000000003</v>
      </c>
      <c r="E216" s="153"/>
      <c r="F216" s="145">
        <f t="shared" si="3"/>
        <v>0</v>
      </c>
    </row>
    <row r="217" spans="1:6" x14ac:dyDescent="0.3">
      <c r="A217" s="157" t="s">
        <v>1192</v>
      </c>
      <c r="B217" s="219" t="s">
        <v>11</v>
      </c>
      <c r="C217" s="41" t="s">
        <v>8</v>
      </c>
      <c r="D217" s="104">
        <v>32.64</v>
      </c>
      <c r="E217" s="153"/>
      <c r="F217" s="145">
        <f t="shared" si="3"/>
        <v>0</v>
      </c>
    </row>
    <row r="218" spans="1:6" x14ac:dyDescent="0.3">
      <c r="A218" s="157" t="s">
        <v>1193</v>
      </c>
      <c r="B218" s="220" t="s">
        <v>10</v>
      </c>
      <c r="C218" s="41" t="s">
        <v>8</v>
      </c>
      <c r="D218" s="104">
        <v>115.64</v>
      </c>
      <c r="E218" s="153"/>
      <c r="F218" s="145">
        <f t="shared" si="3"/>
        <v>0</v>
      </c>
    </row>
    <row r="219" spans="1:6" x14ac:dyDescent="0.3">
      <c r="A219" s="157" t="s">
        <v>1193</v>
      </c>
      <c r="B219" s="220" t="s">
        <v>36</v>
      </c>
      <c r="C219" s="41" t="s">
        <v>8</v>
      </c>
      <c r="D219" s="104">
        <v>36.74</v>
      </c>
      <c r="E219" s="153"/>
      <c r="F219" s="145">
        <f t="shared" si="3"/>
        <v>0</v>
      </c>
    </row>
    <row r="220" spans="1:6" x14ac:dyDescent="0.3">
      <c r="A220" s="157" t="s">
        <v>1193</v>
      </c>
      <c r="B220" s="220" t="s">
        <v>54</v>
      </c>
      <c r="C220" s="41" t="s">
        <v>8</v>
      </c>
      <c r="D220" s="104">
        <v>4.47</v>
      </c>
      <c r="E220" s="153"/>
      <c r="F220" s="145">
        <f t="shared" si="3"/>
        <v>0</v>
      </c>
    </row>
    <row r="221" spans="1:6" x14ac:dyDescent="0.3">
      <c r="A221" s="157" t="s">
        <v>1193</v>
      </c>
      <c r="B221" s="220" t="s">
        <v>58</v>
      </c>
      <c r="C221" s="41" t="s">
        <v>8</v>
      </c>
      <c r="D221" s="104">
        <v>6.4</v>
      </c>
      <c r="E221" s="153"/>
      <c r="F221" s="145">
        <f t="shared" si="3"/>
        <v>0</v>
      </c>
    </row>
    <row r="222" spans="1:6" x14ac:dyDescent="0.3">
      <c r="A222" s="157" t="s">
        <v>1193</v>
      </c>
      <c r="B222" s="220" t="s">
        <v>41</v>
      </c>
      <c r="C222" s="41" t="s">
        <v>8</v>
      </c>
      <c r="D222" s="104">
        <v>2.23</v>
      </c>
      <c r="E222" s="153"/>
      <c r="F222" s="145">
        <f t="shared" si="3"/>
        <v>0</v>
      </c>
    </row>
    <row r="223" spans="1:6" x14ac:dyDescent="0.3">
      <c r="A223" s="157" t="s">
        <v>1193</v>
      </c>
      <c r="B223" s="220" t="s">
        <v>57</v>
      </c>
      <c r="C223" s="41" t="s">
        <v>8</v>
      </c>
      <c r="D223" s="104">
        <v>11.03</v>
      </c>
      <c r="E223" s="153"/>
      <c r="F223" s="145">
        <f t="shared" si="3"/>
        <v>0</v>
      </c>
    </row>
    <row r="224" spans="1:6" x14ac:dyDescent="0.3">
      <c r="A224" s="157" t="s">
        <v>1193</v>
      </c>
      <c r="B224" s="220" t="s">
        <v>54</v>
      </c>
      <c r="C224" s="41" t="s">
        <v>8</v>
      </c>
      <c r="D224" s="104">
        <v>4.42</v>
      </c>
      <c r="E224" s="153"/>
      <c r="F224" s="145">
        <f t="shared" si="3"/>
        <v>0</v>
      </c>
    </row>
    <row r="225" spans="1:6" x14ac:dyDescent="0.3">
      <c r="A225" s="157" t="s">
        <v>1193</v>
      </c>
      <c r="B225" s="220" t="s">
        <v>49</v>
      </c>
      <c r="C225" s="41" t="s">
        <v>8</v>
      </c>
      <c r="D225" s="104">
        <v>2</v>
      </c>
      <c r="E225" s="153"/>
      <c r="F225" s="145">
        <f t="shared" si="3"/>
        <v>0</v>
      </c>
    </row>
    <row r="226" spans="1:6" x14ac:dyDescent="0.3">
      <c r="A226" s="157" t="s">
        <v>1193</v>
      </c>
      <c r="B226" s="220" t="s">
        <v>56</v>
      </c>
      <c r="C226" s="41" t="s">
        <v>8</v>
      </c>
      <c r="D226" s="104">
        <v>6.4</v>
      </c>
      <c r="E226" s="153"/>
      <c r="F226" s="145">
        <f t="shared" si="3"/>
        <v>0</v>
      </c>
    </row>
    <row r="227" spans="1:6" x14ac:dyDescent="0.3">
      <c r="A227" s="157" t="s">
        <v>1193</v>
      </c>
      <c r="B227" s="220" t="s">
        <v>55</v>
      </c>
      <c r="C227" s="41" t="s">
        <v>8</v>
      </c>
      <c r="D227" s="104">
        <v>10.34</v>
      </c>
      <c r="E227" s="153"/>
      <c r="F227" s="145">
        <f t="shared" si="3"/>
        <v>0</v>
      </c>
    </row>
    <row r="228" spans="1:6" x14ac:dyDescent="0.3">
      <c r="A228" s="157" t="s">
        <v>1193</v>
      </c>
      <c r="B228" s="220" t="s">
        <v>38</v>
      </c>
      <c r="C228" s="41" t="s">
        <v>8</v>
      </c>
      <c r="D228" s="104">
        <v>2.23</v>
      </c>
      <c r="E228" s="153"/>
      <c r="F228" s="145">
        <f t="shared" si="3"/>
        <v>0</v>
      </c>
    </row>
    <row r="229" spans="1:6" x14ac:dyDescent="0.3">
      <c r="A229" s="157" t="s">
        <v>1193</v>
      </c>
      <c r="B229" s="220" t="s">
        <v>18</v>
      </c>
      <c r="C229" s="41" t="s">
        <v>8</v>
      </c>
      <c r="D229" s="104">
        <v>40.96</v>
      </c>
      <c r="E229" s="153"/>
      <c r="F229" s="145">
        <f t="shared" si="3"/>
        <v>0</v>
      </c>
    </row>
    <row r="230" spans="1:6" x14ac:dyDescent="0.3">
      <c r="A230" s="157" t="s">
        <v>1193</v>
      </c>
      <c r="B230" s="220" t="s">
        <v>16</v>
      </c>
      <c r="C230" s="41" t="s">
        <v>8</v>
      </c>
      <c r="D230" s="104">
        <v>40.25</v>
      </c>
      <c r="E230" s="153"/>
      <c r="F230" s="145">
        <f t="shared" si="3"/>
        <v>0</v>
      </c>
    </row>
    <row r="231" spans="1:6" x14ac:dyDescent="0.3">
      <c r="A231" s="157" t="s">
        <v>1193</v>
      </c>
      <c r="B231" s="220" t="s">
        <v>26</v>
      </c>
      <c r="C231" s="41" t="s">
        <v>8</v>
      </c>
      <c r="D231" s="104">
        <v>21.88</v>
      </c>
      <c r="E231" s="153"/>
      <c r="F231" s="145">
        <f t="shared" si="3"/>
        <v>0</v>
      </c>
    </row>
    <row r="232" spans="1:6" x14ac:dyDescent="0.3">
      <c r="A232" s="157" t="s">
        <v>1193</v>
      </c>
      <c r="B232" s="220" t="s">
        <v>11</v>
      </c>
      <c r="C232" s="41" t="s">
        <v>8</v>
      </c>
      <c r="D232" s="104">
        <v>53.46</v>
      </c>
      <c r="E232" s="153"/>
      <c r="F232" s="145">
        <f t="shared" si="3"/>
        <v>0</v>
      </c>
    </row>
    <row r="233" spans="1:6" x14ac:dyDescent="0.3">
      <c r="A233" s="157" t="s">
        <v>1193</v>
      </c>
      <c r="B233" s="220" t="s">
        <v>29</v>
      </c>
      <c r="C233" s="41" t="s">
        <v>8</v>
      </c>
      <c r="D233" s="104">
        <v>35.76</v>
      </c>
      <c r="E233" s="153"/>
      <c r="F233" s="145">
        <f t="shared" si="3"/>
        <v>0</v>
      </c>
    </row>
    <row r="234" spans="1:6" x14ac:dyDescent="0.3">
      <c r="A234" s="157" t="s">
        <v>1193</v>
      </c>
      <c r="B234" s="220" t="s">
        <v>33</v>
      </c>
      <c r="C234" s="41" t="s">
        <v>8</v>
      </c>
      <c r="D234" s="104">
        <v>18.73</v>
      </c>
      <c r="E234" s="153"/>
      <c r="F234" s="145">
        <f t="shared" si="3"/>
        <v>0</v>
      </c>
    </row>
    <row r="235" spans="1:6" x14ac:dyDescent="0.3">
      <c r="A235" s="157" t="s">
        <v>1193</v>
      </c>
      <c r="B235" s="220" t="s">
        <v>26</v>
      </c>
      <c r="C235" s="41" t="s">
        <v>8</v>
      </c>
      <c r="D235" s="104">
        <v>18.010000000000002</v>
      </c>
      <c r="E235" s="153"/>
      <c r="F235" s="145">
        <f t="shared" si="3"/>
        <v>0</v>
      </c>
    </row>
    <row r="236" spans="1:6" x14ac:dyDescent="0.3">
      <c r="A236" s="157" t="s">
        <v>1193</v>
      </c>
      <c r="B236" s="220" t="s">
        <v>26</v>
      </c>
      <c r="C236" s="41" t="s">
        <v>8</v>
      </c>
      <c r="D236" s="104">
        <v>18.13</v>
      </c>
      <c r="E236" s="153"/>
      <c r="F236" s="145">
        <f t="shared" si="3"/>
        <v>0</v>
      </c>
    </row>
    <row r="237" spans="1:6" x14ac:dyDescent="0.3">
      <c r="A237" s="157" t="s">
        <v>1193</v>
      </c>
      <c r="B237" s="220" t="s">
        <v>26</v>
      </c>
      <c r="C237" s="41" t="s">
        <v>8</v>
      </c>
      <c r="D237" s="104">
        <v>18.63</v>
      </c>
      <c r="E237" s="153"/>
      <c r="F237" s="145">
        <f t="shared" si="3"/>
        <v>0</v>
      </c>
    </row>
    <row r="238" spans="1:6" x14ac:dyDescent="0.3">
      <c r="A238" s="157" t="s">
        <v>1193</v>
      </c>
      <c r="B238" s="220" t="s">
        <v>44</v>
      </c>
      <c r="C238" s="41" t="s">
        <v>8</v>
      </c>
      <c r="D238" s="104">
        <v>75.02</v>
      </c>
      <c r="E238" s="153"/>
      <c r="F238" s="145">
        <f t="shared" si="3"/>
        <v>0</v>
      </c>
    </row>
    <row r="239" spans="1:6" x14ac:dyDescent="0.3">
      <c r="A239" s="157" t="s">
        <v>1193</v>
      </c>
      <c r="B239" s="220" t="s">
        <v>44</v>
      </c>
      <c r="C239" s="41" t="s">
        <v>8</v>
      </c>
      <c r="D239" s="104">
        <v>53.06</v>
      </c>
      <c r="E239" s="153"/>
      <c r="F239" s="145">
        <f t="shared" si="3"/>
        <v>0</v>
      </c>
    </row>
    <row r="240" spans="1:6" x14ac:dyDescent="0.3">
      <c r="A240" s="157" t="s">
        <v>1193</v>
      </c>
      <c r="B240" s="220" t="s">
        <v>26</v>
      </c>
      <c r="C240" s="41" t="s">
        <v>8</v>
      </c>
      <c r="D240" s="104">
        <v>18.68</v>
      </c>
      <c r="E240" s="153"/>
      <c r="F240" s="145">
        <f t="shared" si="3"/>
        <v>0</v>
      </c>
    </row>
    <row r="241" spans="1:6" x14ac:dyDescent="0.3">
      <c r="A241" s="157" t="s">
        <v>1193</v>
      </c>
      <c r="B241" s="220" t="s">
        <v>26</v>
      </c>
      <c r="C241" s="41" t="s">
        <v>8</v>
      </c>
      <c r="D241" s="104">
        <v>17.97</v>
      </c>
      <c r="E241" s="153"/>
      <c r="F241" s="145">
        <f t="shared" si="3"/>
        <v>0</v>
      </c>
    </row>
    <row r="242" spans="1:6" x14ac:dyDescent="0.3">
      <c r="A242" s="157" t="s">
        <v>1193</v>
      </c>
      <c r="B242" s="220" t="s">
        <v>26</v>
      </c>
      <c r="C242" s="41" t="s">
        <v>8</v>
      </c>
      <c r="D242" s="104">
        <v>18.02</v>
      </c>
      <c r="E242" s="153"/>
      <c r="F242" s="145">
        <f t="shared" si="3"/>
        <v>0</v>
      </c>
    </row>
    <row r="243" spans="1:6" x14ac:dyDescent="0.3">
      <c r="A243" s="157" t="s">
        <v>1193</v>
      </c>
      <c r="B243" s="220" t="s">
        <v>26</v>
      </c>
      <c r="C243" s="41" t="s">
        <v>8</v>
      </c>
      <c r="D243" s="104">
        <v>18.09</v>
      </c>
      <c r="E243" s="153"/>
      <c r="F243" s="145">
        <f t="shared" si="3"/>
        <v>0</v>
      </c>
    </row>
    <row r="244" spans="1:6" x14ac:dyDescent="0.3">
      <c r="A244" s="157" t="s">
        <v>1193</v>
      </c>
      <c r="B244" s="220" t="s">
        <v>26</v>
      </c>
      <c r="C244" s="41" t="s">
        <v>8</v>
      </c>
      <c r="D244" s="104">
        <v>18.13</v>
      </c>
      <c r="E244" s="153"/>
      <c r="F244" s="145">
        <f t="shared" si="3"/>
        <v>0</v>
      </c>
    </row>
    <row r="245" spans="1:6" x14ac:dyDescent="0.3">
      <c r="A245" s="157" t="s">
        <v>1193</v>
      </c>
      <c r="B245" s="220" t="s">
        <v>26</v>
      </c>
      <c r="C245" s="41" t="s">
        <v>8</v>
      </c>
      <c r="D245" s="104">
        <v>18.09</v>
      </c>
      <c r="E245" s="153"/>
      <c r="F245" s="145">
        <f t="shared" si="3"/>
        <v>0</v>
      </c>
    </row>
    <row r="246" spans="1:6" x14ac:dyDescent="0.3">
      <c r="A246" s="157" t="s">
        <v>1193</v>
      </c>
      <c r="B246" s="220" t="s">
        <v>26</v>
      </c>
      <c r="C246" s="41" t="s">
        <v>8</v>
      </c>
      <c r="D246" s="104">
        <v>18.13</v>
      </c>
      <c r="E246" s="153"/>
      <c r="F246" s="145">
        <f t="shared" si="3"/>
        <v>0</v>
      </c>
    </row>
    <row r="247" spans="1:6" x14ac:dyDescent="0.3">
      <c r="A247" s="157" t="s">
        <v>1193</v>
      </c>
      <c r="B247" s="220" t="s">
        <v>26</v>
      </c>
      <c r="C247" s="41" t="s">
        <v>8</v>
      </c>
      <c r="D247" s="104">
        <v>18.13</v>
      </c>
      <c r="E247" s="153"/>
      <c r="F247" s="145">
        <f t="shared" si="3"/>
        <v>0</v>
      </c>
    </row>
    <row r="248" spans="1:6" x14ac:dyDescent="0.3">
      <c r="A248" s="157" t="s">
        <v>1193</v>
      </c>
      <c r="B248" s="220" t="s">
        <v>26</v>
      </c>
      <c r="C248" s="41" t="s">
        <v>8</v>
      </c>
      <c r="D248" s="104">
        <v>18.13</v>
      </c>
      <c r="E248" s="153"/>
      <c r="F248" s="145">
        <f t="shared" si="3"/>
        <v>0</v>
      </c>
    </row>
    <row r="249" spans="1:6" x14ac:dyDescent="0.3">
      <c r="A249" s="157" t="s">
        <v>1193</v>
      </c>
      <c r="B249" s="220" t="s">
        <v>26</v>
      </c>
      <c r="C249" s="41" t="s">
        <v>8</v>
      </c>
      <c r="D249" s="104">
        <v>18.09</v>
      </c>
      <c r="E249" s="153"/>
      <c r="F249" s="145">
        <f t="shared" si="3"/>
        <v>0</v>
      </c>
    </row>
    <row r="250" spans="1:6" x14ac:dyDescent="0.3">
      <c r="A250" s="157" t="s">
        <v>1193</v>
      </c>
      <c r="B250" s="220" t="s">
        <v>26</v>
      </c>
      <c r="C250" s="41" t="s">
        <v>8</v>
      </c>
      <c r="D250" s="104">
        <v>18.13</v>
      </c>
      <c r="E250" s="153"/>
      <c r="F250" s="145">
        <f t="shared" si="3"/>
        <v>0</v>
      </c>
    </row>
    <row r="251" spans="1:6" x14ac:dyDescent="0.3">
      <c r="A251" s="157" t="s">
        <v>1193</v>
      </c>
      <c r="B251" s="220" t="s">
        <v>33</v>
      </c>
      <c r="C251" s="41" t="s">
        <v>8</v>
      </c>
      <c r="D251" s="104">
        <v>18.66</v>
      </c>
      <c r="E251" s="153"/>
      <c r="F251" s="145">
        <f t="shared" si="3"/>
        <v>0</v>
      </c>
    </row>
    <row r="252" spans="1:6" x14ac:dyDescent="0.3">
      <c r="A252" s="157" t="s">
        <v>1193</v>
      </c>
      <c r="B252" s="220" t="s">
        <v>29</v>
      </c>
      <c r="C252" s="41" t="s">
        <v>8</v>
      </c>
      <c r="D252" s="104">
        <v>35.81</v>
      </c>
      <c r="E252" s="153"/>
      <c r="F252" s="145">
        <f t="shared" si="3"/>
        <v>0</v>
      </c>
    </row>
    <row r="253" spans="1:6" x14ac:dyDescent="0.3">
      <c r="A253" s="157" t="s">
        <v>1193</v>
      </c>
      <c r="B253" s="220" t="s">
        <v>11</v>
      </c>
      <c r="C253" s="41" t="s">
        <v>8</v>
      </c>
      <c r="D253" s="104">
        <v>128.44999999999999</v>
      </c>
      <c r="E253" s="153"/>
      <c r="F253" s="145">
        <f t="shared" si="3"/>
        <v>0</v>
      </c>
    </row>
    <row r="254" spans="1:6" x14ac:dyDescent="0.3">
      <c r="A254" s="157" t="s">
        <v>1193</v>
      </c>
      <c r="B254" s="220" t="s">
        <v>26</v>
      </c>
      <c r="C254" s="41" t="s">
        <v>8</v>
      </c>
      <c r="D254" s="104">
        <v>21.93</v>
      </c>
      <c r="E254" s="153"/>
      <c r="F254" s="145">
        <f t="shared" si="3"/>
        <v>0</v>
      </c>
    </row>
    <row r="255" spans="1:6" x14ac:dyDescent="0.3">
      <c r="A255" s="157" t="s">
        <v>1193</v>
      </c>
      <c r="B255" s="220" t="s">
        <v>26</v>
      </c>
      <c r="C255" s="41" t="s">
        <v>8</v>
      </c>
      <c r="D255" s="104">
        <v>22.25</v>
      </c>
      <c r="E255" s="153"/>
      <c r="F255" s="145">
        <f t="shared" si="3"/>
        <v>0</v>
      </c>
    </row>
    <row r="256" spans="1:6" x14ac:dyDescent="0.3">
      <c r="A256" s="157" t="s">
        <v>1193</v>
      </c>
      <c r="B256" s="220" t="s">
        <v>26</v>
      </c>
      <c r="C256" s="41" t="s">
        <v>8</v>
      </c>
      <c r="D256" s="104">
        <v>22.21</v>
      </c>
      <c r="E256" s="153"/>
      <c r="F256" s="145">
        <f t="shared" si="3"/>
        <v>0</v>
      </c>
    </row>
    <row r="257" spans="1:6" x14ac:dyDescent="0.3">
      <c r="A257" s="157" t="s">
        <v>1193</v>
      </c>
      <c r="B257" s="220" t="s">
        <v>26</v>
      </c>
      <c r="C257" s="41" t="s">
        <v>8</v>
      </c>
      <c r="D257" s="104">
        <v>22.25</v>
      </c>
      <c r="E257" s="153"/>
      <c r="F257" s="145">
        <f t="shared" si="3"/>
        <v>0</v>
      </c>
    </row>
    <row r="258" spans="1:6" x14ac:dyDescent="0.3">
      <c r="A258" s="157" t="s">
        <v>1193</v>
      </c>
      <c r="B258" s="220" t="s">
        <v>26</v>
      </c>
      <c r="C258" s="41" t="s">
        <v>8</v>
      </c>
      <c r="D258" s="104">
        <v>19.71</v>
      </c>
      <c r="E258" s="153"/>
      <c r="F258" s="145">
        <f t="shared" si="3"/>
        <v>0</v>
      </c>
    </row>
    <row r="259" spans="1:6" x14ac:dyDescent="0.3">
      <c r="A259" s="157" t="s">
        <v>1193</v>
      </c>
      <c r="B259" s="220" t="s">
        <v>26</v>
      </c>
      <c r="C259" s="41" t="s">
        <v>8</v>
      </c>
      <c r="D259" s="104">
        <v>19.64</v>
      </c>
      <c r="E259" s="153"/>
      <c r="F259" s="145">
        <f t="shared" ref="F259:F322" si="4">(E259*D259)*255</f>
        <v>0</v>
      </c>
    </row>
    <row r="260" spans="1:6" x14ac:dyDescent="0.3">
      <c r="A260" s="157" t="s">
        <v>1193</v>
      </c>
      <c r="B260" s="220" t="s">
        <v>9</v>
      </c>
      <c r="C260" s="41" t="s">
        <v>8</v>
      </c>
      <c r="D260" s="104">
        <v>12.55</v>
      </c>
      <c r="E260" s="153"/>
      <c r="F260" s="145">
        <f t="shared" si="4"/>
        <v>0</v>
      </c>
    </row>
    <row r="261" spans="1:6" x14ac:dyDescent="0.3">
      <c r="A261" s="157" t="s">
        <v>1193</v>
      </c>
      <c r="B261" s="220" t="s">
        <v>58</v>
      </c>
      <c r="C261" s="41" t="s">
        <v>8</v>
      </c>
      <c r="D261" s="104">
        <v>1.35</v>
      </c>
      <c r="E261" s="153"/>
      <c r="F261" s="145">
        <f t="shared" si="4"/>
        <v>0</v>
      </c>
    </row>
    <row r="262" spans="1:6" x14ac:dyDescent="0.3">
      <c r="A262" s="157" t="s">
        <v>1193</v>
      </c>
      <c r="B262" s="220" t="s">
        <v>57</v>
      </c>
      <c r="C262" s="41" t="s">
        <v>8</v>
      </c>
      <c r="D262" s="104">
        <v>1.35</v>
      </c>
      <c r="E262" s="153"/>
      <c r="F262" s="145">
        <f t="shared" si="4"/>
        <v>0</v>
      </c>
    </row>
    <row r="263" spans="1:6" x14ac:dyDescent="0.3">
      <c r="A263" s="157" t="s">
        <v>1193</v>
      </c>
      <c r="B263" s="220" t="s">
        <v>56</v>
      </c>
      <c r="C263" s="41" t="s">
        <v>8</v>
      </c>
      <c r="D263" s="104">
        <v>1.35</v>
      </c>
      <c r="E263" s="153"/>
      <c r="F263" s="145">
        <f t="shared" si="4"/>
        <v>0</v>
      </c>
    </row>
    <row r="264" spans="1:6" x14ac:dyDescent="0.3">
      <c r="A264" s="157" t="s">
        <v>1193</v>
      </c>
      <c r="B264" s="220" t="s">
        <v>55</v>
      </c>
      <c r="C264" s="41" t="s">
        <v>8</v>
      </c>
      <c r="D264" s="104">
        <v>1.35</v>
      </c>
      <c r="E264" s="153"/>
      <c r="F264" s="145">
        <f t="shared" si="4"/>
        <v>0</v>
      </c>
    </row>
    <row r="265" spans="1:6" x14ac:dyDescent="0.3">
      <c r="A265" s="157" t="s">
        <v>1193</v>
      </c>
      <c r="B265" s="220" t="s">
        <v>55</v>
      </c>
      <c r="C265" s="41" t="s">
        <v>8</v>
      </c>
      <c r="D265" s="104">
        <v>1.35</v>
      </c>
      <c r="E265" s="153"/>
      <c r="F265" s="145">
        <f t="shared" si="4"/>
        <v>0</v>
      </c>
    </row>
    <row r="266" spans="1:6" x14ac:dyDescent="0.3">
      <c r="A266" s="157" t="s">
        <v>1193</v>
      </c>
      <c r="B266" s="220" t="s">
        <v>36</v>
      </c>
      <c r="C266" s="41" t="s">
        <v>8</v>
      </c>
      <c r="D266" s="104">
        <v>24.84</v>
      </c>
      <c r="E266" s="153"/>
      <c r="F266" s="145">
        <f t="shared" si="4"/>
        <v>0</v>
      </c>
    </row>
    <row r="267" spans="1:6" x14ac:dyDescent="0.3">
      <c r="A267" s="157" t="s">
        <v>1193</v>
      </c>
      <c r="B267" s="220" t="s">
        <v>26</v>
      </c>
      <c r="C267" s="41" t="s">
        <v>8</v>
      </c>
      <c r="D267" s="104">
        <v>19.07</v>
      </c>
      <c r="E267" s="153"/>
      <c r="F267" s="145">
        <f t="shared" si="4"/>
        <v>0</v>
      </c>
    </row>
    <row r="268" spans="1:6" x14ac:dyDescent="0.3">
      <c r="A268" s="157" t="s">
        <v>1193</v>
      </c>
      <c r="B268" s="220" t="s">
        <v>26</v>
      </c>
      <c r="C268" s="41" t="s">
        <v>8</v>
      </c>
      <c r="D268" s="104">
        <v>19.64</v>
      </c>
      <c r="E268" s="153"/>
      <c r="F268" s="145">
        <f t="shared" si="4"/>
        <v>0</v>
      </c>
    </row>
    <row r="269" spans="1:6" x14ac:dyDescent="0.3">
      <c r="A269" s="157" t="s">
        <v>1193</v>
      </c>
      <c r="B269" s="220" t="s">
        <v>26</v>
      </c>
      <c r="C269" s="41" t="s">
        <v>8</v>
      </c>
      <c r="D269" s="104">
        <v>22.25</v>
      </c>
      <c r="E269" s="153"/>
      <c r="F269" s="145">
        <f t="shared" si="4"/>
        <v>0</v>
      </c>
    </row>
    <row r="270" spans="1:6" x14ac:dyDescent="0.3">
      <c r="A270" s="157" t="s">
        <v>1193</v>
      </c>
      <c r="B270" s="220" t="s">
        <v>26</v>
      </c>
      <c r="C270" s="41" t="s">
        <v>8</v>
      </c>
      <c r="D270" s="104">
        <v>32.42</v>
      </c>
      <c r="E270" s="153"/>
      <c r="F270" s="145">
        <f t="shared" si="4"/>
        <v>0</v>
      </c>
    </row>
    <row r="271" spans="1:6" x14ac:dyDescent="0.3">
      <c r="A271" s="157" t="s">
        <v>1193</v>
      </c>
      <c r="B271" s="220" t="s">
        <v>32</v>
      </c>
      <c r="C271" s="41" t="s">
        <v>8</v>
      </c>
      <c r="D271" s="104">
        <v>7</v>
      </c>
      <c r="E271" s="153"/>
      <c r="F271" s="145">
        <f t="shared" si="4"/>
        <v>0</v>
      </c>
    </row>
    <row r="272" spans="1:6" x14ac:dyDescent="0.3">
      <c r="A272" s="157" t="s">
        <v>1193</v>
      </c>
      <c r="B272" s="220" t="s">
        <v>44</v>
      </c>
      <c r="C272" s="41" t="s">
        <v>8</v>
      </c>
      <c r="D272" s="104">
        <v>118.9</v>
      </c>
      <c r="E272" s="153"/>
      <c r="F272" s="145">
        <f t="shared" si="4"/>
        <v>0</v>
      </c>
    </row>
    <row r="273" spans="1:6" x14ac:dyDescent="0.3">
      <c r="A273" s="157" t="s">
        <v>1452</v>
      </c>
      <c r="B273" s="219" t="s">
        <v>1235</v>
      </c>
      <c r="C273" s="41" t="s">
        <v>8</v>
      </c>
      <c r="D273" s="150">
        <v>142.19</v>
      </c>
      <c r="E273" s="153"/>
      <c r="F273" s="145">
        <f t="shared" si="4"/>
        <v>0</v>
      </c>
    </row>
    <row r="274" spans="1:6" x14ac:dyDescent="0.3">
      <c r="A274" s="157" t="s">
        <v>1452</v>
      </c>
      <c r="B274" s="219" t="s">
        <v>1235</v>
      </c>
      <c r="C274" s="41" t="s">
        <v>8</v>
      </c>
      <c r="D274" s="150">
        <v>74.209999999999994</v>
      </c>
      <c r="E274" s="153"/>
      <c r="F274" s="145">
        <f t="shared" si="4"/>
        <v>0</v>
      </c>
    </row>
    <row r="275" spans="1:6" x14ac:dyDescent="0.3">
      <c r="A275" s="157" t="s">
        <v>1452</v>
      </c>
      <c r="B275" s="219" t="s">
        <v>1238</v>
      </c>
      <c r="C275" s="41" t="s">
        <v>8</v>
      </c>
      <c r="D275" s="150">
        <v>27.56</v>
      </c>
      <c r="E275" s="153"/>
      <c r="F275" s="145">
        <f t="shared" si="4"/>
        <v>0</v>
      </c>
    </row>
    <row r="276" spans="1:6" x14ac:dyDescent="0.3">
      <c r="A276" s="157" t="s">
        <v>1452</v>
      </c>
      <c r="B276" s="219" t="s">
        <v>1130</v>
      </c>
      <c r="C276" s="41" t="s">
        <v>8</v>
      </c>
      <c r="D276" s="150">
        <v>44.36</v>
      </c>
      <c r="E276" s="153"/>
      <c r="F276" s="145">
        <f t="shared" si="4"/>
        <v>0</v>
      </c>
    </row>
    <row r="277" spans="1:6" x14ac:dyDescent="0.3">
      <c r="A277" s="157" t="s">
        <v>1452</v>
      </c>
      <c r="B277" s="219" t="s">
        <v>1241</v>
      </c>
      <c r="C277" s="41" t="s">
        <v>8</v>
      </c>
      <c r="D277" s="150">
        <v>24.82</v>
      </c>
      <c r="E277" s="153"/>
      <c r="F277" s="145">
        <f t="shared" si="4"/>
        <v>0</v>
      </c>
    </row>
    <row r="278" spans="1:6" x14ac:dyDescent="0.3">
      <c r="A278" s="157" t="s">
        <v>1452</v>
      </c>
      <c r="B278" s="219" t="s">
        <v>98</v>
      </c>
      <c r="C278" s="41" t="s">
        <v>8</v>
      </c>
      <c r="D278" s="150">
        <v>42.78</v>
      </c>
      <c r="E278" s="153"/>
      <c r="F278" s="145">
        <f t="shared" si="4"/>
        <v>0</v>
      </c>
    </row>
    <row r="279" spans="1:6" x14ac:dyDescent="0.3">
      <c r="A279" s="157" t="s">
        <v>1452</v>
      </c>
      <c r="B279" s="219" t="s">
        <v>489</v>
      </c>
      <c r="C279" s="41" t="s">
        <v>8</v>
      </c>
      <c r="D279" s="150">
        <v>4.3499999999999996</v>
      </c>
      <c r="E279" s="153"/>
      <c r="F279" s="145">
        <f t="shared" si="4"/>
        <v>0</v>
      </c>
    </row>
    <row r="280" spans="1:6" x14ac:dyDescent="0.3">
      <c r="A280" s="157" t="s">
        <v>1452</v>
      </c>
      <c r="B280" s="219" t="s">
        <v>485</v>
      </c>
      <c r="C280" s="41" t="s">
        <v>8</v>
      </c>
      <c r="D280" s="150">
        <v>47.61</v>
      </c>
      <c r="E280" s="153"/>
      <c r="F280" s="145">
        <f t="shared" si="4"/>
        <v>0</v>
      </c>
    </row>
    <row r="281" spans="1:6" x14ac:dyDescent="0.3">
      <c r="A281" s="157" t="s">
        <v>1452</v>
      </c>
      <c r="B281" s="219" t="s">
        <v>1247</v>
      </c>
      <c r="C281" s="41" t="s">
        <v>8</v>
      </c>
      <c r="D281" s="150">
        <v>9.51</v>
      </c>
      <c r="E281" s="153"/>
      <c r="F281" s="145">
        <f t="shared" si="4"/>
        <v>0</v>
      </c>
    </row>
    <row r="282" spans="1:6" x14ac:dyDescent="0.3">
      <c r="A282" s="157" t="s">
        <v>1452</v>
      </c>
      <c r="B282" s="219" t="s">
        <v>1249</v>
      </c>
      <c r="C282" s="41" t="s">
        <v>8</v>
      </c>
      <c r="D282" s="150">
        <v>10.26</v>
      </c>
      <c r="E282" s="153"/>
      <c r="F282" s="145">
        <f t="shared" si="4"/>
        <v>0</v>
      </c>
    </row>
    <row r="283" spans="1:6" x14ac:dyDescent="0.3">
      <c r="A283" s="157" t="s">
        <v>1452</v>
      </c>
      <c r="B283" s="219" t="s">
        <v>1251</v>
      </c>
      <c r="C283" s="41" t="s">
        <v>8</v>
      </c>
      <c r="D283" s="150">
        <v>19.309999999999999</v>
      </c>
      <c r="E283" s="153"/>
      <c r="F283" s="145">
        <f t="shared" si="4"/>
        <v>0</v>
      </c>
    </row>
    <row r="284" spans="1:6" x14ac:dyDescent="0.3">
      <c r="A284" s="157" t="s">
        <v>1452</v>
      </c>
      <c r="B284" s="219" t="s">
        <v>1253</v>
      </c>
      <c r="C284" s="41" t="s">
        <v>8</v>
      </c>
      <c r="D284" s="150">
        <v>62.05</v>
      </c>
      <c r="E284" s="153"/>
      <c r="F284" s="145">
        <f t="shared" si="4"/>
        <v>0</v>
      </c>
    </row>
    <row r="285" spans="1:6" x14ac:dyDescent="0.3">
      <c r="A285" s="157" t="s">
        <v>1452</v>
      </c>
      <c r="B285" s="219" t="s">
        <v>108</v>
      </c>
      <c r="C285" s="41" t="s">
        <v>8</v>
      </c>
      <c r="D285" s="150">
        <v>82.26</v>
      </c>
      <c r="E285" s="153"/>
      <c r="F285" s="145">
        <f t="shared" si="4"/>
        <v>0</v>
      </c>
    </row>
    <row r="286" spans="1:6" x14ac:dyDescent="0.3">
      <c r="A286" s="157" t="s">
        <v>1452</v>
      </c>
      <c r="B286" s="219" t="s">
        <v>1444</v>
      </c>
      <c r="C286" s="41" t="s">
        <v>8</v>
      </c>
      <c r="D286" s="104">
        <v>1.71</v>
      </c>
      <c r="E286" s="153"/>
      <c r="F286" s="145">
        <f t="shared" si="4"/>
        <v>0</v>
      </c>
    </row>
    <row r="287" spans="1:6" x14ac:dyDescent="0.3">
      <c r="A287" s="157" t="s">
        <v>1453</v>
      </c>
      <c r="B287" s="230" t="s">
        <v>1235</v>
      </c>
      <c r="C287" s="41" t="s">
        <v>8</v>
      </c>
      <c r="D287" s="15">
        <v>138.69999999999999</v>
      </c>
      <c r="E287" s="153"/>
      <c r="F287" s="145">
        <f t="shared" si="4"/>
        <v>0</v>
      </c>
    </row>
    <row r="288" spans="1:6" x14ac:dyDescent="0.3">
      <c r="A288" s="157" t="s">
        <v>1453</v>
      </c>
      <c r="B288" s="220" t="s">
        <v>100</v>
      </c>
      <c r="C288" s="41" t="s">
        <v>8</v>
      </c>
      <c r="D288" s="104">
        <v>25.35</v>
      </c>
      <c r="E288" s="153"/>
      <c r="F288" s="145">
        <f t="shared" si="4"/>
        <v>0</v>
      </c>
    </row>
    <row r="289" spans="1:6" x14ac:dyDescent="0.3">
      <c r="A289" s="157" t="s">
        <v>1453</v>
      </c>
      <c r="B289" s="220" t="s">
        <v>1278</v>
      </c>
      <c r="C289" s="41" t="s">
        <v>8</v>
      </c>
      <c r="D289" s="104">
        <v>21.82</v>
      </c>
      <c r="E289" s="153"/>
      <c r="F289" s="145">
        <f t="shared" si="4"/>
        <v>0</v>
      </c>
    </row>
    <row r="290" spans="1:6" x14ac:dyDescent="0.3">
      <c r="A290" s="157" t="s">
        <v>1453</v>
      </c>
      <c r="B290" s="220" t="s">
        <v>1279</v>
      </c>
      <c r="C290" s="41" t="s">
        <v>8</v>
      </c>
      <c r="D290" s="104">
        <v>16.7</v>
      </c>
      <c r="E290" s="153"/>
      <c r="F290" s="145">
        <f t="shared" si="4"/>
        <v>0</v>
      </c>
    </row>
    <row r="291" spans="1:6" x14ac:dyDescent="0.3">
      <c r="A291" s="157" t="s">
        <v>1453</v>
      </c>
      <c r="B291" s="220" t="s">
        <v>1280</v>
      </c>
      <c r="C291" s="41" t="s">
        <v>8</v>
      </c>
      <c r="D291" s="104">
        <v>16.61</v>
      </c>
      <c r="E291" s="153"/>
      <c r="F291" s="145">
        <f t="shared" si="4"/>
        <v>0</v>
      </c>
    </row>
    <row r="292" spans="1:6" x14ac:dyDescent="0.3">
      <c r="A292" s="157" t="s">
        <v>1453</v>
      </c>
      <c r="B292" s="220" t="s">
        <v>1279</v>
      </c>
      <c r="C292" s="41" t="s">
        <v>8</v>
      </c>
      <c r="D292" s="104">
        <v>15.86</v>
      </c>
      <c r="E292" s="153"/>
      <c r="F292" s="145">
        <f t="shared" si="4"/>
        <v>0</v>
      </c>
    </row>
    <row r="293" spans="1:6" x14ac:dyDescent="0.3">
      <c r="A293" s="157" t="s">
        <v>1453</v>
      </c>
      <c r="B293" s="220" t="s">
        <v>1281</v>
      </c>
      <c r="C293" s="41" t="s">
        <v>8</v>
      </c>
      <c r="D293" s="104">
        <v>55.71</v>
      </c>
      <c r="E293" s="153"/>
      <c r="F293" s="145">
        <f t="shared" si="4"/>
        <v>0</v>
      </c>
    </row>
    <row r="294" spans="1:6" x14ac:dyDescent="0.3">
      <c r="A294" s="157" t="s">
        <v>1453</v>
      </c>
      <c r="B294" s="220" t="s">
        <v>1282</v>
      </c>
      <c r="C294" s="41" t="s">
        <v>8</v>
      </c>
      <c r="D294" s="104">
        <v>62.49</v>
      </c>
      <c r="E294" s="153"/>
      <c r="F294" s="145">
        <f t="shared" si="4"/>
        <v>0</v>
      </c>
    </row>
    <row r="295" spans="1:6" x14ac:dyDescent="0.3">
      <c r="A295" s="157" t="s">
        <v>1453</v>
      </c>
      <c r="B295" s="220" t="s">
        <v>1283</v>
      </c>
      <c r="C295" s="41" t="s">
        <v>8</v>
      </c>
      <c r="D295" s="104">
        <v>60.51</v>
      </c>
      <c r="E295" s="153"/>
      <c r="F295" s="145">
        <f t="shared" si="4"/>
        <v>0</v>
      </c>
    </row>
    <row r="296" spans="1:6" x14ac:dyDescent="0.3">
      <c r="A296" s="157" t="s">
        <v>1453</v>
      </c>
      <c r="B296" s="220" t="s">
        <v>1284</v>
      </c>
      <c r="C296" s="41" t="s">
        <v>8</v>
      </c>
      <c r="D296" s="104">
        <v>23.3</v>
      </c>
      <c r="E296" s="153"/>
      <c r="F296" s="145">
        <f t="shared" si="4"/>
        <v>0</v>
      </c>
    </row>
    <row r="297" spans="1:6" x14ac:dyDescent="0.3">
      <c r="A297" s="157" t="s">
        <v>1453</v>
      </c>
      <c r="B297" s="220" t="s">
        <v>1130</v>
      </c>
      <c r="C297" s="41" t="s">
        <v>8</v>
      </c>
      <c r="D297" s="104">
        <v>1.87</v>
      </c>
      <c r="E297" s="153"/>
      <c r="F297" s="145">
        <f t="shared" si="4"/>
        <v>0</v>
      </c>
    </row>
    <row r="298" spans="1:6" x14ac:dyDescent="0.3">
      <c r="A298" s="157" t="s">
        <v>1453</v>
      </c>
      <c r="B298" s="220" t="s">
        <v>1130</v>
      </c>
      <c r="C298" s="41" t="s">
        <v>8</v>
      </c>
      <c r="D298" s="104">
        <v>8.86</v>
      </c>
      <c r="E298" s="153"/>
      <c r="F298" s="145">
        <f t="shared" si="4"/>
        <v>0</v>
      </c>
    </row>
    <row r="299" spans="1:6" x14ac:dyDescent="0.3">
      <c r="A299" s="157" t="s">
        <v>1453</v>
      </c>
      <c r="B299" s="220" t="s">
        <v>1130</v>
      </c>
      <c r="C299" s="41" t="s">
        <v>8</v>
      </c>
      <c r="D299" s="104">
        <v>5</v>
      </c>
      <c r="E299" s="153"/>
      <c r="F299" s="145">
        <f t="shared" si="4"/>
        <v>0</v>
      </c>
    </row>
    <row r="300" spans="1:6" x14ac:dyDescent="0.3">
      <c r="A300" s="157" t="s">
        <v>1453</v>
      </c>
      <c r="B300" s="220" t="s">
        <v>98</v>
      </c>
      <c r="C300" s="41" t="s">
        <v>8</v>
      </c>
      <c r="D300" s="104">
        <v>34.22</v>
      </c>
      <c r="E300" s="153"/>
      <c r="F300" s="145">
        <f t="shared" si="4"/>
        <v>0</v>
      </c>
    </row>
    <row r="301" spans="1:6" x14ac:dyDescent="0.3">
      <c r="A301" s="157" t="s">
        <v>1453</v>
      </c>
      <c r="B301" s="220" t="s">
        <v>489</v>
      </c>
      <c r="C301" s="41" t="s">
        <v>8</v>
      </c>
      <c r="D301" s="104">
        <v>4.3499999999999996</v>
      </c>
      <c r="E301" s="153"/>
      <c r="F301" s="145">
        <f t="shared" si="4"/>
        <v>0</v>
      </c>
    </row>
    <row r="302" spans="1:6" x14ac:dyDescent="0.3">
      <c r="A302" s="157" t="s">
        <v>1453</v>
      </c>
      <c r="B302" s="220" t="s">
        <v>1285</v>
      </c>
      <c r="C302" s="41" t="s">
        <v>8</v>
      </c>
      <c r="D302" s="104">
        <v>66.05</v>
      </c>
      <c r="E302" s="153"/>
      <c r="F302" s="145">
        <f t="shared" si="4"/>
        <v>0</v>
      </c>
    </row>
    <row r="303" spans="1:6" x14ac:dyDescent="0.3">
      <c r="A303" s="157" t="s">
        <v>1453</v>
      </c>
      <c r="B303" s="220" t="s">
        <v>1286</v>
      </c>
      <c r="C303" s="41" t="s">
        <v>8</v>
      </c>
      <c r="D303" s="104">
        <v>4</v>
      </c>
      <c r="E303" s="153"/>
      <c r="F303" s="145">
        <f t="shared" si="4"/>
        <v>0</v>
      </c>
    </row>
    <row r="304" spans="1:6" x14ac:dyDescent="0.3">
      <c r="A304" s="157" t="s">
        <v>1453</v>
      </c>
      <c r="B304" s="220" t="s">
        <v>1287</v>
      </c>
      <c r="C304" s="41" t="s">
        <v>8</v>
      </c>
      <c r="D304" s="104">
        <v>1.34</v>
      </c>
      <c r="E304" s="153"/>
      <c r="F304" s="145">
        <f t="shared" si="4"/>
        <v>0</v>
      </c>
    </row>
    <row r="305" spans="1:6" x14ac:dyDescent="0.3">
      <c r="A305" s="157" t="s">
        <v>1453</v>
      </c>
      <c r="B305" s="220" t="s">
        <v>1287</v>
      </c>
      <c r="C305" s="41" t="s">
        <v>8</v>
      </c>
      <c r="D305" s="104">
        <v>1.34</v>
      </c>
      <c r="E305" s="153"/>
      <c r="F305" s="145">
        <f t="shared" si="4"/>
        <v>0</v>
      </c>
    </row>
    <row r="306" spans="1:6" x14ac:dyDescent="0.3">
      <c r="A306" s="157" t="s">
        <v>1453</v>
      </c>
      <c r="B306" s="220" t="s">
        <v>1288</v>
      </c>
      <c r="C306" s="41" t="s">
        <v>8</v>
      </c>
      <c r="D306" s="104">
        <v>3.37</v>
      </c>
      <c r="E306" s="153"/>
      <c r="F306" s="145">
        <f t="shared" si="4"/>
        <v>0</v>
      </c>
    </row>
    <row r="307" spans="1:6" x14ac:dyDescent="0.3">
      <c r="A307" s="157" t="s">
        <v>1453</v>
      </c>
      <c r="B307" s="220" t="s">
        <v>1289</v>
      </c>
      <c r="C307" s="41" t="s">
        <v>8</v>
      </c>
      <c r="D307" s="104">
        <v>2.78</v>
      </c>
      <c r="E307" s="153"/>
      <c r="F307" s="145">
        <f t="shared" si="4"/>
        <v>0</v>
      </c>
    </row>
    <row r="308" spans="1:6" x14ac:dyDescent="0.3">
      <c r="A308" s="157" t="s">
        <v>1453</v>
      </c>
      <c r="B308" s="220" t="s">
        <v>1289</v>
      </c>
      <c r="C308" s="41" t="s">
        <v>8</v>
      </c>
      <c r="D308" s="104">
        <v>1.53</v>
      </c>
      <c r="E308" s="153"/>
      <c r="F308" s="145">
        <f t="shared" si="4"/>
        <v>0</v>
      </c>
    </row>
    <row r="309" spans="1:6" x14ac:dyDescent="0.3">
      <c r="A309" s="157" t="s">
        <v>1453</v>
      </c>
      <c r="B309" s="220" t="s">
        <v>1290</v>
      </c>
      <c r="C309" s="41" t="s">
        <v>8</v>
      </c>
      <c r="D309" s="104">
        <v>6.01</v>
      </c>
      <c r="E309" s="153"/>
      <c r="F309" s="145">
        <f t="shared" si="4"/>
        <v>0</v>
      </c>
    </row>
    <row r="310" spans="1:6" x14ac:dyDescent="0.3">
      <c r="A310" s="157" t="s">
        <v>1453</v>
      </c>
      <c r="B310" s="229" t="s">
        <v>98</v>
      </c>
      <c r="C310" s="41" t="s">
        <v>8</v>
      </c>
      <c r="D310" s="104">
        <v>13.04</v>
      </c>
      <c r="E310" s="153"/>
      <c r="F310" s="145">
        <f t="shared" si="4"/>
        <v>0</v>
      </c>
    </row>
    <row r="311" spans="1:6" x14ac:dyDescent="0.3">
      <c r="A311" s="157" t="s">
        <v>1454</v>
      </c>
      <c r="B311" s="236" t="s">
        <v>1320</v>
      </c>
      <c r="C311" s="41" t="s">
        <v>8</v>
      </c>
      <c r="D311" s="235">
        <v>9.75</v>
      </c>
      <c r="E311" s="153"/>
      <c r="F311" s="145">
        <f t="shared" si="4"/>
        <v>0</v>
      </c>
    </row>
    <row r="312" spans="1:6" x14ac:dyDescent="0.3">
      <c r="A312" s="157" t="s">
        <v>1454</v>
      </c>
      <c r="B312" s="229" t="s">
        <v>1321</v>
      </c>
      <c r="C312" s="41" t="s">
        <v>8</v>
      </c>
      <c r="D312" s="228">
        <v>34.450000000000003</v>
      </c>
      <c r="E312" s="153"/>
      <c r="F312" s="145">
        <f t="shared" si="4"/>
        <v>0</v>
      </c>
    </row>
    <row r="313" spans="1:6" x14ac:dyDescent="0.3">
      <c r="A313" s="157" t="s">
        <v>1454</v>
      </c>
      <c r="B313" s="229" t="s">
        <v>1130</v>
      </c>
      <c r="C313" s="41" t="s">
        <v>8</v>
      </c>
      <c r="D313" s="228">
        <v>7.45</v>
      </c>
      <c r="E313" s="153"/>
      <c r="F313" s="145">
        <f t="shared" si="4"/>
        <v>0</v>
      </c>
    </row>
    <row r="314" spans="1:6" x14ac:dyDescent="0.3">
      <c r="A314" s="157" t="s">
        <v>1454</v>
      </c>
      <c r="B314" s="229" t="s">
        <v>1322</v>
      </c>
      <c r="C314" s="41" t="s">
        <v>8</v>
      </c>
      <c r="D314" s="228">
        <v>47.91</v>
      </c>
      <c r="E314" s="153"/>
      <c r="F314" s="145">
        <f t="shared" si="4"/>
        <v>0</v>
      </c>
    </row>
    <row r="315" spans="1:6" x14ac:dyDescent="0.3">
      <c r="A315" s="157" t="s">
        <v>1454</v>
      </c>
      <c r="B315" s="229" t="s">
        <v>1323</v>
      </c>
      <c r="C315" s="41" t="s">
        <v>8</v>
      </c>
      <c r="D315" s="228">
        <v>19.100000000000001</v>
      </c>
      <c r="E315" s="153"/>
      <c r="F315" s="145">
        <f t="shared" si="4"/>
        <v>0</v>
      </c>
    </row>
    <row r="316" spans="1:6" x14ac:dyDescent="0.3">
      <c r="A316" s="157" t="s">
        <v>1454</v>
      </c>
      <c r="B316" s="229" t="s">
        <v>1324</v>
      </c>
      <c r="C316" s="41" t="s">
        <v>8</v>
      </c>
      <c r="D316" s="228">
        <v>33.03</v>
      </c>
      <c r="E316" s="153"/>
      <c r="F316" s="145">
        <f t="shared" si="4"/>
        <v>0</v>
      </c>
    </row>
    <row r="317" spans="1:6" x14ac:dyDescent="0.3">
      <c r="A317" s="157" t="s">
        <v>1454</v>
      </c>
      <c r="B317" s="229" t="s">
        <v>1325</v>
      </c>
      <c r="C317" s="41" t="s">
        <v>8</v>
      </c>
      <c r="D317" s="228">
        <v>43.43</v>
      </c>
      <c r="E317" s="153"/>
      <c r="F317" s="145">
        <f t="shared" si="4"/>
        <v>0</v>
      </c>
    </row>
    <row r="318" spans="1:6" x14ac:dyDescent="0.3">
      <c r="A318" s="157" t="s">
        <v>1454</v>
      </c>
      <c r="B318" s="229" t="s">
        <v>1130</v>
      </c>
      <c r="C318" s="41" t="s">
        <v>8</v>
      </c>
      <c r="D318" s="228">
        <v>26.74</v>
      </c>
      <c r="E318" s="153"/>
      <c r="F318" s="145">
        <f t="shared" si="4"/>
        <v>0</v>
      </c>
    </row>
    <row r="319" spans="1:6" x14ac:dyDescent="0.3">
      <c r="A319" s="157" t="s">
        <v>1454</v>
      </c>
      <c r="B319" s="229" t="s">
        <v>1326</v>
      </c>
      <c r="C319" s="41" t="s">
        <v>8</v>
      </c>
      <c r="D319" s="228">
        <v>29.05</v>
      </c>
      <c r="E319" s="153"/>
      <c r="F319" s="145">
        <f t="shared" si="4"/>
        <v>0</v>
      </c>
    </row>
    <row r="320" spans="1:6" x14ac:dyDescent="0.3">
      <c r="A320" s="157" t="s">
        <v>1454</v>
      </c>
      <c r="B320" s="229" t="s">
        <v>1326</v>
      </c>
      <c r="C320" s="41" t="s">
        <v>8</v>
      </c>
      <c r="D320" s="228">
        <v>44.93</v>
      </c>
      <c r="E320" s="153"/>
      <c r="F320" s="145">
        <f t="shared" si="4"/>
        <v>0</v>
      </c>
    </row>
    <row r="321" spans="1:6" x14ac:dyDescent="0.3">
      <c r="A321" s="157" t="s">
        <v>1454</v>
      </c>
      <c r="B321" s="229" t="s">
        <v>1327</v>
      </c>
      <c r="C321" s="41" t="s">
        <v>8</v>
      </c>
      <c r="D321" s="228">
        <v>48.26</v>
      </c>
      <c r="E321" s="153"/>
      <c r="F321" s="145">
        <f t="shared" si="4"/>
        <v>0</v>
      </c>
    </row>
    <row r="322" spans="1:6" x14ac:dyDescent="0.3">
      <c r="A322" s="157" t="s">
        <v>1454</v>
      </c>
      <c r="B322" s="229" t="s">
        <v>1328</v>
      </c>
      <c r="C322" s="41" t="s">
        <v>8</v>
      </c>
      <c r="D322" s="228">
        <v>13.07</v>
      </c>
      <c r="E322" s="153"/>
      <c r="F322" s="145">
        <f t="shared" si="4"/>
        <v>0</v>
      </c>
    </row>
    <row r="323" spans="1:6" x14ac:dyDescent="0.3">
      <c r="A323" s="157" t="s">
        <v>1454</v>
      </c>
      <c r="B323" s="229" t="s">
        <v>1329</v>
      </c>
      <c r="C323" s="41" t="s">
        <v>8</v>
      </c>
      <c r="D323" s="228">
        <v>32.64</v>
      </c>
      <c r="E323" s="153"/>
      <c r="F323" s="145">
        <f t="shared" ref="F323:F386" si="5">(E323*D323)*255</f>
        <v>0</v>
      </c>
    </row>
    <row r="324" spans="1:6" x14ac:dyDescent="0.3">
      <c r="A324" s="157" t="s">
        <v>1454</v>
      </c>
      <c r="B324" s="229" t="s">
        <v>1329</v>
      </c>
      <c r="C324" s="41" t="s">
        <v>8</v>
      </c>
      <c r="D324" s="228">
        <v>27.91</v>
      </c>
      <c r="E324" s="153"/>
      <c r="F324" s="145">
        <f t="shared" si="5"/>
        <v>0</v>
      </c>
    </row>
    <row r="325" spans="1:6" x14ac:dyDescent="0.3">
      <c r="A325" s="157" t="s">
        <v>1454</v>
      </c>
      <c r="B325" s="229" t="s">
        <v>1330</v>
      </c>
      <c r="C325" s="41" t="s">
        <v>8</v>
      </c>
      <c r="D325" s="228">
        <v>47.67</v>
      </c>
      <c r="E325" s="153"/>
      <c r="F325" s="145">
        <f t="shared" si="5"/>
        <v>0</v>
      </c>
    </row>
    <row r="326" spans="1:6" x14ac:dyDescent="0.3">
      <c r="A326" s="157" t="s">
        <v>1454</v>
      </c>
      <c r="B326" s="229" t="s">
        <v>98</v>
      </c>
      <c r="C326" s="41" t="s">
        <v>8</v>
      </c>
      <c r="D326" s="228">
        <v>34.229999999999997</v>
      </c>
      <c r="E326" s="153"/>
      <c r="F326" s="145">
        <f t="shared" si="5"/>
        <v>0</v>
      </c>
    </row>
    <row r="327" spans="1:6" x14ac:dyDescent="0.3">
      <c r="A327" s="157" t="s">
        <v>1454</v>
      </c>
      <c r="B327" s="229" t="s">
        <v>489</v>
      </c>
      <c r="C327" s="41" t="s">
        <v>8</v>
      </c>
      <c r="D327" s="228">
        <v>4.3499999999999996</v>
      </c>
      <c r="E327" s="153"/>
      <c r="F327" s="145">
        <f t="shared" si="5"/>
        <v>0</v>
      </c>
    </row>
    <row r="328" spans="1:6" x14ac:dyDescent="0.3">
      <c r="A328" s="157" t="s">
        <v>1454</v>
      </c>
      <c r="B328" s="229" t="s">
        <v>1285</v>
      </c>
      <c r="C328" s="41" t="s">
        <v>8</v>
      </c>
      <c r="D328" s="228">
        <v>66.760000000000005</v>
      </c>
      <c r="E328" s="153"/>
      <c r="F328" s="145">
        <f t="shared" si="5"/>
        <v>0</v>
      </c>
    </row>
    <row r="329" spans="1:6" x14ac:dyDescent="0.3">
      <c r="A329" s="157" t="s">
        <v>1454</v>
      </c>
      <c r="B329" s="229" t="s">
        <v>1286</v>
      </c>
      <c r="C329" s="41" t="s">
        <v>8</v>
      </c>
      <c r="D329" s="228">
        <v>3.65</v>
      </c>
      <c r="E329" s="153"/>
      <c r="F329" s="145">
        <f t="shared" si="5"/>
        <v>0</v>
      </c>
    </row>
    <row r="330" spans="1:6" x14ac:dyDescent="0.3">
      <c r="A330" s="157" t="s">
        <v>1454</v>
      </c>
      <c r="B330" s="229" t="s">
        <v>1287</v>
      </c>
      <c r="C330" s="41" t="s">
        <v>8</v>
      </c>
      <c r="D330" s="228">
        <v>1.33</v>
      </c>
      <c r="E330" s="153"/>
      <c r="F330" s="145">
        <f t="shared" si="5"/>
        <v>0</v>
      </c>
    </row>
    <row r="331" spans="1:6" x14ac:dyDescent="0.3">
      <c r="A331" s="157" t="s">
        <v>1454</v>
      </c>
      <c r="B331" s="229" t="s">
        <v>1287</v>
      </c>
      <c r="C331" s="41" t="s">
        <v>8</v>
      </c>
      <c r="D331" s="228">
        <v>1.33</v>
      </c>
      <c r="E331" s="153"/>
      <c r="F331" s="145">
        <f t="shared" si="5"/>
        <v>0</v>
      </c>
    </row>
    <row r="332" spans="1:6" x14ac:dyDescent="0.3">
      <c r="A332" s="157" t="s">
        <v>1454</v>
      </c>
      <c r="B332" s="229" t="s">
        <v>1331</v>
      </c>
      <c r="C332" s="41" t="s">
        <v>8</v>
      </c>
      <c r="D332" s="228">
        <v>1.87</v>
      </c>
      <c r="E332" s="153"/>
      <c r="F332" s="145">
        <f t="shared" si="5"/>
        <v>0</v>
      </c>
    </row>
    <row r="333" spans="1:6" x14ac:dyDescent="0.3">
      <c r="A333" s="157" t="s">
        <v>1454</v>
      </c>
      <c r="B333" s="229" t="s">
        <v>1288</v>
      </c>
      <c r="C333" s="41" t="s">
        <v>8</v>
      </c>
      <c r="D333" s="228">
        <v>3.37</v>
      </c>
      <c r="E333" s="153"/>
      <c r="F333" s="145">
        <f t="shared" si="5"/>
        <v>0</v>
      </c>
    </row>
    <row r="334" spans="1:6" x14ac:dyDescent="0.3">
      <c r="A334" s="157" t="s">
        <v>1454</v>
      </c>
      <c r="B334" s="229" t="s">
        <v>1289</v>
      </c>
      <c r="C334" s="41" t="s">
        <v>8</v>
      </c>
      <c r="D334" s="228">
        <v>2.78</v>
      </c>
      <c r="E334" s="153"/>
      <c r="F334" s="145">
        <f t="shared" si="5"/>
        <v>0</v>
      </c>
    </row>
    <row r="335" spans="1:6" x14ac:dyDescent="0.3">
      <c r="A335" s="157" t="s">
        <v>1454</v>
      </c>
      <c r="B335" s="229" t="s">
        <v>1289</v>
      </c>
      <c r="C335" s="41" t="s">
        <v>8</v>
      </c>
      <c r="D335" s="228">
        <v>1.53</v>
      </c>
      <c r="E335" s="153"/>
      <c r="F335" s="145">
        <f t="shared" si="5"/>
        <v>0</v>
      </c>
    </row>
    <row r="336" spans="1:6" x14ac:dyDescent="0.3">
      <c r="A336" s="157" t="s">
        <v>1454</v>
      </c>
      <c r="B336" s="229" t="s">
        <v>1332</v>
      </c>
      <c r="C336" s="41" t="s">
        <v>8</v>
      </c>
      <c r="D336" s="228">
        <v>2.12</v>
      </c>
      <c r="E336" s="153"/>
      <c r="F336" s="145">
        <f t="shared" si="5"/>
        <v>0</v>
      </c>
    </row>
    <row r="337" spans="1:6" x14ac:dyDescent="0.3">
      <c r="A337" s="157" t="s">
        <v>1454</v>
      </c>
      <c r="B337" s="229" t="s">
        <v>1290</v>
      </c>
      <c r="C337" s="41" t="s">
        <v>8</v>
      </c>
      <c r="D337" s="228">
        <v>4.0199999999999996</v>
      </c>
      <c r="E337" s="153"/>
      <c r="F337" s="145">
        <f t="shared" si="5"/>
        <v>0</v>
      </c>
    </row>
    <row r="338" spans="1:6" x14ac:dyDescent="0.3">
      <c r="A338" s="157" t="s">
        <v>1454</v>
      </c>
      <c r="B338" s="229" t="s">
        <v>1333</v>
      </c>
      <c r="C338" s="41" t="s">
        <v>8</v>
      </c>
      <c r="D338" s="228">
        <v>3.93</v>
      </c>
      <c r="E338" s="153"/>
      <c r="F338" s="145">
        <f t="shared" si="5"/>
        <v>0</v>
      </c>
    </row>
    <row r="339" spans="1:6" x14ac:dyDescent="0.3">
      <c r="A339" s="157" t="s">
        <v>1454</v>
      </c>
      <c r="B339" s="229" t="s">
        <v>98</v>
      </c>
      <c r="C339" s="41" t="s">
        <v>8</v>
      </c>
      <c r="D339" s="228">
        <v>13.22</v>
      </c>
      <c r="E339" s="153"/>
      <c r="F339" s="145">
        <f t="shared" si="5"/>
        <v>0</v>
      </c>
    </row>
    <row r="340" spans="1:6" x14ac:dyDescent="0.3">
      <c r="A340" s="157" t="s">
        <v>1455</v>
      </c>
      <c r="B340" s="230" t="s">
        <v>1326</v>
      </c>
      <c r="C340" s="41" t="s">
        <v>8</v>
      </c>
      <c r="D340" s="15">
        <v>34.96</v>
      </c>
      <c r="E340" s="153"/>
      <c r="F340" s="145">
        <f t="shared" si="5"/>
        <v>0</v>
      </c>
    </row>
    <row r="341" spans="1:6" x14ac:dyDescent="0.3">
      <c r="A341" s="157" t="s">
        <v>1455</v>
      </c>
      <c r="B341" s="220" t="s">
        <v>1366</v>
      </c>
      <c r="C341" s="41" t="s">
        <v>8</v>
      </c>
      <c r="D341" s="104">
        <v>43.41</v>
      </c>
      <c r="E341" s="153"/>
      <c r="F341" s="145">
        <f t="shared" si="5"/>
        <v>0</v>
      </c>
    </row>
    <row r="342" spans="1:6" x14ac:dyDescent="0.3">
      <c r="A342" s="157" t="s">
        <v>1455</v>
      </c>
      <c r="B342" s="220" t="s">
        <v>1367</v>
      </c>
      <c r="C342" s="41" t="s">
        <v>8</v>
      </c>
      <c r="D342" s="104">
        <v>34.26</v>
      </c>
      <c r="E342" s="153"/>
      <c r="F342" s="145">
        <f t="shared" si="5"/>
        <v>0</v>
      </c>
    </row>
    <row r="343" spans="1:6" x14ac:dyDescent="0.3">
      <c r="A343" s="157" t="s">
        <v>1455</v>
      </c>
      <c r="B343" s="220" t="s">
        <v>1368</v>
      </c>
      <c r="C343" s="41" t="s">
        <v>8</v>
      </c>
      <c r="D343" s="104">
        <v>10.31</v>
      </c>
      <c r="E343" s="153"/>
      <c r="F343" s="145">
        <f t="shared" si="5"/>
        <v>0</v>
      </c>
    </row>
    <row r="344" spans="1:6" x14ac:dyDescent="0.3">
      <c r="A344" s="157" t="s">
        <v>1455</v>
      </c>
      <c r="B344" s="220" t="s">
        <v>1369</v>
      </c>
      <c r="C344" s="41" t="s">
        <v>8</v>
      </c>
      <c r="D344" s="104">
        <v>12.27</v>
      </c>
      <c r="E344" s="153"/>
      <c r="F344" s="145">
        <f t="shared" si="5"/>
        <v>0</v>
      </c>
    </row>
    <row r="345" spans="1:6" x14ac:dyDescent="0.3">
      <c r="A345" s="157" t="s">
        <v>1455</v>
      </c>
      <c r="B345" s="220" t="s">
        <v>1370</v>
      </c>
      <c r="C345" s="41" t="s">
        <v>8</v>
      </c>
      <c r="D345" s="104">
        <v>33.520000000000003</v>
      </c>
      <c r="E345" s="153"/>
      <c r="F345" s="145">
        <f t="shared" si="5"/>
        <v>0</v>
      </c>
    </row>
    <row r="346" spans="1:6" x14ac:dyDescent="0.3">
      <c r="A346" s="157" t="s">
        <v>1455</v>
      </c>
      <c r="B346" s="220" t="s">
        <v>1371</v>
      </c>
      <c r="C346" s="41" t="s">
        <v>8</v>
      </c>
      <c r="D346" s="104">
        <v>48.54</v>
      </c>
      <c r="E346" s="153"/>
      <c r="F346" s="145">
        <f t="shared" si="5"/>
        <v>0</v>
      </c>
    </row>
    <row r="347" spans="1:6" x14ac:dyDescent="0.3">
      <c r="A347" s="157" t="s">
        <v>1455</v>
      </c>
      <c r="B347" s="220" t="s">
        <v>1370</v>
      </c>
      <c r="C347" s="41" t="s">
        <v>8</v>
      </c>
      <c r="D347" s="104">
        <v>31.88</v>
      </c>
      <c r="E347" s="153"/>
      <c r="F347" s="145">
        <f t="shared" si="5"/>
        <v>0</v>
      </c>
    </row>
    <row r="348" spans="1:6" x14ac:dyDescent="0.3">
      <c r="A348" s="157" t="s">
        <v>1455</v>
      </c>
      <c r="B348" s="220" t="s">
        <v>1372</v>
      </c>
      <c r="C348" s="41" t="s">
        <v>8</v>
      </c>
      <c r="D348" s="104">
        <v>32.31</v>
      </c>
      <c r="E348" s="153"/>
      <c r="F348" s="145">
        <f t="shared" si="5"/>
        <v>0</v>
      </c>
    </row>
    <row r="349" spans="1:6" x14ac:dyDescent="0.3">
      <c r="A349" s="157" t="s">
        <v>1455</v>
      </c>
      <c r="B349" s="220" t="s">
        <v>1373</v>
      </c>
      <c r="C349" s="41" t="s">
        <v>8</v>
      </c>
      <c r="D349" s="104">
        <v>29.68</v>
      </c>
      <c r="E349" s="153"/>
      <c r="F349" s="145">
        <f t="shared" si="5"/>
        <v>0</v>
      </c>
    </row>
    <row r="350" spans="1:6" x14ac:dyDescent="0.3">
      <c r="A350" s="157" t="s">
        <v>1455</v>
      </c>
      <c r="B350" s="220" t="s">
        <v>1374</v>
      </c>
      <c r="C350" s="41" t="s">
        <v>8</v>
      </c>
      <c r="D350" s="104">
        <v>46.49</v>
      </c>
      <c r="E350" s="153"/>
      <c r="F350" s="145">
        <f t="shared" si="5"/>
        <v>0</v>
      </c>
    </row>
    <row r="351" spans="1:6" x14ac:dyDescent="0.3">
      <c r="A351" s="157" t="s">
        <v>1455</v>
      </c>
      <c r="B351" s="220" t="s">
        <v>1375</v>
      </c>
      <c r="C351" s="41" t="s">
        <v>8</v>
      </c>
      <c r="D351" s="104">
        <v>26.46</v>
      </c>
      <c r="E351" s="153"/>
      <c r="F351" s="145">
        <f t="shared" si="5"/>
        <v>0</v>
      </c>
    </row>
    <row r="352" spans="1:6" x14ac:dyDescent="0.3">
      <c r="A352" s="157" t="s">
        <v>1455</v>
      </c>
      <c r="B352" s="220" t="s">
        <v>1326</v>
      </c>
      <c r="C352" s="41" t="s">
        <v>8</v>
      </c>
      <c r="D352" s="104">
        <v>34.15</v>
      </c>
      <c r="E352" s="153"/>
      <c r="F352" s="145">
        <f t="shared" si="5"/>
        <v>0</v>
      </c>
    </row>
    <row r="353" spans="1:6" x14ac:dyDescent="0.3">
      <c r="A353" s="157" t="s">
        <v>1455</v>
      </c>
      <c r="B353" s="220" t="s">
        <v>1376</v>
      </c>
      <c r="C353" s="41" t="s">
        <v>8</v>
      </c>
      <c r="D353" s="104">
        <v>26.98</v>
      </c>
      <c r="E353" s="153"/>
      <c r="F353" s="145">
        <f t="shared" si="5"/>
        <v>0</v>
      </c>
    </row>
    <row r="354" spans="1:6" x14ac:dyDescent="0.3">
      <c r="A354" s="157" t="s">
        <v>1455</v>
      </c>
      <c r="B354" s="220" t="s">
        <v>1377</v>
      </c>
      <c r="C354" s="41" t="s">
        <v>8</v>
      </c>
      <c r="D354" s="104">
        <v>20.05</v>
      </c>
      <c r="E354" s="153"/>
      <c r="F354" s="145">
        <f t="shared" si="5"/>
        <v>0</v>
      </c>
    </row>
    <row r="355" spans="1:6" x14ac:dyDescent="0.3">
      <c r="A355" s="157" t="s">
        <v>1455</v>
      </c>
      <c r="B355" s="220" t="s">
        <v>1130</v>
      </c>
      <c r="C355" s="41" t="s">
        <v>8</v>
      </c>
      <c r="D355" s="104">
        <v>1.87</v>
      </c>
      <c r="E355" s="153"/>
      <c r="F355" s="145">
        <f t="shared" si="5"/>
        <v>0</v>
      </c>
    </row>
    <row r="356" spans="1:6" x14ac:dyDescent="0.3">
      <c r="A356" s="157" t="s">
        <v>1455</v>
      </c>
      <c r="B356" s="220" t="s">
        <v>485</v>
      </c>
      <c r="C356" s="41" t="s">
        <v>8</v>
      </c>
      <c r="D356" s="104">
        <v>10.119999999999999</v>
      </c>
      <c r="E356" s="153"/>
      <c r="F356" s="145">
        <f t="shared" si="5"/>
        <v>0</v>
      </c>
    </row>
    <row r="357" spans="1:6" x14ac:dyDescent="0.3">
      <c r="A357" s="157" t="s">
        <v>1455</v>
      </c>
      <c r="B357" s="220" t="s">
        <v>98</v>
      </c>
      <c r="C357" s="41" t="s">
        <v>8</v>
      </c>
      <c r="D357" s="104">
        <v>34.229999999999997</v>
      </c>
      <c r="E357" s="153"/>
      <c r="F357" s="145">
        <f t="shared" si="5"/>
        <v>0</v>
      </c>
    </row>
    <row r="358" spans="1:6" x14ac:dyDescent="0.3">
      <c r="A358" s="157" t="s">
        <v>1455</v>
      </c>
      <c r="B358" s="220" t="s">
        <v>489</v>
      </c>
      <c r="C358" s="41" t="s">
        <v>8</v>
      </c>
      <c r="D358" s="150">
        <v>4.3499999999999996</v>
      </c>
      <c r="E358" s="153"/>
      <c r="F358" s="145">
        <f t="shared" si="5"/>
        <v>0</v>
      </c>
    </row>
    <row r="359" spans="1:6" x14ac:dyDescent="0.3">
      <c r="A359" s="157" t="s">
        <v>1455</v>
      </c>
      <c r="B359" s="220" t="s">
        <v>1285</v>
      </c>
      <c r="C359" s="41" t="s">
        <v>8</v>
      </c>
      <c r="D359" s="104">
        <v>70.400000000000006</v>
      </c>
      <c r="E359" s="153"/>
      <c r="F359" s="145">
        <f t="shared" si="5"/>
        <v>0</v>
      </c>
    </row>
    <row r="360" spans="1:6" x14ac:dyDescent="0.3">
      <c r="A360" s="157" t="s">
        <v>1455</v>
      </c>
      <c r="B360" s="220" t="s">
        <v>1286</v>
      </c>
      <c r="C360" s="41" t="s">
        <v>8</v>
      </c>
      <c r="D360" s="104">
        <v>4</v>
      </c>
      <c r="E360" s="153"/>
      <c r="F360" s="145">
        <f t="shared" si="5"/>
        <v>0</v>
      </c>
    </row>
    <row r="361" spans="1:6" x14ac:dyDescent="0.3">
      <c r="A361" s="157" t="s">
        <v>1455</v>
      </c>
      <c r="B361" s="220" t="s">
        <v>1287</v>
      </c>
      <c r="C361" s="41" t="s">
        <v>8</v>
      </c>
      <c r="D361" s="104">
        <v>1.39</v>
      </c>
      <c r="E361" s="153"/>
      <c r="F361" s="145">
        <f t="shared" si="5"/>
        <v>0</v>
      </c>
    </row>
    <row r="362" spans="1:6" x14ac:dyDescent="0.3">
      <c r="A362" s="157" t="s">
        <v>1455</v>
      </c>
      <c r="B362" s="220" t="s">
        <v>1287</v>
      </c>
      <c r="C362" s="41" t="s">
        <v>8</v>
      </c>
      <c r="D362" s="104">
        <v>1.39</v>
      </c>
      <c r="E362" s="153"/>
      <c r="F362" s="145">
        <f t="shared" si="5"/>
        <v>0</v>
      </c>
    </row>
    <row r="363" spans="1:6" x14ac:dyDescent="0.3">
      <c r="A363" s="157" t="s">
        <v>1455</v>
      </c>
      <c r="B363" s="220" t="s">
        <v>1288</v>
      </c>
      <c r="C363" s="41" t="s">
        <v>8</v>
      </c>
      <c r="D363" s="104">
        <v>3.54</v>
      </c>
      <c r="E363" s="153"/>
      <c r="F363" s="145">
        <f t="shared" si="5"/>
        <v>0</v>
      </c>
    </row>
    <row r="364" spans="1:6" x14ac:dyDescent="0.3">
      <c r="A364" s="157" t="s">
        <v>1455</v>
      </c>
      <c r="B364" s="220" t="s">
        <v>1289</v>
      </c>
      <c r="C364" s="41" t="s">
        <v>8</v>
      </c>
      <c r="D364" s="104">
        <v>3.05</v>
      </c>
      <c r="E364" s="153"/>
      <c r="F364" s="145">
        <f t="shared" si="5"/>
        <v>0</v>
      </c>
    </row>
    <row r="365" spans="1:6" x14ac:dyDescent="0.3">
      <c r="A365" s="157" t="s">
        <v>1455</v>
      </c>
      <c r="B365" s="220" t="s">
        <v>1289</v>
      </c>
      <c r="C365" s="41" t="s">
        <v>8</v>
      </c>
      <c r="D365" s="104">
        <v>1.53</v>
      </c>
      <c r="E365" s="153"/>
      <c r="F365" s="145">
        <f t="shared" si="5"/>
        <v>0</v>
      </c>
    </row>
    <row r="366" spans="1:6" x14ac:dyDescent="0.3">
      <c r="A366" s="157" t="s">
        <v>1455</v>
      </c>
      <c r="B366" s="220" t="s">
        <v>1290</v>
      </c>
      <c r="C366" s="41" t="s">
        <v>8</v>
      </c>
      <c r="D366" s="104">
        <v>5.73</v>
      </c>
      <c r="E366" s="153"/>
      <c r="F366" s="145">
        <f t="shared" si="5"/>
        <v>0</v>
      </c>
    </row>
    <row r="367" spans="1:6" x14ac:dyDescent="0.3">
      <c r="A367" s="157" t="s">
        <v>1455</v>
      </c>
      <c r="B367" s="220" t="s">
        <v>1378</v>
      </c>
      <c r="C367" s="41" t="s">
        <v>8</v>
      </c>
      <c r="D367" s="104">
        <v>3.84</v>
      </c>
      <c r="E367" s="153"/>
      <c r="F367" s="145">
        <f t="shared" si="5"/>
        <v>0</v>
      </c>
    </row>
    <row r="368" spans="1:6" x14ac:dyDescent="0.3">
      <c r="A368" s="157" t="s">
        <v>1455</v>
      </c>
      <c r="B368" s="220" t="s">
        <v>1379</v>
      </c>
      <c r="C368" s="41" t="s">
        <v>8</v>
      </c>
      <c r="D368" s="104">
        <v>14.67</v>
      </c>
      <c r="E368" s="153"/>
      <c r="F368" s="145">
        <f t="shared" si="5"/>
        <v>0</v>
      </c>
    </row>
    <row r="369" spans="1:6" x14ac:dyDescent="0.3">
      <c r="A369" s="157" t="s">
        <v>1456</v>
      </c>
      <c r="B369" s="230" t="s">
        <v>1403</v>
      </c>
      <c r="C369" s="41" t="s">
        <v>8</v>
      </c>
      <c r="D369" s="15">
        <v>84.31</v>
      </c>
      <c r="E369" s="153"/>
      <c r="F369" s="145">
        <f t="shared" si="5"/>
        <v>0</v>
      </c>
    </row>
    <row r="370" spans="1:6" x14ac:dyDescent="0.3">
      <c r="A370" s="157" t="s">
        <v>1456</v>
      </c>
      <c r="B370" s="230" t="s">
        <v>1449</v>
      </c>
      <c r="C370" s="41" t="s">
        <v>8</v>
      </c>
      <c r="D370" s="15">
        <v>6.45</v>
      </c>
      <c r="E370" s="153"/>
      <c r="F370" s="145">
        <f t="shared" si="5"/>
        <v>0</v>
      </c>
    </row>
    <row r="371" spans="1:6" x14ac:dyDescent="0.3">
      <c r="A371" s="157" t="s">
        <v>1456</v>
      </c>
      <c r="B371" s="220" t="s">
        <v>1326</v>
      </c>
      <c r="C371" s="41" t="s">
        <v>8</v>
      </c>
      <c r="D371" s="104">
        <v>54.3</v>
      </c>
      <c r="E371" s="153"/>
      <c r="F371" s="145">
        <f t="shared" si="5"/>
        <v>0</v>
      </c>
    </row>
    <row r="372" spans="1:6" x14ac:dyDescent="0.3">
      <c r="A372" s="157" t="s">
        <v>1456</v>
      </c>
      <c r="B372" s="220" t="s">
        <v>1326</v>
      </c>
      <c r="C372" s="41" t="s">
        <v>8</v>
      </c>
      <c r="D372" s="104">
        <v>71.55</v>
      </c>
      <c r="E372" s="153"/>
      <c r="F372" s="145">
        <f t="shared" si="5"/>
        <v>0</v>
      </c>
    </row>
    <row r="373" spans="1:6" x14ac:dyDescent="0.3">
      <c r="A373" s="157" t="s">
        <v>1456</v>
      </c>
      <c r="B373" s="220" t="s">
        <v>1404</v>
      </c>
      <c r="C373" s="41" t="s">
        <v>8</v>
      </c>
      <c r="D373" s="104">
        <v>32.42</v>
      </c>
      <c r="E373" s="153"/>
      <c r="F373" s="145">
        <f t="shared" si="5"/>
        <v>0</v>
      </c>
    </row>
    <row r="374" spans="1:6" x14ac:dyDescent="0.3">
      <c r="A374" s="157" t="s">
        <v>1456</v>
      </c>
      <c r="B374" s="220" t="s">
        <v>1326</v>
      </c>
      <c r="C374" s="41" t="s">
        <v>8</v>
      </c>
      <c r="D374" s="104">
        <v>30.99</v>
      </c>
      <c r="E374" s="153"/>
      <c r="F374" s="145">
        <f t="shared" si="5"/>
        <v>0</v>
      </c>
    </row>
    <row r="375" spans="1:6" x14ac:dyDescent="0.3">
      <c r="A375" s="157" t="s">
        <v>1456</v>
      </c>
      <c r="B375" s="220" t="s">
        <v>1326</v>
      </c>
      <c r="C375" s="41" t="s">
        <v>8</v>
      </c>
      <c r="D375" s="104">
        <v>30.57</v>
      </c>
      <c r="E375" s="153"/>
      <c r="F375" s="145">
        <f t="shared" si="5"/>
        <v>0</v>
      </c>
    </row>
    <row r="376" spans="1:6" x14ac:dyDescent="0.3">
      <c r="A376" s="157" t="s">
        <v>1456</v>
      </c>
      <c r="B376" s="220" t="s">
        <v>1326</v>
      </c>
      <c r="C376" s="41" t="s">
        <v>8</v>
      </c>
      <c r="D376" s="104">
        <v>31.54</v>
      </c>
      <c r="E376" s="153"/>
      <c r="F376" s="145">
        <f t="shared" si="5"/>
        <v>0</v>
      </c>
    </row>
    <row r="377" spans="1:6" x14ac:dyDescent="0.3">
      <c r="A377" s="157" t="s">
        <v>1456</v>
      </c>
      <c r="B377" s="220" t="s">
        <v>1326</v>
      </c>
      <c r="C377" s="41" t="s">
        <v>8</v>
      </c>
      <c r="D377" s="104">
        <v>30.57</v>
      </c>
      <c r="E377" s="153"/>
      <c r="F377" s="145">
        <f t="shared" si="5"/>
        <v>0</v>
      </c>
    </row>
    <row r="378" spans="1:6" x14ac:dyDescent="0.3">
      <c r="A378" s="157" t="s">
        <v>1456</v>
      </c>
      <c r="B378" s="220" t="s">
        <v>1404</v>
      </c>
      <c r="C378" s="41" t="s">
        <v>8</v>
      </c>
      <c r="D378" s="104">
        <v>45.47</v>
      </c>
      <c r="E378" s="153"/>
      <c r="F378" s="145">
        <f t="shared" si="5"/>
        <v>0</v>
      </c>
    </row>
    <row r="379" spans="1:6" x14ac:dyDescent="0.3">
      <c r="A379" s="157" t="s">
        <v>1456</v>
      </c>
      <c r="B379" s="220" t="s">
        <v>1404</v>
      </c>
      <c r="C379" s="41" t="s">
        <v>8</v>
      </c>
      <c r="D379" s="104">
        <v>50.03</v>
      </c>
      <c r="E379" s="153"/>
      <c r="F379" s="145">
        <f t="shared" si="5"/>
        <v>0</v>
      </c>
    </row>
    <row r="380" spans="1:6" x14ac:dyDescent="0.3">
      <c r="A380" s="157" t="s">
        <v>1456</v>
      </c>
      <c r="B380" s="220" t="s">
        <v>98</v>
      </c>
      <c r="C380" s="41" t="s">
        <v>8</v>
      </c>
      <c r="D380" s="104">
        <v>34.22</v>
      </c>
      <c r="E380" s="153"/>
      <c r="F380" s="145">
        <f t="shared" si="5"/>
        <v>0</v>
      </c>
    </row>
    <row r="381" spans="1:6" x14ac:dyDescent="0.3">
      <c r="A381" s="157" t="s">
        <v>1456</v>
      </c>
      <c r="B381" s="220" t="s">
        <v>489</v>
      </c>
      <c r="C381" s="41" t="s">
        <v>8</v>
      </c>
      <c r="D381" s="104">
        <v>4.3499999999999996</v>
      </c>
      <c r="E381" s="153"/>
      <c r="F381" s="145">
        <f t="shared" si="5"/>
        <v>0</v>
      </c>
    </row>
    <row r="382" spans="1:6" x14ac:dyDescent="0.3">
      <c r="A382" s="157" t="s">
        <v>1456</v>
      </c>
      <c r="B382" s="220" t="s">
        <v>1285</v>
      </c>
      <c r="C382" s="41" t="s">
        <v>8</v>
      </c>
      <c r="D382" s="104">
        <v>71.42</v>
      </c>
      <c r="E382" s="153"/>
      <c r="F382" s="145">
        <f t="shared" si="5"/>
        <v>0</v>
      </c>
    </row>
    <row r="383" spans="1:6" x14ac:dyDescent="0.3">
      <c r="A383" s="157" t="s">
        <v>1456</v>
      </c>
      <c r="B383" s="220" t="s">
        <v>1286</v>
      </c>
      <c r="C383" s="41" t="s">
        <v>8</v>
      </c>
      <c r="D383" s="104">
        <v>3.96</v>
      </c>
      <c r="E383" s="153"/>
      <c r="F383" s="145">
        <f t="shared" si="5"/>
        <v>0</v>
      </c>
    </row>
    <row r="384" spans="1:6" x14ac:dyDescent="0.3">
      <c r="A384" s="157" t="s">
        <v>1456</v>
      </c>
      <c r="B384" s="220" t="s">
        <v>1287</v>
      </c>
      <c r="C384" s="41" t="s">
        <v>8</v>
      </c>
      <c r="D384" s="104">
        <v>1.39</v>
      </c>
      <c r="E384" s="153"/>
      <c r="F384" s="145">
        <f t="shared" si="5"/>
        <v>0</v>
      </c>
    </row>
    <row r="385" spans="1:6" x14ac:dyDescent="0.3">
      <c r="A385" s="157" t="s">
        <v>1456</v>
      </c>
      <c r="B385" s="220" t="s">
        <v>1287</v>
      </c>
      <c r="C385" s="41" t="s">
        <v>8</v>
      </c>
      <c r="D385" s="104">
        <v>1.39</v>
      </c>
      <c r="E385" s="153"/>
      <c r="F385" s="145">
        <f t="shared" si="5"/>
        <v>0</v>
      </c>
    </row>
    <row r="386" spans="1:6" x14ac:dyDescent="0.3">
      <c r="A386" s="157" t="s">
        <v>1456</v>
      </c>
      <c r="B386" s="220" t="s">
        <v>1405</v>
      </c>
      <c r="C386" s="41" t="s">
        <v>8</v>
      </c>
      <c r="D386" s="104">
        <v>1.87</v>
      </c>
      <c r="E386" s="153"/>
      <c r="F386" s="145">
        <f t="shared" si="5"/>
        <v>0</v>
      </c>
    </row>
    <row r="387" spans="1:6" x14ac:dyDescent="0.3">
      <c r="A387" s="157" t="s">
        <v>1456</v>
      </c>
      <c r="B387" s="220" t="s">
        <v>1288</v>
      </c>
      <c r="C387" s="41" t="s">
        <v>8</v>
      </c>
      <c r="D387" s="104">
        <v>3.44</v>
      </c>
      <c r="E387" s="153"/>
      <c r="F387" s="145">
        <f t="shared" ref="F387:F421" si="6">(E387*D387)*255</f>
        <v>0</v>
      </c>
    </row>
    <row r="388" spans="1:6" x14ac:dyDescent="0.3">
      <c r="A388" s="157" t="s">
        <v>1456</v>
      </c>
      <c r="B388" s="220" t="s">
        <v>1289</v>
      </c>
      <c r="C388" s="41" t="s">
        <v>8</v>
      </c>
      <c r="D388" s="104">
        <v>2.78</v>
      </c>
      <c r="E388" s="153"/>
      <c r="F388" s="145">
        <f t="shared" si="6"/>
        <v>0</v>
      </c>
    </row>
    <row r="389" spans="1:6" x14ac:dyDescent="0.3">
      <c r="A389" s="157" t="s">
        <v>1456</v>
      </c>
      <c r="B389" s="220" t="s">
        <v>1289</v>
      </c>
      <c r="C389" s="41" t="s">
        <v>8</v>
      </c>
      <c r="D389" s="104">
        <v>1.53</v>
      </c>
      <c r="E389" s="153"/>
      <c r="F389" s="145">
        <f t="shared" si="6"/>
        <v>0</v>
      </c>
    </row>
    <row r="390" spans="1:6" x14ac:dyDescent="0.3">
      <c r="A390" s="157" t="s">
        <v>1456</v>
      </c>
      <c r="B390" s="220" t="s">
        <v>1332</v>
      </c>
      <c r="C390" s="41" t="s">
        <v>8</v>
      </c>
      <c r="D390" s="104">
        <v>2.12</v>
      </c>
      <c r="E390" s="153"/>
      <c r="F390" s="145">
        <f t="shared" si="6"/>
        <v>0</v>
      </c>
    </row>
    <row r="391" spans="1:6" x14ac:dyDescent="0.3">
      <c r="A391" s="157" t="s">
        <v>1456</v>
      </c>
      <c r="B391" s="220" t="s">
        <v>1290</v>
      </c>
      <c r="C391" s="41" t="s">
        <v>8</v>
      </c>
      <c r="D391" s="104">
        <v>3.93</v>
      </c>
      <c r="E391" s="153"/>
      <c r="F391" s="145">
        <f t="shared" si="6"/>
        <v>0</v>
      </c>
    </row>
    <row r="392" spans="1:6" x14ac:dyDescent="0.3">
      <c r="A392" s="157" t="s">
        <v>1456</v>
      </c>
      <c r="B392" s="220" t="s">
        <v>1333</v>
      </c>
      <c r="C392" s="41" t="s">
        <v>8</v>
      </c>
      <c r="D392" s="104">
        <v>3.93</v>
      </c>
      <c r="E392" s="153"/>
      <c r="F392" s="145">
        <f t="shared" si="6"/>
        <v>0</v>
      </c>
    </row>
    <row r="393" spans="1:6" x14ac:dyDescent="0.3">
      <c r="A393" s="157" t="s">
        <v>1456</v>
      </c>
      <c r="B393" s="220" t="s">
        <v>1406</v>
      </c>
      <c r="C393" s="41" t="s">
        <v>8</v>
      </c>
      <c r="D393" s="104">
        <v>20.63</v>
      </c>
      <c r="E393" s="153"/>
      <c r="F393" s="145">
        <f t="shared" si="6"/>
        <v>0</v>
      </c>
    </row>
    <row r="394" spans="1:6" x14ac:dyDescent="0.3">
      <c r="A394" s="157" t="s">
        <v>1457</v>
      </c>
      <c r="B394" s="230" t="s">
        <v>485</v>
      </c>
      <c r="C394" s="41" t="s">
        <v>8</v>
      </c>
      <c r="D394" s="15">
        <v>10.119999999999999</v>
      </c>
      <c r="E394" s="153"/>
      <c r="F394" s="145">
        <f t="shared" si="6"/>
        <v>0</v>
      </c>
    </row>
    <row r="395" spans="1:6" x14ac:dyDescent="0.3">
      <c r="A395" s="157" t="s">
        <v>1457</v>
      </c>
      <c r="B395" s="220" t="s">
        <v>1326</v>
      </c>
      <c r="C395" s="41" t="s">
        <v>8</v>
      </c>
      <c r="D395" s="104">
        <v>22.43</v>
      </c>
      <c r="E395" s="153"/>
      <c r="F395" s="145">
        <f t="shared" si="6"/>
        <v>0</v>
      </c>
    </row>
    <row r="396" spans="1:6" x14ac:dyDescent="0.3">
      <c r="A396" s="157" t="s">
        <v>1457</v>
      </c>
      <c r="B396" s="220" t="s">
        <v>1404</v>
      </c>
      <c r="C396" s="41" t="s">
        <v>8</v>
      </c>
      <c r="D396" s="104">
        <v>19.47</v>
      </c>
      <c r="E396" s="153"/>
      <c r="F396" s="145">
        <f t="shared" si="6"/>
        <v>0</v>
      </c>
    </row>
    <row r="397" spans="1:6" x14ac:dyDescent="0.3">
      <c r="A397" s="157" t="s">
        <v>1457</v>
      </c>
      <c r="B397" s="220" t="s">
        <v>1433</v>
      </c>
      <c r="C397" s="41" t="s">
        <v>8</v>
      </c>
      <c r="D397" s="104">
        <v>34.479999999999997</v>
      </c>
      <c r="E397" s="153"/>
      <c r="F397" s="145">
        <f t="shared" si="6"/>
        <v>0</v>
      </c>
    </row>
    <row r="398" spans="1:6" x14ac:dyDescent="0.3">
      <c r="A398" s="157" t="s">
        <v>1457</v>
      </c>
      <c r="B398" s="220" t="s">
        <v>1434</v>
      </c>
      <c r="C398" s="41" t="s">
        <v>8</v>
      </c>
      <c r="D398" s="104">
        <v>192</v>
      </c>
      <c r="E398" s="153"/>
      <c r="F398" s="145">
        <f t="shared" si="6"/>
        <v>0</v>
      </c>
    </row>
    <row r="399" spans="1:6" x14ac:dyDescent="0.3">
      <c r="A399" s="157" t="s">
        <v>1457</v>
      </c>
      <c r="B399" s="220" t="s">
        <v>1434</v>
      </c>
      <c r="C399" s="41" t="s">
        <v>8</v>
      </c>
      <c r="D399" s="104">
        <v>131.41999999999999</v>
      </c>
      <c r="E399" s="153"/>
      <c r="F399" s="145">
        <f t="shared" si="6"/>
        <v>0</v>
      </c>
    </row>
    <row r="400" spans="1:6" x14ac:dyDescent="0.3">
      <c r="A400" s="157" t="s">
        <v>1457</v>
      </c>
      <c r="B400" s="220" t="s">
        <v>1130</v>
      </c>
      <c r="C400" s="41" t="s">
        <v>8</v>
      </c>
      <c r="D400" s="104">
        <v>9.1300000000000008</v>
      </c>
      <c r="E400" s="153"/>
      <c r="F400" s="145">
        <f t="shared" si="6"/>
        <v>0</v>
      </c>
    </row>
    <row r="401" spans="1:6" x14ac:dyDescent="0.3">
      <c r="A401" s="157" t="s">
        <v>1457</v>
      </c>
      <c r="B401" s="220" t="s">
        <v>1326</v>
      </c>
      <c r="C401" s="41" t="s">
        <v>8</v>
      </c>
      <c r="D401" s="104">
        <v>31.24</v>
      </c>
      <c r="E401" s="153"/>
      <c r="F401" s="145">
        <f t="shared" si="6"/>
        <v>0</v>
      </c>
    </row>
    <row r="402" spans="1:6" x14ac:dyDescent="0.3">
      <c r="A402" s="157" t="s">
        <v>1457</v>
      </c>
      <c r="B402" s="220" t="s">
        <v>1326</v>
      </c>
      <c r="C402" s="41" t="s">
        <v>8</v>
      </c>
      <c r="D402" s="104">
        <v>28.1</v>
      </c>
      <c r="E402" s="153"/>
      <c r="F402" s="145">
        <f t="shared" si="6"/>
        <v>0</v>
      </c>
    </row>
    <row r="403" spans="1:6" x14ac:dyDescent="0.3">
      <c r="A403" s="157" t="s">
        <v>1457</v>
      </c>
      <c r="B403" s="220" t="s">
        <v>485</v>
      </c>
      <c r="C403" s="41" t="s">
        <v>8</v>
      </c>
      <c r="D403" s="104">
        <v>4.8499999999999996</v>
      </c>
      <c r="E403" s="153"/>
      <c r="F403" s="145">
        <f t="shared" si="6"/>
        <v>0</v>
      </c>
    </row>
    <row r="404" spans="1:6" x14ac:dyDescent="0.3">
      <c r="A404" s="157" t="s">
        <v>1457</v>
      </c>
      <c r="B404" s="220" t="s">
        <v>1326</v>
      </c>
      <c r="C404" s="41" t="s">
        <v>8</v>
      </c>
      <c r="D404" s="104">
        <v>12.75</v>
      </c>
      <c r="E404" s="153"/>
      <c r="F404" s="145">
        <f t="shared" si="6"/>
        <v>0</v>
      </c>
    </row>
    <row r="405" spans="1:6" x14ac:dyDescent="0.3">
      <c r="A405" s="157" t="s">
        <v>1457</v>
      </c>
      <c r="B405" s="220" t="s">
        <v>1326</v>
      </c>
      <c r="C405" s="41" t="s">
        <v>8</v>
      </c>
      <c r="D405" s="104">
        <v>31.01</v>
      </c>
      <c r="E405" s="153"/>
      <c r="F405" s="145">
        <f t="shared" si="6"/>
        <v>0</v>
      </c>
    </row>
    <row r="406" spans="1:6" x14ac:dyDescent="0.3">
      <c r="A406" s="157" t="s">
        <v>1457</v>
      </c>
      <c r="B406" s="220" t="s">
        <v>1130</v>
      </c>
      <c r="C406" s="41" t="s">
        <v>8</v>
      </c>
      <c r="D406" s="104">
        <v>8.81</v>
      </c>
      <c r="E406" s="153"/>
      <c r="F406" s="145">
        <f t="shared" si="6"/>
        <v>0</v>
      </c>
    </row>
    <row r="407" spans="1:6" x14ac:dyDescent="0.3">
      <c r="A407" s="157" t="s">
        <v>1457</v>
      </c>
      <c r="B407" s="220" t="s">
        <v>1130</v>
      </c>
      <c r="C407" s="41" t="s">
        <v>8</v>
      </c>
      <c r="D407" s="104">
        <v>4.3</v>
      </c>
      <c r="E407" s="153"/>
      <c r="F407" s="145">
        <f t="shared" si="6"/>
        <v>0</v>
      </c>
    </row>
    <row r="408" spans="1:6" x14ac:dyDescent="0.3">
      <c r="A408" s="157" t="s">
        <v>1457</v>
      </c>
      <c r="B408" s="220" t="s">
        <v>98</v>
      </c>
      <c r="C408" s="41" t="s">
        <v>8</v>
      </c>
      <c r="D408" s="104">
        <v>34.22</v>
      </c>
      <c r="E408" s="153"/>
      <c r="F408" s="145">
        <f t="shared" si="6"/>
        <v>0</v>
      </c>
    </row>
    <row r="409" spans="1:6" x14ac:dyDescent="0.3">
      <c r="A409" s="157" t="s">
        <v>1457</v>
      </c>
      <c r="B409" s="220" t="s">
        <v>1244</v>
      </c>
      <c r="C409" s="41" t="s">
        <v>8</v>
      </c>
      <c r="D409" s="104">
        <v>4.3499999999999996</v>
      </c>
      <c r="E409" s="153"/>
      <c r="F409" s="145">
        <f t="shared" si="6"/>
        <v>0</v>
      </c>
    </row>
    <row r="410" spans="1:6" x14ac:dyDescent="0.3">
      <c r="A410" s="157" t="s">
        <v>1457</v>
      </c>
      <c r="B410" s="220" t="s">
        <v>1285</v>
      </c>
      <c r="C410" s="41" t="s">
        <v>8</v>
      </c>
      <c r="D410" s="104">
        <v>32.74</v>
      </c>
      <c r="E410" s="153"/>
      <c r="F410" s="145">
        <f t="shared" si="6"/>
        <v>0</v>
      </c>
    </row>
    <row r="411" spans="1:6" x14ac:dyDescent="0.3">
      <c r="A411" s="157" t="s">
        <v>1457</v>
      </c>
      <c r="B411" s="220" t="s">
        <v>1286</v>
      </c>
      <c r="C411" s="41" t="s">
        <v>8</v>
      </c>
      <c r="D411" s="104">
        <v>3.81</v>
      </c>
      <c r="E411" s="153"/>
      <c r="F411" s="145">
        <f t="shared" si="6"/>
        <v>0</v>
      </c>
    </row>
    <row r="412" spans="1:6" x14ac:dyDescent="0.3">
      <c r="A412" s="157" t="s">
        <v>1457</v>
      </c>
      <c r="B412" s="220" t="s">
        <v>1287</v>
      </c>
      <c r="C412" s="41" t="s">
        <v>8</v>
      </c>
      <c r="D412" s="104">
        <v>1.0900000000000001</v>
      </c>
      <c r="E412" s="153"/>
      <c r="F412" s="145">
        <f t="shared" si="6"/>
        <v>0</v>
      </c>
    </row>
    <row r="413" spans="1:6" x14ac:dyDescent="0.3">
      <c r="A413" s="157" t="s">
        <v>1457</v>
      </c>
      <c r="B413" s="220" t="s">
        <v>1287</v>
      </c>
      <c r="C413" s="41" t="s">
        <v>8</v>
      </c>
      <c r="D413" s="104">
        <v>1.08</v>
      </c>
      <c r="E413" s="153"/>
      <c r="F413" s="145">
        <f t="shared" si="6"/>
        <v>0</v>
      </c>
    </row>
    <row r="414" spans="1:6" x14ac:dyDescent="0.3">
      <c r="A414" s="157" t="s">
        <v>1457</v>
      </c>
      <c r="B414" s="220" t="s">
        <v>1435</v>
      </c>
      <c r="C414" s="41" t="s">
        <v>8</v>
      </c>
      <c r="D414" s="104">
        <v>2.97</v>
      </c>
      <c r="E414" s="153"/>
      <c r="F414" s="145">
        <f t="shared" si="6"/>
        <v>0</v>
      </c>
    </row>
    <row r="415" spans="1:6" x14ac:dyDescent="0.3">
      <c r="A415" s="157" t="s">
        <v>1457</v>
      </c>
      <c r="B415" s="220" t="s">
        <v>1288</v>
      </c>
      <c r="C415" s="41" t="s">
        <v>8</v>
      </c>
      <c r="D415" s="104">
        <v>3.27</v>
      </c>
      <c r="E415" s="153"/>
      <c r="F415" s="145">
        <f t="shared" si="6"/>
        <v>0</v>
      </c>
    </row>
    <row r="416" spans="1:6" x14ac:dyDescent="0.3">
      <c r="A416" s="157" t="s">
        <v>1457</v>
      </c>
      <c r="B416" s="220" t="s">
        <v>1289</v>
      </c>
      <c r="C416" s="41" t="s">
        <v>8</v>
      </c>
      <c r="D416" s="104">
        <v>2.96</v>
      </c>
      <c r="E416" s="153"/>
      <c r="F416" s="145">
        <f t="shared" si="6"/>
        <v>0</v>
      </c>
    </row>
    <row r="417" spans="1:9" x14ac:dyDescent="0.3">
      <c r="A417" s="157" t="s">
        <v>1457</v>
      </c>
      <c r="B417" s="220" t="s">
        <v>1289</v>
      </c>
      <c r="C417" s="41" t="s">
        <v>8</v>
      </c>
      <c r="D417" s="104">
        <v>1</v>
      </c>
      <c r="E417" s="153"/>
      <c r="F417" s="145">
        <f t="shared" si="6"/>
        <v>0</v>
      </c>
    </row>
    <row r="418" spans="1:9" x14ac:dyDescent="0.3">
      <c r="A418" s="157" t="s">
        <v>1457</v>
      </c>
      <c r="B418" s="220" t="s">
        <v>1290</v>
      </c>
      <c r="C418" s="41" t="s">
        <v>8</v>
      </c>
      <c r="D418" s="104">
        <v>5.93</v>
      </c>
      <c r="E418" s="153"/>
      <c r="F418" s="145">
        <f t="shared" si="6"/>
        <v>0</v>
      </c>
    </row>
    <row r="419" spans="1:9" x14ac:dyDescent="0.3">
      <c r="A419" s="157" t="s">
        <v>1457</v>
      </c>
      <c r="B419" s="220" t="s">
        <v>1379</v>
      </c>
      <c r="C419" s="41" t="s">
        <v>8</v>
      </c>
      <c r="D419" s="104">
        <v>9.25</v>
      </c>
      <c r="E419" s="153"/>
      <c r="F419" s="145">
        <f t="shared" si="6"/>
        <v>0</v>
      </c>
    </row>
    <row r="420" spans="1:9" x14ac:dyDescent="0.3">
      <c r="A420" s="157" t="s">
        <v>1458</v>
      </c>
      <c r="B420" s="220" t="s">
        <v>98</v>
      </c>
      <c r="C420" s="41" t="s">
        <v>8</v>
      </c>
      <c r="D420" s="104">
        <v>26.37</v>
      </c>
      <c r="E420" s="153"/>
      <c r="F420" s="145">
        <f t="shared" si="6"/>
        <v>0</v>
      </c>
    </row>
    <row r="421" spans="1:9" x14ac:dyDescent="0.3">
      <c r="A421" s="157" t="s">
        <v>1458</v>
      </c>
      <c r="B421" s="220" t="s">
        <v>489</v>
      </c>
      <c r="C421" s="41" t="s">
        <v>8</v>
      </c>
      <c r="D421" s="104">
        <v>4.3499999999999996</v>
      </c>
      <c r="E421" s="153"/>
      <c r="F421" s="145">
        <f t="shared" si="6"/>
        <v>0</v>
      </c>
    </row>
    <row r="422" spans="1:9" ht="15" customHeight="1" thickBot="1" x14ac:dyDescent="0.35"/>
    <row r="423" spans="1:9" ht="16.8" thickBot="1" x14ac:dyDescent="0.35">
      <c r="C423" s="206" t="s">
        <v>1463</v>
      </c>
      <c r="D423" s="242">
        <f>SUM(D3:D421)</f>
        <v>13210.499999999995</v>
      </c>
    </row>
    <row r="424" spans="1:9" ht="15" thickBot="1" x14ac:dyDescent="0.35"/>
    <row r="425" spans="1:9" ht="29.4" thickBot="1" x14ac:dyDescent="0.35">
      <c r="B425" s="288" t="s">
        <v>62</v>
      </c>
      <c r="C425" s="289"/>
      <c r="D425" s="255" t="s">
        <v>1216</v>
      </c>
      <c r="E425" s="290"/>
      <c r="F425" s="291"/>
    </row>
    <row r="426" spans="1:9" ht="57.6" x14ac:dyDescent="0.3">
      <c r="B426" s="259" t="s">
        <v>1475</v>
      </c>
      <c r="C426" s="260" t="s">
        <v>1474</v>
      </c>
      <c r="D426" s="76">
        <v>150</v>
      </c>
      <c r="E426" s="253"/>
      <c r="F426" s="254">
        <f>(E426*D426)</f>
        <v>0</v>
      </c>
      <c r="I426" s="257"/>
    </row>
    <row r="427" spans="1:9" ht="58.2" thickBot="1" x14ac:dyDescent="0.35">
      <c r="B427" s="261" t="s">
        <v>1473</v>
      </c>
      <c r="C427" s="262" t="s">
        <v>1474</v>
      </c>
      <c r="D427" s="71">
        <v>80</v>
      </c>
      <c r="E427" s="202"/>
      <c r="F427" s="205">
        <f>(E427*D427)</f>
        <v>0</v>
      </c>
      <c r="I427" s="257"/>
    </row>
    <row r="428" spans="1:9" ht="15" thickBot="1" x14ac:dyDescent="0.35">
      <c r="B428" s="196"/>
      <c r="C428" s="197"/>
      <c r="D428" s="7"/>
      <c r="F428" s="169"/>
    </row>
    <row r="429" spans="1:9" ht="15" thickBot="1" x14ac:dyDescent="0.35">
      <c r="B429" s="292" t="s">
        <v>63</v>
      </c>
      <c r="C429" s="293"/>
      <c r="D429" s="293"/>
      <c r="E429" s="293"/>
      <c r="F429" s="294"/>
    </row>
    <row r="430" spans="1:9" ht="29.4" thickBot="1" x14ac:dyDescent="0.35">
      <c r="B430" s="206" t="s">
        <v>1221</v>
      </c>
      <c r="C430" s="206" t="s">
        <v>3</v>
      </c>
      <c r="D430" s="206" t="s">
        <v>1216</v>
      </c>
      <c r="E430" s="295"/>
      <c r="F430" s="296"/>
    </row>
    <row r="431" spans="1:9" x14ac:dyDescent="0.3">
      <c r="B431" s="198" t="s">
        <v>64</v>
      </c>
      <c r="C431" s="207" t="s">
        <v>65</v>
      </c>
      <c r="D431" s="142">
        <v>300</v>
      </c>
      <c r="E431" s="195"/>
      <c r="F431" s="203">
        <f>E431*D431</f>
        <v>0</v>
      </c>
    </row>
    <row r="432" spans="1:9" ht="43.2" x14ac:dyDescent="0.3">
      <c r="B432" s="199" t="s">
        <v>1218</v>
      </c>
      <c r="C432" s="208" t="s">
        <v>66</v>
      </c>
      <c r="D432" s="67">
        <v>1600</v>
      </c>
      <c r="E432" s="200"/>
      <c r="F432" s="204">
        <f t="shared" ref="F432:F436" si="7">E432*D432</f>
        <v>0</v>
      </c>
    </row>
    <row r="433" spans="2:6" ht="43.2" x14ac:dyDescent="0.3">
      <c r="B433" s="199" t="s">
        <v>1217</v>
      </c>
      <c r="C433" s="208" t="s">
        <v>67</v>
      </c>
      <c r="D433" s="67">
        <v>48</v>
      </c>
      <c r="E433" s="200"/>
      <c r="F433" s="204">
        <f>E433*D433</f>
        <v>0</v>
      </c>
    </row>
    <row r="434" spans="2:6" ht="28.8" x14ac:dyDescent="0.3">
      <c r="B434" s="199" t="s">
        <v>1219</v>
      </c>
      <c r="C434" s="208" t="s">
        <v>66</v>
      </c>
      <c r="D434" s="67">
        <v>800</v>
      </c>
      <c r="E434" s="200"/>
      <c r="F434" s="204">
        <f t="shared" si="7"/>
        <v>0</v>
      </c>
    </row>
    <row r="435" spans="2:6" ht="28.8" x14ac:dyDescent="0.3">
      <c r="B435" s="199" t="s">
        <v>1220</v>
      </c>
      <c r="C435" s="208" t="s">
        <v>66</v>
      </c>
      <c r="D435" s="67">
        <v>700</v>
      </c>
      <c r="E435" s="200"/>
      <c r="F435" s="204">
        <f t="shared" si="7"/>
        <v>0</v>
      </c>
    </row>
    <row r="436" spans="2:6" ht="15" thickBot="1" x14ac:dyDescent="0.35">
      <c r="B436" s="201" t="s">
        <v>68</v>
      </c>
      <c r="C436" s="209" t="s">
        <v>69</v>
      </c>
      <c r="D436" s="71">
        <v>50</v>
      </c>
      <c r="E436" s="202"/>
      <c r="F436" s="205">
        <f t="shared" si="7"/>
        <v>0</v>
      </c>
    </row>
    <row r="438" spans="2:6" ht="15" thickBot="1" x14ac:dyDescent="0.35"/>
    <row r="439" spans="2:6" ht="16.2" thickBot="1" x14ac:dyDescent="0.35">
      <c r="B439" s="284" t="s">
        <v>1227</v>
      </c>
      <c r="C439" s="285"/>
      <c r="D439" s="285"/>
      <c r="E439" s="286"/>
      <c r="F439" s="194">
        <f>SUM(F431:F436,F426:F427,F3:F421)</f>
        <v>0</v>
      </c>
    </row>
  </sheetData>
  <sheetProtection algorithmName="SHA-512" hashValue="UpPbDzSckAYdIEw7Fh3ncUP5uxS9IVWCtQ8PuOWDIgPWL3Q3bNjlNyEcsxZ9WKC4tpJG7aq/WdujfzNqf3GMNw==" saltValue="Hira5KK7XYHUboutXVPvAw==" spinCount="100000" sheet="1" formatCells="0" formatColumns="0" formatRows="0"/>
  <protectedRanges>
    <protectedRange sqref="E426:E427" name="Oblast2"/>
    <protectedRange sqref="E3:E421" name="Oblast1"/>
    <protectedRange sqref="E431:E436" name="Oblast3"/>
  </protectedRanges>
  <mergeCells count="6">
    <mergeCell ref="B439:E439"/>
    <mergeCell ref="A1:F1"/>
    <mergeCell ref="B425:C425"/>
    <mergeCell ref="E425:F425"/>
    <mergeCell ref="B429:F429"/>
    <mergeCell ref="E430:F430"/>
  </mergeCells>
  <phoneticPr fontId="14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F524"/>
  <sheetViews>
    <sheetView topLeftCell="A478" workbookViewId="0">
      <selection activeCell="E3" sqref="E3:E495"/>
    </sheetView>
  </sheetViews>
  <sheetFormatPr defaultRowHeight="14.4" x14ac:dyDescent="0.3"/>
  <cols>
    <col min="1" max="1" width="22" bestFit="1" customWidth="1"/>
    <col min="2" max="2" width="51.33203125" customWidth="1"/>
    <col min="3" max="3" width="18.6640625" customWidth="1"/>
    <col min="4" max="4" width="16.33203125" style="103" customWidth="1"/>
    <col min="5" max="5" width="17.33203125" customWidth="1"/>
    <col min="6" max="6" width="14.5546875" style="169" customWidth="1"/>
    <col min="9" max="9" width="65.44140625" bestFit="1" customWidth="1"/>
    <col min="10" max="10" width="36.6640625" bestFit="1" customWidth="1"/>
  </cols>
  <sheetData>
    <row r="1" spans="1:6" ht="16.2" thickBot="1" x14ac:dyDescent="0.35">
      <c r="A1" s="299" t="s">
        <v>1195</v>
      </c>
      <c r="B1" s="300"/>
      <c r="C1" s="300"/>
      <c r="D1" s="300"/>
      <c r="E1" s="300"/>
      <c r="F1" s="301"/>
    </row>
    <row r="2" spans="1:6" ht="58.2" thickBot="1" x14ac:dyDescent="0.35">
      <c r="A2" s="171" t="s">
        <v>314</v>
      </c>
      <c r="B2" s="171" t="s">
        <v>2</v>
      </c>
      <c r="C2" s="171" t="s">
        <v>3</v>
      </c>
      <c r="D2" s="171" t="s">
        <v>4</v>
      </c>
      <c r="E2" s="171" t="s">
        <v>6</v>
      </c>
      <c r="F2" s="172" t="s">
        <v>1230</v>
      </c>
    </row>
    <row r="3" spans="1:6" x14ac:dyDescent="0.3">
      <c r="A3" s="140" t="s">
        <v>1196</v>
      </c>
      <c r="B3" s="140" t="s">
        <v>79</v>
      </c>
      <c r="C3" s="140" t="s">
        <v>8</v>
      </c>
      <c r="D3" s="174">
        <v>89</v>
      </c>
      <c r="E3" s="175"/>
      <c r="F3" s="176">
        <f>E3*D3*255</f>
        <v>0</v>
      </c>
    </row>
    <row r="4" spans="1:6" x14ac:dyDescent="0.3">
      <c r="A4" s="35" t="s">
        <v>1196</v>
      </c>
      <c r="B4" s="68" t="s">
        <v>940</v>
      </c>
      <c r="C4" s="35" t="s">
        <v>8</v>
      </c>
      <c r="D4" s="165">
        <v>39.83</v>
      </c>
      <c r="E4" s="34"/>
      <c r="F4" s="176">
        <f t="shared" ref="F4:F67" si="0">E4*D4*255</f>
        <v>0</v>
      </c>
    </row>
    <row r="5" spans="1:6" x14ac:dyDescent="0.3">
      <c r="A5" s="35" t="s">
        <v>1196</v>
      </c>
      <c r="B5" s="68" t="s">
        <v>79</v>
      </c>
      <c r="C5" s="35" t="s">
        <v>8</v>
      </c>
      <c r="D5" s="165">
        <v>75.739999999999995</v>
      </c>
      <c r="E5" s="34"/>
      <c r="F5" s="176">
        <f t="shared" si="0"/>
        <v>0</v>
      </c>
    </row>
    <row r="6" spans="1:6" x14ac:dyDescent="0.3">
      <c r="A6" s="35" t="s">
        <v>1196</v>
      </c>
      <c r="B6" s="68" t="s">
        <v>941</v>
      </c>
      <c r="C6" s="35" t="s">
        <v>8</v>
      </c>
      <c r="D6" s="165">
        <v>66.48</v>
      </c>
      <c r="E6" s="34"/>
      <c r="F6" s="176">
        <f t="shared" si="0"/>
        <v>0</v>
      </c>
    </row>
    <row r="7" spans="1:6" x14ac:dyDescent="0.3">
      <c r="A7" s="35" t="s">
        <v>1196</v>
      </c>
      <c r="B7" s="68" t="s">
        <v>93</v>
      </c>
      <c r="C7" s="35" t="s">
        <v>8</v>
      </c>
      <c r="D7" s="165">
        <v>11.39</v>
      </c>
      <c r="E7" s="34"/>
      <c r="F7" s="176">
        <f t="shared" si="0"/>
        <v>0</v>
      </c>
    </row>
    <row r="8" spans="1:6" x14ac:dyDescent="0.3">
      <c r="A8" s="35" t="s">
        <v>1196</v>
      </c>
      <c r="B8" s="68" t="s">
        <v>943</v>
      </c>
      <c r="C8" s="35" t="s">
        <v>8</v>
      </c>
      <c r="D8" s="165">
        <v>4.38</v>
      </c>
      <c r="E8" s="34"/>
      <c r="F8" s="176">
        <f t="shared" si="0"/>
        <v>0</v>
      </c>
    </row>
    <row r="9" spans="1:6" x14ac:dyDescent="0.3">
      <c r="A9" s="35" t="s">
        <v>1196</v>
      </c>
      <c r="B9" s="68" t="s">
        <v>95</v>
      </c>
      <c r="C9" s="35" t="s">
        <v>8</v>
      </c>
      <c r="D9" s="165">
        <v>6.7</v>
      </c>
      <c r="E9" s="34"/>
      <c r="F9" s="176">
        <f t="shared" si="0"/>
        <v>0</v>
      </c>
    </row>
    <row r="10" spans="1:6" x14ac:dyDescent="0.3">
      <c r="A10" s="35" t="s">
        <v>1196</v>
      </c>
      <c r="B10" s="68" t="s">
        <v>79</v>
      </c>
      <c r="C10" s="35" t="s">
        <v>8</v>
      </c>
      <c r="D10" s="165">
        <v>54.42</v>
      </c>
      <c r="E10" s="34"/>
      <c r="F10" s="176">
        <f t="shared" si="0"/>
        <v>0</v>
      </c>
    </row>
    <row r="11" spans="1:6" x14ac:dyDescent="0.3">
      <c r="A11" s="35" t="s">
        <v>1196</v>
      </c>
      <c r="B11" s="68" t="s">
        <v>127</v>
      </c>
      <c r="C11" s="35" t="s">
        <v>8</v>
      </c>
      <c r="D11" s="165">
        <v>5.78</v>
      </c>
      <c r="E11" s="34"/>
      <c r="F11" s="176">
        <f t="shared" si="0"/>
        <v>0</v>
      </c>
    </row>
    <row r="12" spans="1:6" x14ac:dyDescent="0.3">
      <c r="A12" s="35" t="s">
        <v>1196</v>
      </c>
      <c r="B12" s="68" t="s">
        <v>127</v>
      </c>
      <c r="C12" s="35" t="s">
        <v>8</v>
      </c>
      <c r="D12" s="165">
        <v>4.3</v>
      </c>
      <c r="E12" s="34"/>
      <c r="F12" s="176">
        <f t="shared" si="0"/>
        <v>0</v>
      </c>
    </row>
    <row r="13" spans="1:6" x14ac:dyDescent="0.3">
      <c r="A13" s="35" t="s">
        <v>1196</v>
      </c>
      <c r="B13" s="68" t="s">
        <v>944</v>
      </c>
      <c r="C13" s="35" t="s">
        <v>8</v>
      </c>
      <c r="D13" s="165">
        <v>3.32</v>
      </c>
      <c r="E13" s="34"/>
      <c r="F13" s="176">
        <f t="shared" si="0"/>
        <v>0</v>
      </c>
    </row>
    <row r="14" spans="1:6" x14ac:dyDescent="0.3">
      <c r="A14" s="35" t="s">
        <v>1196</v>
      </c>
      <c r="B14" s="68" t="s">
        <v>147</v>
      </c>
      <c r="C14" s="35" t="s">
        <v>8</v>
      </c>
      <c r="D14" s="165">
        <v>11.75</v>
      </c>
      <c r="E14" s="34"/>
      <c r="F14" s="176">
        <f t="shared" si="0"/>
        <v>0</v>
      </c>
    </row>
    <row r="15" spans="1:6" x14ac:dyDescent="0.3">
      <c r="A15" s="35" t="s">
        <v>1196</v>
      </c>
      <c r="B15" s="68" t="s">
        <v>151</v>
      </c>
      <c r="C15" s="35" t="s">
        <v>8</v>
      </c>
      <c r="D15" s="165">
        <v>15.13</v>
      </c>
      <c r="E15" s="34"/>
      <c r="F15" s="176">
        <f t="shared" si="0"/>
        <v>0</v>
      </c>
    </row>
    <row r="16" spans="1:6" x14ac:dyDescent="0.3">
      <c r="A16" s="35" t="s">
        <v>1196</v>
      </c>
      <c r="B16" s="68" t="s">
        <v>227</v>
      </c>
      <c r="C16" s="35" t="s">
        <v>8</v>
      </c>
      <c r="D16" s="165">
        <v>16.86</v>
      </c>
      <c r="E16" s="34"/>
      <c r="F16" s="176">
        <f t="shared" si="0"/>
        <v>0</v>
      </c>
    </row>
    <row r="17" spans="1:6" x14ac:dyDescent="0.3">
      <c r="A17" s="35" t="s">
        <v>1196</v>
      </c>
      <c r="B17" s="68" t="s">
        <v>945</v>
      </c>
      <c r="C17" s="35" t="s">
        <v>8</v>
      </c>
      <c r="D17" s="165">
        <v>15.65</v>
      </c>
      <c r="E17" s="34"/>
      <c r="F17" s="176">
        <f t="shared" si="0"/>
        <v>0</v>
      </c>
    </row>
    <row r="18" spans="1:6" x14ac:dyDescent="0.3">
      <c r="A18" s="35" t="s">
        <v>1196</v>
      </c>
      <c r="B18" s="68" t="s">
        <v>227</v>
      </c>
      <c r="C18" s="35" t="s">
        <v>8</v>
      </c>
      <c r="D18" s="165">
        <v>15.63</v>
      </c>
      <c r="E18" s="34"/>
      <c r="F18" s="176">
        <f t="shared" si="0"/>
        <v>0</v>
      </c>
    </row>
    <row r="19" spans="1:6" x14ac:dyDescent="0.3">
      <c r="A19" s="35" t="s">
        <v>1196</v>
      </c>
      <c r="B19" s="68" t="s">
        <v>946</v>
      </c>
      <c r="C19" s="35" t="s">
        <v>8</v>
      </c>
      <c r="D19" s="165">
        <v>50.07</v>
      </c>
      <c r="E19" s="34"/>
      <c r="F19" s="176">
        <f t="shared" si="0"/>
        <v>0</v>
      </c>
    </row>
    <row r="20" spans="1:6" x14ac:dyDescent="0.3">
      <c r="A20" s="35" t="s">
        <v>1196</v>
      </c>
      <c r="B20" s="68" t="s">
        <v>80</v>
      </c>
      <c r="C20" s="35" t="s">
        <v>8</v>
      </c>
      <c r="D20" s="165">
        <v>16.03</v>
      </c>
      <c r="E20" s="34"/>
      <c r="F20" s="176">
        <f t="shared" si="0"/>
        <v>0</v>
      </c>
    </row>
    <row r="21" spans="1:6" x14ac:dyDescent="0.3">
      <c r="A21" s="35" t="s">
        <v>1196</v>
      </c>
      <c r="B21" s="68" t="s">
        <v>80</v>
      </c>
      <c r="C21" s="35" t="s">
        <v>8</v>
      </c>
      <c r="D21" s="165">
        <v>16.12</v>
      </c>
      <c r="E21" s="34"/>
      <c r="F21" s="176">
        <f t="shared" si="0"/>
        <v>0</v>
      </c>
    </row>
    <row r="22" spans="1:6" x14ac:dyDescent="0.3">
      <c r="A22" s="35" t="s">
        <v>1196</v>
      </c>
      <c r="B22" s="68" t="s">
        <v>157</v>
      </c>
      <c r="C22" s="35" t="s">
        <v>8</v>
      </c>
      <c r="D22" s="165">
        <v>33.33</v>
      </c>
      <c r="E22" s="34"/>
      <c r="F22" s="176">
        <f t="shared" si="0"/>
        <v>0</v>
      </c>
    </row>
    <row r="23" spans="1:6" x14ac:dyDescent="0.3">
      <c r="A23" s="35" t="s">
        <v>1196</v>
      </c>
      <c r="B23" s="68" t="s">
        <v>99</v>
      </c>
      <c r="C23" s="35" t="s">
        <v>8</v>
      </c>
      <c r="D23" s="165">
        <v>15.35</v>
      </c>
      <c r="E23" s="34"/>
      <c r="F23" s="176">
        <f t="shared" si="0"/>
        <v>0</v>
      </c>
    </row>
    <row r="24" spans="1:6" x14ac:dyDescent="0.3">
      <c r="A24" s="35" t="s">
        <v>1196</v>
      </c>
      <c r="B24" s="68" t="s">
        <v>79</v>
      </c>
      <c r="C24" s="35" t="s">
        <v>8</v>
      </c>
      <c r="D24" s="165">
        <v>7.93</v>
      </c>
      <c r="E24" s="34"/>
      <c r="F24" s="176">
        <f t="shared" si="0"/>
        <v>0</v>
      </c>
    </row>
    <row r="25" spans="1:6" x14ac:dyDescent="0.3">
      <c r="A25" s="35" t="s">
        <v>1196</v>
      </c>
      <c r="B25" s="68" t="s">
        <v>120</v>
      </c>
      <c r="C25" s="35" t="s">
        <v>8</v>
      </c>
      <c r="D25" s="165">
        <v>9.51</v>
      </c>
      <c r="E25" s="34"/>
      <c r="F25" s="176">
        <f t="shared" si="0"/>
        <v>0</v>
      </c>
    </row>
    <row r="26" spans="1:6" x14ac:dyDescent="0.3">
      <c r="A26" s="35" t="s">
        <v>1196</v>
      </c>
      <c r="B26" s="68" t="s">
        <v>940</v>
      </c>
      <c r="C26" s="35" t="s">
        <v>8</v>
      </c>
      <c r="D26" s="165">
        <v>8.25</v>
      </c>
      <c r="E26" s="34"/>
      <c r="F26" s="176">
        <f t="shared" si="0"/>
        <v>0</v>
      </c>
    </row>
    <row r="27" spans="1:6" x14ac:dyDescent="0.3">
      <c r="A27" s="35" t="s">
        <v>1196</v>
      </c>
      <c r="B27" s="68" t="s">
        <v>948</v>
      </c>
      <c r="C27" s="35" t="s">
        <v>8</v>
      </c>
      <c r="D27" s="165">
        <v>50.19</v>
      </c>
      <c r="E27" s="34"/>
      <c r="F27" s="176">
        <f t="shared" si="0"/>
        <v>0</v>
      </c>
    </row>
    <row r="28" spans="1:6" x14ac:dyDescent="0.3">
      <c r="A28" s="35" t="s">
        <v>1196</v>
      </c>
      <c r="B28" s="68" t="s">
        <v>949</v>
      </c>
      <c r="C28" s="35" t="s">
        <v>8</v>
      </c>
      <c r="D28" s="165">
        <v>38.049999999999997</v>
      </c>
      <c r="E28" s="34"/>
      <c r="F28" s="176">
        <f t="shared" si="0"/>
        <v>0</v>
      </c>
    </row>
    <row r="29" spans="1:6" x14ac:dyDescent="0.3">
      <c r="A29" s="35" t="s">
        <v>1196</v>
      </c>
      <c r="B29" s="68" t="s">
        <v>950</v>
      </c>
      <c r="C29" s="35" t="s">
        <v>8</v>
      </c>
      <c r="D29" s="165">
        <v>10.7</v>
      </c>
      <c r="E29" s="34"/>
      <c r="F29" s="176">
        <f t="shared" si="0"/>
        <v>0</v>
      </c>
    </row>
    <row r="30" spans="1:6" x14ac:dyDescent="0.3">
      <c r="A30" s="35" t="s">
        <v>1196</v>
      </c>
      <c r="B30" s="68" t="s">
        <v>107</v>
      </c>
      <c r="C30" s="35" t="s">
        <v>8</v>
      </c>
      <c r="D30" s="165">
        <v>12.74</v>
      </c>
      <c r="E30" s="34"/>
      <c r="F30" s="176">
        <f t="shared" si="0"/>
        <v>0</v>
      </c>
    </row>
    <row r="31" spans="1:6" x14ac:dyDescent="0.3">
      <c r="A31" s="35" t="s">
        <v>1196</v>
      </c>
      <c r="B31" s="68" t="s">
        <v>951</v>
      </c>
      <c r="C31" s="35" t="s">
        <v>8</v>
      </c>
      <c r="D31" s="165">
        <v>11.96</v>
      </c>
      <c r="E31" s="34"/>
      <c r="F31" s="176">
        <f t="shared" si="0"/>
        <v>0</v>
      </c>
    </row>
    <row r="32" spans="1:6" x14ac:dyDescent="0.3">
      <c r="A32" s="35" t="s">
        <v>1196</v>
      </c>
      <c r="B32" s="68" t="s">
        <v>952</v>
      </c>
      <c r="C32" s="35" t="s">
        <v>8</v>
      </c>
      <c r="D32" s="165">
        <v>6.32</v>
      </c>
      <c r="E32" s="34"/>
      <c r="F32" s="176">
        <f t="shared" si="0"/>
        <v>0</v>
      </c>
    </row>
    <row r="33" spans="1:6" x14ac:dyDescent="0.3">
      <c r="A33" s="35" t="s">
        <v>1196</v>
      </c>
      <c r="B33" s="68" t="s">
        <v>78</v>
      </c>
      <c r="C33" s="35" t="s">
        <v>8</v>
      </c>
      <c r="D33" s="165">
        <v>5.09</v>
      </c>
      <c r="E33" s="34"/>
      <c r="F33" s="176">
        <f t="shared" si="0"/>
        <v>0</v>
      </c>
    </row>
    <row r="34" spans="1:6" x14ac:dyDescent="0.3">
      <c r="A34" s="35" t="s">
        <v>1196</v>
      </c>
      <c r="B34" s="68" t="s">
        <v>78</v>
      </c>
      <c r="C34" s="35" t="s">
        <v>8</v>
      </c>
      <c r="D34" s="165">
        <v>10.210000000000001</v>
      </c>
      <c r="E34" s="34"/>
      <c r="F34" s="176">
        <f t="shared" si="0"/>
        <v>0</v>
      </c>
    </row>
    <row r="35" spans="1:6" x14ac:dyDescent="0.3">
      <c r="A35" s="35" t="s">
        <v>1196</v>
      </c>
      <c r="B35" s="68" t="s">
        <v>227</v>
      </c>
      <c r="C35" s="35" t="s">
        <v>8</v>
      </c>
      <c r="D35" s="165">
        <v>32.520000000000003</v>
      </c>
      <c r="E35" s="34"/>
      <c r="F35" s="176">
        <f t="shared" si="0"/>
        <v>0</v>
      </c>
    </row>
    <row r="36" spans="1:6" x14ac:dyDescent="0.3">
      <c r="A36" s="35" t="s">
        <v>1196</v>
      </c>
      <c r="B36" s="68" t="s">
        <v>952</v>
      </c>
      <c r="C36" s="35" t="s">
        <v>8</v>
      </c>
      <c r="D36" s="165">
        <v>6.5</v>
      </c>
      <c r="E36" s="34"/>
      <c r="F36" s="176">
        <f t="shared" si="0"/>
        <v>0</v>
      </c>
    </row>
    <row r="37" spans="1:6" x14ac:dyDescent="0.3">
      <c r="A37" s="35" t="s">
        <v>1196</v>
      </c>
      <c r="B37" s="68" t="s">
        <v>953</v>
      </c>
      <c r="C37" s="35" t="s">
        <v>8</v>
      </c>
      <c r="D37" s="165">
        <v>9.44</v>
      </c>
      <c r="E37" s="34"/>
      <c r="F37" s="176">
        <f t="shared" si="0"/>
        <v>0</v>
      </c>
    </row>
    <row r="38" spans="1:6" x14ac:dyDescent="0.3">
      <c r="A38" s="35" t="s">
        <v>1196</v>
      </c>
      <c r="B38" s="68" t="s">
        <v>74</v>
      </c>
      <c r="C38" s="35" t="s">
        <v>8</v>
      </c>
      <c r="D38" s="165">
        <v>5.47</v>
      </c>
      <c r="E38" s="34"/>
      <c r="F38" s="176">
        <f t="shared" si="0"/>
        <v>0</v>
      </c>
    </row>
    <row r="39" spans="1:6" x14ac:dyDescent="0.3">
      <c r="A39" s="35" t="s">
        <v>1196</v>
      </c>
      <c r="B39" s="68" t="s">
        <v>80</v>
      </c>
      <c r="C39" s="35" t="s">
        <v>8</v>
      </c>
      <c r="D39" s="165">
        <v>19.29</v>
      </c>
      <c r="E39" s="34"/>
      <c r="F39" s="176">
        <f t="shared" si="0"/>
        <v>0</v>
      </c>
    </row>
    <row r="40" spans="1:6" x14ac:dyDescent="0.3">
      <c r="A40" s="35" t="s">
        <v>1196</v>
      </c>
      <c r="B40" s="68" t="s">
        <v>104</v>
      </c>
      <c r="C40" s="35" t="s">
        <v>8</v>
      </c>
      <c r="D40" s="165">
        <v>2.74</v>
      </c>
      <c r="E40" s="34"/>
      <c r="F40" s="176">
        <f t="shared" si="0"/>
        <v>0</v>
      </c>
    </row>
    <row r="41" spans="1:6" x14ac:dyDescent="0.3">
      <c r="A41" s="35" t="s">
        <v>1196</v>
      </c>
      <c r="B41" s="68" t="s">
        <v>145</v>
      </c>
      <c r="C41" s="35" t="s">
        <v>8</v>
      </c>
      <c r="D41" s="165">
        <v>2.2799999999999998</v>
      </c>
      <c r="E41" s="34"/>
      <c r="F41" s="176">
        <f t="shared" si="0"/>
        <v>0</v>
      </c>
    </row>
    <row r="42" spans="1:6" x14ac:dyDescent="0.3">
      <c r="A42" s="35" t="s">
        <v>1196</v>
      </c>
      <c r="B42" s="68" t="s">
        <v>955</v>
      </c>
      <c r="C42" s="35" t="s">
        <v>8</v>
      </c>
      <c r="D42" s="165">
        <v>48.88</v>
      </c>
      <c r="E42" s="34"/>
      <c r="F42" s="176">
        <f t="shared" si="0"/>
        <v>0</v>
      </c>
    </row>
    <row r="43" spans="1:6" x14ac:dyDescent="0.3">
      <c r="A43" s="35" t="s">
        <v>1196</v>
      </c>
      <c r="B43" s="68" t="s">
        <v>75</v>
      </c>
      <c r="C43" s="35" t="s">
        <v>8</v>
      </c>
      <c r="D43" s="165">
        <v>14.2</v>
      </c>
      <c r="E43" s="34"/>
      <c r="F43" s="176">
        <f t="shared" si="0"/>
        <v>0</v>
      </c>
    </row>
    <row r="44" spans="1:6" x14ac:dyDescent="0.3">
      <c r="A44" s="35" t="s">
        <v>1196</v>
      </c>
      <c r="B44" s="68" t="s">
        <v>958</v>
      </c>
      <c r="C44" s="35" t="s">
        <v>8</v>
      </c>
      <c r="D44" s="165">
        <v>33.869999999999997</v>
      </c>
      <c r="E44" s="34"/>
      <c r="F44" s="176">
        <f t="shared" si="0"/>
        <v>0</v>
      </c>
    </row>
    <row r="45" spans="1:6" x14ac:dyDescent="0.3">
      <c r="A45" s="35" t="s">
        <v>1196</v>
      </c>
      <c r="B45" s="68" t="s">
        <v>960</v>
      </c>
      <c r="C45" s="35" t="s">
        <v>8</v>
      </c>
      <c r="D45" s="165">
        <v>16.32</v>
      </c>
      <c r="E45" s="34"/>
      <c r="F45" s="176">
        <f t="shared" si="0"/>
        <v>0</v>
      </c>
    </row>
    <row r="46" spans="1:6" x14ac:dyDescent="0.3">
      <c r="A46" s="35" t="s">
        <v>1196</v>
      </c>
      <c r="B46" s="68" t="s">
        <v>962</v>
      </c>
      <c r="C46" s="35" t="s">
        <v>8</v>
      </c>
      <c r="D46" s="165">
        <v>14.6</v>
      </c>
      <c r="E46" s="34"/>
      <c r="F46" s="176">
        <f t="shared" si="0"/>
        <v>0</v>
      </c>
    </row>
    <row r="47" spans="1:6" x14ac:dyDescent="0.3">
      <c r="A47" s="35" t="s">
        <v>1196</v>
      </c>
      <c r="B47" s="68" t="s">
        <v>964</v>
      </c>
      <c r="C47" s="35" t="s">
        <v>8</v>
      </c>
      <c r="D47" s="165">
        <v>32.42</v>
      </c>
      <c r="E47" s="34"/>
      <c r="F47" s="176">
        <f t="shared" si="0"/>
        <v>0</v>
      </c>
    </row>
    <row r="48" spans="1:6" x14ac:dyDescent="0.3">
      <c r="A48" s="35" t="s">
        <v>1196</v>
      </c>
      <c r="B48" s="68" t="s">
        <v>966</v>
      </c>
      <c r="C48" s="35" t="s">
        <v>8</v>
      </c>
      <c r="D48" s="165">
        <v>16.28</v>
      </c>
      <c r="E48" s="34"/>
      <c r="F48" s="176">
        <f t="shared" si="0"/>
        <v>0</v>
      </c>
    </row>
    <row r="49" spans="1:6" x14ac:dyDescent="0.3">
      <c r="A49" s="35" t="s">
        <v>1196</v>
      </c>
      <c r="B49" s="68" t="s">
        <v>968</v>
      </c>
      <c r="C49" s="35" t="s">
        <v>8</v>
      </c>
      <c r="D49" s="165">
        <v>12.71</v>
      </c>
      <c r="E49" s="34"/>
      <c r="F49" s="176">
        <f t="shared" si="0"/>
        <v>0</v>
      </c>
    </row>
    <row r="50" spans="1:6" x14ac:dyDescent="0.3">
      <c r="A50" s="35" t="s">
        <v>1196</v>
      </c>
      <c r="B50" s="68" t="s">
        <v>970</v>
      </c>
      <c r="C50" s="35" t="s">
        <v>8</v>
      </c>
      <c r="D50" s="165">
        <v>22.96</v>
      </c>
      <c r="E50" s="34"/>
      <c r="F50" s="176">
        <f t="shared" si="0"/>
        <v>0</v>
      </c>
    </row>
    <row r="51" spans="1:6" x14ac:dyDescent="0.3">
      <c r="A51" s="35" t="s">
        <v>1196</v>
      </c>
      <c r="B51" s="68" t="s">
        <v>80</v>
      </c>
      <c r="C51" s="35" t="s">
        <v>8</v>
      </c>
      <c r="D51" s="165">
        <v>33.450000000000003</v>
      </c>
      <c r="E51" s="34"/>
      <c r="F51" s="176">
        <f t="shared" si="0"/>
        <v>0</v>
      </c>
    </row>
    <row r="52" spans="1:6" x14ac:dyDescent="0.3">
      <c r="A52" s="35" t="s">
        <v>1196</v>
      </c>
      <c r="B52" s="68" t="s">
        <v>79</v>
      </c>
      <c r="C52" s="35" t="s">
        <v>8</v>
      </c>
      <c r="D52" s="165">
        <v>11.2</v>
      </c>
      <c r="E52" s="34"/>
      <c r="F52" s="176">
        <f t="shared" si="0"/>
        <v>0</v>
      </c>
    </row>
    <row r="53" spans="1:6" x14ac:dyDescent="0.3">
      <c r="A53" s="35" t="s">
        <v>1196</v>
      </c>
      <c r="B53" s="68" t="s">
        <v>99</v>
      </c>
      <c r="C53" s="35" t="s">
        <v>8</v>
      </c>
      <c r="D53" s="165">
        <v>8.9700000000000006</v>
      </c>
      <c r="E53" s="34"/>
      <c r="F53" s="176">
        <f t="shared" si="0"/>
        <v>0</v>
      </c>
    </row>
    <row r="54" spans="1:6" x14ac:dyDescent="0.3">
      <c r="A54" s="35" t="s">
        <v>1196</v>
      </c>
      <c r="B54" s="68" t="s">
        <v>975</v>
      </c>
      <c r="C54" s="35" t="s">
        <v>8</v>
      </c>
      <c r="D54" s="165">
        <v>31.78</v>
      </c>
      <c r="E54" s="34"/>
      <c r="F54" s="176">
        <f t="shared" si="0"/>
        <v>0</v>
      </c>
    </row>
    <row r="55" spans="1:6" x14ac:dyDescent="0.3">
      <c r="A55" s="35" t="s">
        <v>1196</v>
      </c>
      <c r="B55" s="68" t="s">
        <v>977</v>
      </c>
      <c r="C55" s="35" t="s">
        <v>8</v>
      </c>
      <c r="D55" s="165">
        <v>15.29</v>
      </c>
      <c r="E55" s="34"/>
      <c r="F55" s="176">
        <f t="shared" si="0"/>
        <v>0</v>
      </c>
    </row>
    <row r="56" spans="1:6" x14ac:dyDescent="0.3">
      <c r="A56" s="35" t="s">
        <v>1196</v>
      </c>
      <c r="B56" s="68" t="s">
        <v>979</v>
      </c>
      <c r="C56" s="35" t="s">
        <v>8</v>
      </c>
      <c r="D56" s="165">
        <v>15.66</v>
      </c>
      <c r="E56" s="34"/>
      <c r="F56" s="176">
        <f t="shared" si="0"/>
        <v>0</v>
      </c>
    </row>
    <row r="57" spans="1:6" x14ac:dyDescent="0.3">
      <c r="A57" s="35" t="s">
        <v>1196</v>
      </c>
      <c r="B57" s="68" t="s">
        <v>981</v>
      </c>
      <c r="C57" s="35" t="s">
        <v>8</v>
      </c>
      <c r="D57" s="165">
        <v>32.229999999999997</v>
      </c>
      <c r="E57" s="34"/>
      <c r="F57" s="176">
        <f t="shared" si="0"/>
        <v>0</v>
      </c>
    </row>
    <row r="58" spans="1:6" x14ac:dyDescent="0.3">
      <c r="A58" s="35" t="s">
        <v>1196</v>
      </c>
      <c r="B58" s="68" t="s">
        <v>983</v>
      </c>
      <c r="C58" s="35" t="s">
        <v>8</v>
      </c>
      <c r="D58" s="165">
        <v>14.85</v>
      </c>
      <c r="E58" s="34"/>
      <c r="F58" s="176">
        <f t="shared" si="0"/>
        <v>0</v>
      </c>
    </row>
    <row r="59" spans="1:6" x14ac:dyDescent="0.3">
      <c r="A59" s="35" t="s">
        <v>1196</v>
      </c>
      <c r="B59" s="68" t="s">
        <v>985</v>
      </c>
      <c r="C59" s="35" t="s">
        <v>8</v>
      </c>
      <c r="D59" s="165">
        <v>31.78</v>
      </c>
      <c r="E59" s="34"/>
      <c r="F59" s="176">
        <f t="shared" si="0"/>
        <v>0</v>
      </c>
    </row>
    <row r="60" spans="1:6" x14ac:dyDescent="0.3">
      <c r="A60" s="35" t="s">
        <v>1196</v>
      </c>
      <c r="B60" s="68" t="s">
        <v>987</v>
      </c>
      <c r="C60" s="35" t="s">
        <v>8</v>
      </c>
      <c r="D60" s="165">
        <v>16.39</v>
      </c>
      <c r="E60" s="34"/>
      <c r="F60" s="176">
        <f t="shared" si="0"/>
        <v>0</v>
      </c>
    </row>
    <row r="61" spans="1:6" x14ac:dyDescent="0.3">
      <c r="A61" s="35" t="s">
        <v>1196</v>
      </c>
      <c r="B61" s="68" t="s">
        <v>989</v>
      </c>
      <c r="C61" s="35" t="s">
        <v>8</v>
      </c>
      <c r="D61" s="165">
        <v>34.18</v>
      </c>
      <c r="E61" s="34"/>
      <c r="F61" s="176">
        <f t="shared" si="0"/>
        <v>0</v>
      </c>
    </row>
    <row r="62" spans="1:6" x14ac:dyDescent="0.3">
      <c r="A62" s="35" t="s">
        <v>1196</v>
      </c>
      <c r="B62" s="68" t="s">
        <v>109</v>
      </c>
      <c r="C62" s="35" t="s">
        <v>8</v>
      </c>
      <c r="D62" s="165">
        <v>23.53</v>
      </c>
      <c r="E62" s="34"/>
      <c r="F62" s="176">
        <f t="shared" si="0"/>
        <v>0</v>
      </c>
    </row>
    <row r="63" spans="1:6" x14ac:dyDescent="0.3">
      <c r="A63" s="35" t="s">
        <v>1196</v>
      </c>
      <c r="B63" s="68" t="s">
        <v>155</v>
      </c>
      <c r="C63" s="35" t="s">
        <v>8</v>
      </c>
      <c r="D63" s="165">
        <v>5.45</v>
      </c>
      <c r="E63" s="34"/>
      <c r="F63" s="176">
        <f t="shared" si="0"/>
        <v>0</v>
      </c>
    </row>
    <row r="64" spans="1:6" x14ac:dyDescent="0.3">
      <c r="A64" s="35" t="s">
        <v>1196</v>
      </c>
      <c r="B64" s="68" t="s">
        <v>153</v>
      </c>
      <c r="C64" s="35" t="s">
        <v>8</v>
      </c>
      <c r="D64" s="165">
        <v>7.25</v>
      </c>
      <c r="E64" s="34"/>
      <c r="F64" s="176">
        <f t="shared" si="0"/>
        <v>0</v>
      </c>
    </row>
    <row r="65" spans="1:6" x14ac:dyDescent="0.3">
      <c r="A65" s="35" t="s">
        <v>1196</v>
      </c>
      <c r="B65" s="68" t="s">
        <v>99</v>
      </c>
      <c r="C65" s="35" t="s">
        <v>8</v>
      </c>
      <c r="D65" s="165">
        <v>5.62</v>
      </c>
      <c r="E65" s="34"/>
      <c r="F65" s="176">
        <f t="shared" si="0"/>
        <v>0</v>
      </c>
    </row>
    <row r="66" spans="1:6" x14ac:dyDescent="0.3">
      <c r="A66" s="35" t="s">
        <v>1196</v>
      </c>
      <c r="B66" s="68" t="s">
        <v>79</v>
      </c>
      <c r="C66" s="35" t="s">
        <v>8</v>
      </c>
      <c r="D66" s="165">
        <v>12.06</v>
      </c>
      <c r="E66" s="34"/>
      <c r="F66" s="176">
        <f t="shared" si="0"/>
        <v>0</v>
      </c>
    </row>
    <row r="67" spans="1:6" x14ac:dyDescent="0.3">
      <c r="A67" s="35" t="s">
        <v>1196</v>
      </c>
      <c r="B67" s="68" t="s">
        <v>79</v>
      </c>
      <c r="C67" s="35" t="s">
        <v>8</v>
      </c>
      <c r="D67" s="165">
        <v>20.87</v>
      </c>
      <c r="E67" s="34"/>
      <c r="F67" s="176">
        <f t="shared" si="0"/>
        <v>0</v>
      </c>
    </row>
    <row r="68" spans="1:6" x14ac:dyDescent="0.3">
      <c r="A68" s="35" t="s">
        <v>1196</v>
      </c>
      <c r="B68" s="68" t="s">
        <v>99</v>
      </c>
      <c r="C68" s="35" t="s">
        <v>8</v>
      </c>
      <c r="D68" s="165">
        <v>19.5</v>
      </c>
      <c r="E68" s="34"/>
      <c r="F68" s="176">
        <f t="shared" ref="F68:F131" si="1">E68*D68*255</f>
        <v>0</v>
      </c>
    </row>
    <row r="69" spans="1:6" x14ac:dyDescent="0.3">
      <c r="A69" s="35" t="s">
        <v>1196</v>
      </c>
      <c r="B69" s="68" t="s">
        <v>99</v>
      </c>
      <c r="C69" s="35" t="s">
        <v>8</v>
      </c>
      <c r="D69" s="165">
        <v>12.91</v>
      </c>
      <c r="E69" s="34"/>
      <c r="F69" s="176">
        <f t="shared" si="1"/>
        <v>0</v>
      </c>
    </row>
    <row r="70" spans="1:6" x14ac:dyDescent="0.3">
      <c r="A70" s="35" t="s">
        <v>1196</v>
      </c>
      <c r="B70" s="68" t="s">
        <v>99</v>
      </c>
      <c r="C70" s="35" t="s">
        <v>8</v>
      </c>
      <c r="D70" s="165">
        <v>12.91</v>
      </c>
      <c r="E70" s="34"/>
      <c r="F70" s="176">
        <f t="shared" si="1"/>
        <v>0</v>
      </c>
    </row>
    <row r="71" spans="1:6" x14ac:dyDescent="0.3">
      <c r="A71" s="35" t="s">
        <v>1196</v>
      </c>
      <c r="B71" s="68" t="s">
        <v>99</v>
      </c>
      <c r="C71" s="35" t="s">
        <v>8</v>
      </c>
      <c r="D71" s="165">
        <v>13.34</v>
      </c>
      <c r="E71" s="34"/>
      <c r="F71" s="176">
        <f t="shared" si="1"/>
        <v>0</v>
      </c>
    </row>
    <row r="72" spans="1:6" x14ac:dyDescent="0.3">
      <c r="A72" s="35" t="s">
        <v>1196</v>
      </c>
      <c r="B72" s="68" t="s">
        <v>99</v>
      </c>
      <c r="C72" s="35" t="s">
        <v>8</v>
      </c>
      <c r="D72" s="165">
        <v>20.55</v>
      </c>
      <c r="E72" s="34"/>
      <c r="F72" s="176">
        <f t="shared" si="1"/>
        <v>0</v>
      </c>
    </row>
    <row r="73" spans="1:6" x14ac:dyDescent="0.3">
      <c r="A73" s="35" t="s">
        <v>1196</v>
      </c>
      <c r="B73" s="68" t="s">
        <v>99</v>
      </c>
      <c r="C73" s="35" t="s">
        <v>8</v>
      </c>
      <c r="D73" s="165">
        <v>11.1</v>
      </c>
      <c r="E73" s="34"/>
      <c r="F73" s="176">
        <f t="shared" si="1"/>
        <v>0</v>
      </c>
    </row>
    <row r="74" spans="1:6" x14ac:dyDescent="0.3">
      <c r="A74" s="35" t="s">
        <v>1196</v>
      </c>
      <c r="B74" s="68" t="s">
        <v>99</v>
      </c>
      <c r="C74" s="35" t="s">
        <v>8</v>
      </c>
      <c r="D74" s="165">
        <v>11.1</v>
      </c>
      <c r="E74" s="34"/>
      <c r="F74" s="176">
        <f t="shared" si="1"/>
        <v>0</v>
      </c>
    </row>
    <row r="75" spans="1:6" x14ac:dyDescent="0.3">
      <c r="A75" s="35" t="s">
        <v>1196</v>
      </c>
      <c r="B75" s="68" t="s">
        <v>99</v>
      </c>
      <c r="C75" s="35" t="s">
        <v>8</v>
      </c>
      <c r="D75" s="165">
        <v>12.03</v>
      </c>
      <c r="E75" s="34"/>
      <c r="F75" s="176">
        <f t="shared" si="1"/>
        <v>0</v>
      </c>
    </row>
    <row r="76" spans="1:6" x14ac:dyDescent="0.3">
      <c r="A76" s="35" t="s">
        <v>1196</v>
      </c>
      <c r="B76" s="68" t="s">
        <v>99</v>
      </c>
      <c r="C76" s="35" t="s">
        <v>8</v>
      </c>
      <c r="D76" s="165">
        <v>8.1199999999999992</v>
      </c>
      <c r="E76" s="34"/>
      <c r="F76" s="176">
        <f t="shared" si="1"/>
        <v>0</v>
      </c>
    </row>
    <row r="77" spans="1:6" x14ac:dyDescent="0.3">
      <c r="A77" s="35" t="s">
        <v>1196</v>
      </c>
      <c r="B77" s="68" t="s">
        <v>1006</v>
      </c>
      <c r="C77" s="35" t="s">
        <v>8</v>
      </c>
      <c r="D77" s="165">
        <v>11.3</v>
      </c>
      <c r="E77" s="34"/>
      <c r="F77" s="176">
        <f t="shared" si="1"/>
        <v>0</v>
      </c>
    </row>
    <row r="78" spans="1:6" x14ac:dyDescent="0.3">
      <c r="A78" s="35" t="s">
        <v>1196</v>
      </c>
      <c r="B78" s="68" t="s">
        <v>145</v>
      </c>
      <c r="C78" s="35" t="s">
        <v>8</v>
      </c>
      <c r="D78" s="166">
        <v>3.55</v>
      </c>
      <c r="E78" s="34"/>
      <c r="F78" s="176">
        <f t="shared" si="1"/>
        <v>0</v>
      </c>
    </row>
    <row r="79" spans="1:6" x14ac:dyDescent="0.3">
      <c r="A79" s="35" t="s">
        <v>1196</v>
      </c>
      <c r="B79" s="68" t="s">
        <v>227</v>
      </c>
      <c r="C79" s="68" t="s">
        <v>8</v>
      </c>
      <c r="D79" s="166">
        <v>29.7</v>
      </c>
      <c r="E79" s="34"/>
      <c r="F79" s="176">
        <f t="shared" si="1"/>
        <v>0</v>
      </c>
    </row>
    <row r="80" spans="1:6" x14ac:dyDescent="0.3">
      <c r="A80" s="35" t="s">
        <v>1197</v>
      </c>
      <c r="B80" s="66" t="s">
        <v>76</v>
      </c>
      <c r="C80" s="68" t="s">
        <v>8</v>
      </c>
      <c r="D80" s="67">
        <v>1438.5</v>
      </c>
      <c r="E80" s="34"/>
      <c r="F80" s="176">
        <f t="shared" si="1"/>
        <v>0</v>
      </c>
    </row>
    <row r="81" spans="1:6" x14ac:dyDescent="0.3">
      <c r="A81" s="35" t="s">
        <v>1198</v>
      </c>
      <c r="B81" s="167" t="s">
        <v>140</v>
      </c>
      <c r="C81" s="68" t="s">
        <v>8</v>
      </c>
      <c r="D81" s="166">
        <v>94.22</v>
      </c>
      <c r="E81" s="34"/>
      <c r="F81" s="176">
        <f t="shared" si="1"/>
        <v>0</v>
      </c>
    </row>
    <row r="82" spans="1:6" x14ac:dyDescent="0.3">
      <c r="A82" s="35" t="s">
        <v>1198</v>
      </c>
      <c r="B82" s="167" t="s">
        <v>140</v>
      </c>
      <c r="C82" s="68" t="s">
        <v>8</v>
      </c>
      <c r="D82" s="166">
        <v>147.19999999999999</v>
      </c>
      <c r="E82" s="34"/>
      <c r="F82" s="176">
        <f t="shared" si="1"/>
        <v>0</v>
      </c>
    </row>
    <row r="83" spans="1:6" x14ac:dyDescent="0.3">
      <c r="A83" s="35" t="s">
        <v>1198</v>
      </c>
      <c r="B83" s="134" t="s">
        <v>97</v>
      </c>
      <c r="C83" s="35" t="s">
        <v>8</v>
      </c>
      <c r="D83" s="165">
        <v>44.46</v>
      </c>
      <c r="E83" s="34"/>
      <c r="F83" s="176">
        <f t="shared" si="1"/>
        <v>0</v>
      </c>
    </row>
    <row r="84" spans="1:6" x14ac:dyDescent="0.3">
      <c r="A84" s="35" t="s">
        <v>1198</v>
      </c>
      <c r="B84" s="134" t="s">
        <v>130</v>
      </c>
      <c r="C84" s="35" t="s">
        <v>8</v>
      </c>
      <c r="D84" s="165">
        <v>36.880000000000003</v>
      </c>
      <c r="E84" s="34"/>
      <c r="F84" s="176">
        <f t="shared" si="1"/>
        <v>0</v>
      </c>
    </row>
    <row r="85" spans="1:6" x14ac:dyDescent="0.3">
      <c r="A85" s="35" t="s">
        <v>1198</v>
      </c>
      <c r="B85" s="134" t="s">
        <v>131</v>
      </c>
      <c r="C85" s="35" t="s">
        <v>8</v>
      </c>
      <c r="D85" s="165">
        <v>48.49</v>
      </c>
      <c r="E85" s="34"/>
      <c r="F85" s="176">
        <f t="shared" si="1"/>
        <v>0</v>
      </c>
    </row>
    <row r="86" spans="1:6" x14ac:dyDescent="0.3">
      <c r="A86" s="35" t="s">
        <v>1198</v>
      </c>
      <c r="B86" s="134" t="s">
        <v>129</v>
      </c>
      <c r="C86" s="35" t="s">
        <v>8</v>
      </c>
      <c r="D86" s="165">
        <v>47.29</v>
      </c>
      <c r="E86" s="34"/>
      <c r="F86" s="176">
        <f t="shared" si="1"/>
        <v>0</v>
      </c>
    </row>
    <row r="87" spans="1:6" x14ac:dyDescent="0.3">
      <c r="A87" s="35" t="s">
        <v>1198</v>
      </c>
      <c r="B87" s="134" t="s">
        <v>114</v>
      </c>
      <c r="C87" s="35" t="s">
        <v>8</v>
      </c>
      <c r="D87" s="165">
        <v>17.440000000000001</v>
      </c>
      <c r="E87" s="34"/>
      <c r="F87" s="176">
        <f t="shared" si="1"/>
        <v>0</v>
      </c>
    </row>
    <row r="88" spans="1:6" x14ac:dyDescent="0.3">
      <c r="A88" s="35" t="s">
        <v>1198</v>
      </c>
      <c r="B88" s="134" t="s">
        <v>106</v>
      </c>
      <c r="C88" s="35" t="s">
        <v>8</v>
      </c>
      <c r="D88" s="165">
        <v>5.45</v>
      </c>
      <c r="E88" s="34"/>
      <c r="F88" s="176">
        <f t="shared" si="1"/>
        <v>0</v>
      </c>
    </row>
    <row r="89" spans="1:6" x14ac:dyDescent="0.3">
      <c r="A89" s="35" t="s">
        <v>1198</v>
      </c>
      <c r="B89" s="134" t="s">
        <v>92</v>
      </c>
      <c r="C89" s="35" t="s">
        <v>8</v>
      </c>
      <c r="D89" s="165">
        <v>14.13</v>
      </c>
      <c r="E89" s="34"/>
      <c r="F89" s="176">
        <f t="shared" si="1"/>
        <v>0</v>
      </c>
    </row>
    <row r="90" spans="1:6" x14ac:dyDescent="0.3">
      <c r="A90" s="35" t="s">
        <v>1198</v>
      </c>
      <c r="B90" s="134" t="s">
        <v>94</v>
      </c>
      <c r="C90" s="35" t="s">
        <v>8</v>
      </c>
      <c r="D90" s="165">
        <v>4.4000000000000004</v>
      </c>
      <c r="E90" s="34"/>
      <c r="F90" s="176">
        <f t="shared" si="1"/>
        <v>0</v>
      </c>
    </row>
    <row r="91" spans="1:6" x14ac:dyDescent="0.3">
      <c r="A91" s="35" t="s">
        <v>1198</v>
      </c>
      <c r="B91" s="134" t="s">
        <v>144</v>
      </c>
      <c r="C91" s="35" t="s">
        <v>8</v>
      </c>
      <c r="D91" s="165">
        <v>62.41</v>
      </c>
      <c r="E91" s="34"/>
      <c r="F91" s="176">
        <f t="shared" si="1"/>
        <v>0</v>
      </c>
    </row>
    <row r="92" spans="1:6" x14ac:dyDescent="0.3">
      <c r="A92" s="35" t="s">
        <v>1198</v>
      </c>
      <c r="B92" s="134" t="s">
        <v>103</v>
      </c>
      <c r="C92" s="35" t="s">
        <v>8</v>
      </c>
      <c r="D92" s="165">
        <v>38.22</v>
      </c>
      <c r="E92" s="34"/>
      <c r="F92" s="176">
        <f t="shared" si="1"/>
        <v>0</v>
      </c>
    </row>
    <row r="93" spans="1:6" x14ac:dyDescent="0.3">
      <c r="A93" s="35" t="s">
        <v>1198</v>
      </c>
      <c r="B93" s="134" t="s">
        <v>1199</v>
      </c>
      <c r="C93" s="35" t="s">
        <v>8</v>
      </c>
      <c r="D93" s="165">
        <v>32.76</v>
      </c>
      <c r="E93" s="34"/>
      <c r="F93" s="176">
        <f t="shared" si="1"/>
        <v>0</v>
      </c>
    </row>
    <row r="94" spans="1:6" x14ac:dyDescent="0.3">
      <c r="A94" s="35" t="s">
        <v>1198</v>
      </c>
      <c r="B94" s="134" t="s">
        <v>143</v>
      </c>
      <c r="C94" s="35" t="s">
        <v>8</v>
      </c>
      <c r="D94" s="165">
        <v>72.45</v>
      </c>
      <c r="E94" s="34"/>
      <c r="F94" s="176">
        <f t="shared" si="1"/>
        <v>0</v>
      </c>
    </row>
    <row r="95" spans="1:6" x14ac:dyDescent="0.3">
      <c r="A95" s="35" t="s">
        <v>1198</v>
      </c>
      <c r="B95" s="134" t="s">
        <v>72</v>
      </c>
      <c r="C95" s="35" t="s">
        <v>8</v>
      </c>
      <c r="D95" s="165">
        <v>4.13</v>
      </c>
      <c r="E95" s="34"/>
      <c r="F95" s="176">
        <f t="shared" si="1"/>
        <v>0</v>
      </c>
    </row>
    <row r="96" spans="1:6" x14ac:dyDescent="0.3">
      <c r="A96" s="35" t="s">
        <v>1198</v>
      </c>
      <c r="B96" s="134" t="s">
        <v>121</v>
      </c>
      <c r="C96" s="35" t="s">
        <v>8</v>
      </c>
      <c r="D96" s="165">
        <v>2.17</v>
      </c>
      <c r="E96" s="34"/>
      <c r="F96" s="176">
        <f t="shared" si="1"/>
        <v>0</v>
      </c>
    </row>
    <row r="97" spans="1:6" x14ac:dyDescent="0.3">
      <c r="A97" s="35" t="s">
        <v>1198</v>
      </c>
      <c r="B97" s="134" t="s">
        <v>154</v>
      </c>
      <c r="C97" s="35" t="s">
        <v>8</v>
      </c>
      <c r="D97" s="165">
        <v>10.5</v>
      </c>
      <c r="E97" s="34"/>
      <c r="F97" s="176">
        <f t="shared" si="1"/>
        <v>0</v>
      </c>
    </row>
    <row r="98" spans="1:6" x14ac:dyDescent="0.3">
      <c r="A98" s="35" t="s">
        <v>1198</v>
      </c>
      <c r="B98" s="134" t="s">
        <v>156</v>
      </c>
      <c r="C98" s="35" t="s">
        <v>8</v>
      </c>
      <c r="D98" s="165">
        <v>6.91</v>
      </c>
      <c r="E98" s="34"/>
      <c r="F98" s="176">
        <f t="shared" si="1"/>
        <v>0</v>
      </c>
    </row>
    <row r="99" spans="1:6" x14ac:dyDescent="0.3">
      <c r="A99" s="35" t="s">
        <v>1198</v>
      </c>
      <c r="B99" s="134" t="s">
        <v>100</v>
      </c>
      <c r="C99" s="35" t="s">
        <v>8</v>
      </c>
      <c r="D99" s="165">
        <v>14.46</v>
      </c>
      <c r="E99" s="34"/>
      <c r="F99" s="176">
        <f t="shared" si="1"/>
        <v>0</v>
      </c>
    </row>
    <row r="100" spans="1:6" x14ac:dyDescent="0.3">
      <c r="A100" s="35" t="s">
        <v>1198</v>
      </c>
      <c r="B100" s="134" t="s">
        <v>98</v>
      </c>
      <c r="C100" s="35" t="s">
        <v>8</v>
      </c>
      <c r="D100" s="165">
        <v>44.45</v>
      </c>
      <c r="E100" s="34"/>
      <c r="F100" s="176">
        <f t="shared" si="1"/>
        <v>0</v>
      </c>
    </row>
    <row r="101" spans="1:6" x14ac:dyDescent="0.3">
      <c r="A101" s="35" t="s">
        <v>1198</v>
      </c>
      <c r="B101" s="134" t="s">
        <v>485</v>
      </c>
      <c r="C101" s="35" t="s">
        <v>8</v>
      </c>
      <c r="D101" s="165">
        <v>12.83</v>
      </c>
      <c r="E101" s="34"/>
      <c r="F101" s="176">
        <f t="shared" si="1"/>
        <v>0</v>
      </c>
    </row>
    <row r="102" spans="1:6" x14ac:dyDescent="0.3">
      <c r="A102" s="35" t="s">
        <v>1198</v>
      </c>
      <c r="B102" s="134" t="s">
        <v>485</v>
      </c>
      <c r="C102" s="35" t="s">
        <v>8</v>
      </c>
      <c r="D102" s="165">
        <v>20.14</v>
      </c>
      <c r="E102" s="34"/>
      <c r="F102" s="176">
        <f t="shared" si="1"/>
        <v>0</v>
      </c>
    </row>
    <row r="103" spans="1:6" x14ac:dyDescent="0.3">
      <c r="A103" s="35" t="s">
        <v>1198</v>
      </c>
      <c r="B103" s="134" t="s">
        <v>485</v>
      </c>
      <c r="C103" s="35" t="s">
        <v>8</v>
      </c>
      <c r="D103" s="165">
        <v>35.53</v>
      </c>
      <c r="E103" s="34"/>
      <c r="F103" s="176">
        <f t="shared" si="1"/>
        <v>0</v>
      </c>
    </row>
    <row r="104" spans="1:6" x14ac:dyDescent="0.3">
      <c r="A104" s="35" t="s">
        <v>1198</v>
      </c>
      <c r="B104" s="134" t="s">
        <v>489</v>
      </c>
      <c r="C104" s="35" t="s">
        <v>8</v>
      </c>
      <c r="D104" s="165">
        <v>4.5</v>
      </c>
      <c r="E104" s="34"/>
      <c r="F104" s="176">
        <f t="shared" si="1"/>
        <v>0</v>
      </c>
    </row>
    <row r="105" spans="1:6" x14ac:dyDescent="0.3">
      <c r="A105" s="35" t="s">
        <v>1200</v>
      </c>
      <c r="B105" s="68" t="s">
        <v>485</v>
      </c>
      <c r="C105" s="35" t="s">
        <v>8</v>
      </c>
      <c r="D105" s="165">
        <v>33.61</v>
      </c>
      <c r="E105" s="34"/>
      <c r="F105" s="176">
        <f t="shared" si="1"/>
        <v>0</v>
      </c>
    </row>
    <row r="106" spans="1:6" x14ac:dyDescent="0.3">
      <c r="A106" s="35" t="s">
        <v>1200</v>
      </c>
      <c r="B106" s="68" t="s">
        <v>1107</v>
      </c>
      <c r="C106" s="35" t="s">
        <v>8</v>
      </c>
      <c r="D106" s="165">
        <v>29.44</v>
      </c>
      <c r="E106" s="34"/>
      <c r="F106" s="176">
        <f t="shared" si="1"/>
        <v>0</v>
      </c>
    </row>
    <row r="107" spans="1:6" x14ac:dyDescent="0.3">
      <c r="A107" s="35" t="s">
        <v>1200</v>
      </c>
      <c r="B107" s="68" t="s">
        <v>1108</v>
      </c>
      <c r="C107" s="35" t="s">
        <v>8</v>
      </c>
      <c r="D107" s="165">
        <v>8.08</v>
      </c>
      <c r="E107" s="34"/>
      <c r="F107" s="176">
        <f t="shared" si="1"/>
        <v>0</v>
      </c>
    </row>
    <row r="108" spans="1:6" x14ac:dyDescent="0.3">
      <c r="A108" s="35" t="s">
        <v>1200</v>
      </c>
      <c r="B108" s="68" t="s">
        <v>1109</v>
      </c>
      <c r="C108" s="35" t="s">
        <v>8</v>
      </c>
      <c r="D108" s="165">
        <v>8.0399999999999991</v>
      </c>
      <c r="E108" s="34"/>
      <c r="F108" s="176">
        <f t="shared" si="1"/>
        <v>0</v>
      </c>
    </row>
    <row r="109" spans="1:6" x14ac:dyDescent="0.3">
      <c r="A109" s="35" t="s">
        <v>1200</v>
      </c>
      <c r="B109" s="68" t="s">
        <v>1110</v>
      </c>
      <c r="C109" s="35" t="s">
        <v>8</v>
      </c>
      <c r="D109" s="165">
        <v>8.0399999999999991</v>
      </c>
      <c r="E109" s="34"/>
      <c r="F109" s="176">
        <f t="shared" si="1"/>
        <v>0</v>
      </c>
    </row>
    <row r="110" spans="1:6" x14ac:dyDescent="0.3">
      <c r="A110" s="35" t="s">
        <v>1200</v>
      </c>
      <c r="B110" s="68" t="s">
        <v>1112</v>
      </c>
      <c r="C110" s="35" t="s">
        <v>8</v>
      </c>
      <c r="D110" s="165">
        <v>14.67</v>
      </c>
      <c r="E110" s="34"/>
      <c r="F110" s="176">
        <f t="shared" si="1"/>
        <v>0</v>
      </c>
    </row>
    <row r="111" spans="1:6" x14ac:dyDescent="0.3">
      <c r="A111" s="35" t="s">
        <v>1200</v>
      </c>
      <c r="B111" s="68" t="s">
        <v>1111</v>
      </c>
      <c r="C111" s="35" t="s">
        <v>8</v>
      </c>
      <c r="D111" s="165">
        <v>16.18</v>
      </c>
      <c r="E111" s="34"/>
      <c r="F111" s="176">
        <f t="shared" si="1"/>
        <v>0</v>
      </c>
    </row>
    <row r="112" spans="1:6" x14ac:dyDescent="0.3">
      <c r="A112" s="35" t="s">
        <v>1200</v>
      </c>
      <c r="B112" s="68" t="s">
        <v>1113</v>
      </c>
      <c r="C112" s="35" t="s">
        <v>8</v>
      </c>
      <c r="D112" s="165">
        <v>16.100000000000001</v>
      </c>
      <c r="E112" s="34"/>
      <c r="F112" s="176">
        <f t="shared" si="1"/>
        <v>0</v>
      </c>
    </row>
    <row r="113" spans="1:6" x14ac:dyDescent="0.3">
      <c r="A113" s="35" t="s">
        <v>1200</v>
      </c>
      <c r="B113" s="68" t="s">
        <v>1114</v>
      </c>
      <c r="C113" s="35" t="s">
        <v>8</v>
      </c>
      <c r="D113" s="165">
        <v>16.100000000000001</v>
      </c>
      <c r="E113" s="34"/>
      <c r="F113" s="176">
        <f t="shared" si="1"/>
        <v>0</v>
      </c>
    </row>
    <row r="114" spans="1:6" x14ac:dyDescent="0.3">
      <c r="A114" s="35" t="s">
        <v>1200</v>
      </c>
      <c r="B114" s="68" t="s">
        <v>1115</v>
      </c>
      <c r="C114" s="35" t="s">
        <v>8</v>
      </c>
      <c r="D114" s="165">
        <v>29.09</v>
      </c>
      <c r="E114" s="34"/>
      <c r="F114" s="176">
        <f t="shared" si="1"/>
        <v>0</v>
      </c>
    </row>
    <row r="115" spans="1:6" x14ac:dyDescent="0.3">
      <c r="A115" s="35" t="s">
        <v>1201</v>
      </c>
      <c r="B115" s="68" t="s">
        <v>79</v>
      </c>
      <c r="C115" s="35" t="s">
        <v>8</v>
      </c>
      <c r="D115" s="165">
        <v>37.520000000000003</v>
      </c>
      <c r="E115" s="34"/>
      <c r="F115" s="176">
        <f t="shared" si="1"/>
        <v>0</v>
      </c>
    </row>
    <row r="116" spans="1:6" x14ac:dyDescent="0.3">
      <c r="A116" s="35" t="s">
        <v>1201</v>
      </c>
      <c r="B116" s="68" t="s">
        <v>935</v>
      </c>
      <c r="C116" s="35" t="s">
        <v>8</v>
      </c>
      <c r="D116" s="165">
        <v>50.59</v>
      </c>
      <c r="E116" s="34"/>
      <c r="F116" s="176">
        <f t="shared" si="1"/>
        <v>0</v>
      </c>
    </row>
    <row r="117" spans="1:6" x14ac:dyDescent="0.3">
      <c r="A117" s="35" t="s">
        <v>1201</v>
      </c>
      <c r="B117" s="68" t="s">
        <v>936</v>
      </c>
      <c r="C117" s="35" t="s">
        <v>8</v>
      </c>
      <c r="D117" s="165">
        <v>63.94</v>
      </c>
      <c r="E117" s="34"/>
      <c r="F117" s="176">
        <f t="shared" si="1"/>
        <v>0</v>
      </c>
    </row>
    <row r="118" spans="1:6" x14ac:dyDescent="0.3">
      <c r="A118" s="35" t="s">
        <v>1201</v>
      </c>
      <c r="B118" s="68" t="s">
        <v>248</v>
      </c>
      <c r="C118" s="35" t="s">
        <v>8</v>
      </c>
      <c r="D118" s="165">
        <v>37.380000000000003</v>
      </c>
      <c r="E118" s="34"/>
      <c r="F118" s="176">
        <f t="shared" si="1"/>
        <v>0</v>
      </c>
    </row>
    <row r="119" spans="1:6" x14ac:dyDescent="0.3">
      <c r="A119" s="35" t="s">
        <v>1201</v>
      </c>
      <c r="B119" s="68" t="s">
        <v>79</v>
      </c>
      <c r="C119" s="35" t="s">
        <v>8</v>
      </c>
      <c r="D119" s="165">
        <v>90</v>
      </c>
      <c r="E119" s="34"/>
      <c r="F119" s="176">
        <f t="shared" si="1"/>
        <v>0</v>
      </c>
    </row>
    <row r="120" spans="1:6" x14ac:dyDescent="0.3">
      <c r="A120" s="35" t="s">
        <v>1201</v>
      </c>
      <c r="B120" s="68" t="s">
        <v>937</v>
      </c>
      <c r="C120" s="35" t="s">
        <v>8</v>
      </c>
      <c r="D120" s="165">
        <v>0.79</v>
      </c>
      <c r="E120" s="34"/>
      <c r="F120" s="176">
        <f t="shared" si="1"/>
        <v>0</v>
      </c>
    </row>
    <row r="121" spans="1:6" x14ac:dyDescent="0.3">
      <c r="A121" s="35" t="s">
        <v>1201</v>
      </c>
      <c r="B121" s="68" t="s">
        <v>938</v>
      </c>
      <c r="C121" s="35" t="s">
        <v>8</v>
      </c>
      <c r="D121" s="165">
        <v>6.3</v>
      </c>
      <c r="E121" s="34"/>
      <c r="F121" s="176">
        <f t="shared" si="1"/>
        <v>0</v>
      </c>
    </row>
    <row r="122" spans="1:6" x14ac:dyDescent="0.3">
      <c r="A122" s="35" t="s">
        <v>1201</v>
      </c>
      <c r="B122" s="68" t="s">
        <v>938</v>
      </c>
      <c r="C122" s="35" t="s">
        <v>8</v>
      </c>
      <c r="D122" s="165">
        <v>6.14</v>
      </c>
      <c r="E122" s="34"/>
      <c r="F122" s="176">
        <f t="shared" si="1"/>
        <v>0</v>
      </c>
    </row>
    <row r="123" spans="1:6" x14ac:dyDescent="0.3">
      <c r="A123" s="35" t="s">
        <v>1201</v>
      </c>
      <c r="B123" s="68" t="s">
        <v>79</v>
      </c>
      <c r="C123" s="35" t="s">
        <v>8</v>
      </c>
      <c r="D123" s="165">
        <v>24.52</v>
      </c>
      <c r="E123" s="34"/>
      <c r="F123" s="176">
        <f t="shared" si="1"/>
        <v>0</v>
      </c>
    </row>
    <row r="124" spans="1:6" x14ac:dyDescent="0.3">
      <c r="A124" s="35" t="s">
        <v>1201</v>
      </c>
      <c r="B124" s="68" t="s">
        <v>79</v>
      </c>
      <c r="C124" s="35" t="s">
        <v>8</v>
      </c>
      <c r="D124" s="165">
        <v>53.11</v>
      </c>
      <c r="E124" s="34"/>
      <c r="F124" s="176">
        <f t="shared" si="1"/>
        <v>0</v>
      </c>
    </row>
    <row r="125" spans="1:6" x14ac:dyDescent="0.3">
      <c r="A125" s="35" t="s">
        <v>1201</v>
      </c>
      <c r="B125" s="68" t="s">
        <v>127</v>
      </c>
      <c r="C125" s="35" t="s">
        <v>8</v>
      </c>
      <c r="D125" s="165">
        <v>5.78</v>
      </c>
      <c r="E125" s="34"/>
      <c r="F125" s="176">
        <f t="shared" si="1"/>
        <v>0</v>
      </c>
    </row>
    <row r="126" spans="1:6" x14ac:dyDescent="0.3">
      <c r="A126" s="35" t="s">
        <v>1201</v>
      </c>
      <c r="B126" s="68" t="s">
        <v>127</v>
      </c>
      <c r="C126" s="35" t="s">
        <v>8</v>
      </c>
      <c r="D126" s="165">
        <v>4.3</v>
      </c>
      <c r="E126" s="34"/>
      <c r="F126" s="176">
        <f t="shared" si="1"/>
        <v>0</v>
      </c>
    </row>
    <row r="127" spans="1:6" x14ac:dyDescent="0.3">
      <c r="A127" s="35" t="s">
        <v>1201</v>
      </c>
      <c r="B127" s="68" t="s">
        <v>939</v>
      </c>
      <c r="C127" s="35" t="s">
        <v>8</v>
      </c>
      <c r="D127" s="165">
        <v>15.34</v>
      </c>
      <c r="E127" s="34"/>
      <c r="F127" s="176">
        <f t="shared" si="1"/>
        <v>0</v>
      </c>
    </row>
    <row r="128" spans="1:6" x14ac:dyDescent="0.3">
      <c r="A128" s="35" t="s">
        <v>1201</v>
      </c>
      <c r="B128" s="68" t="s">
        <v>80</v>
      </c>
      <c r="C128" s="35" t="s">
        <v>8</v>
      </c>
      <c r="D128" s="165">
        <v>14.76</v>
      </c>
      <c r="E128" s="34"/>
      <c r="F128" s="176">
        <f t="shared" si="1"/>
        <v>0</v>
      </c>
    </row>
    <row r="129" spans="1:6" x14ac:dyDescent="0.3">
      <c r="A129" s="35" t="s">
        <v>1201</v>
      </c>
      <c r="B129" s="68" t="s">
        <v>80</v>
      </c>
      <c r="C129" s="35" t="s">
        <v>8</v>
      </c>
      <c r="D129" s="165">
        <v>17.64</v>
      </c>
      <c r="E129" s="34"/>
      <c r="F129" s="176">
        <f t="shared" si="1"/>
        <v>0</v>
      </c>
    </row>
    <row r="130" spans="1:6" x14ac:dyDescent="0.3">
      <c r="A130" s="35" t="s">
        <v>1201</v>
      </c>
      <c r="B130" s="68" t="s">
        <v>80</v>
      </c>
      <c r="C130" s="35" t="s">
        <v>8</v>
      </c>
      <c r="D130" s="165">
        <v>32.29</v>
      </c>
      <c r="E130" s="34"/>
      <c r="F130" s="176">
        <f t="shared" si="1"/>
        <v>0</v>
      </c>
    </row>
    <row r="131" spans="1:6" x14ac:dyDescent="0.3">
      <c r="A131" s="35" t="s">
        <v>1201</v>
      </c>
      <c r="B131" s="68" t="s">
        <v>80</v>
      </c>
      <c r="C131" s="35" t="s">
        <v>8</v>
      </c>
      <c r="D131" s="165">
        <v>15.69</v>
      </c>
      <c r="E131" s="34"/>
      <c r="F131" s="176">
        <f t="shared" si="1"/>
        <v>0</v>
      </c>
    </row>
    <row r="132" spans="1:6" x14ac:dyDescent="0.3">
      <c r="A132" s="35" t="s">
        <v>1201</v>
      </c>
      <c r="B132" s="68" t="s">
        <v>80</v>
      </c>
      <c r="C132" s="35" t="s">
        <v>8</v>
      </c>
      <c r="D132" s="165">
        <v>34.04</v>
      </c>
      <c r="E132" s="34"/>
      <c r="F132" s="176">
        <f t="shared" ref="F132:F195" si="2">E132*D132*255</f>
        <v>0</v>
      </c>
    </row>
    <row r="133" spans="1:6" x14ac:dyDescent="0.3">
      <c r="A133" s="35" t="s">
        <v>1201</v>
      </c>
      <c r="B133" s="68" t="s">
        <v>80</v>
      </c>
      <c r="C133" s="35" t="s">
        <v>8</v>
      </c>
      <c r="D133" s="165">
        <v>15.7</v>
      </c>
      <c r="E133" s="34"/>
      <c r="F133" s="176">
        <f t="shared" si="2"/>
        <v>0</v>
      </c>
    </row>
    <row r="134" spans="1:6" x14ac:dyDescent="0.3">
      <c r="A134" s="35" t="s">
        <v>1201</v>
      </c>
      <c r="B134" s="68" t="s">
        <v>80</v>
      </c>
      <c r="C134" s="35" t="s">
        <v>8</v>
      </c>
      <c r="D134" s="165">
        <v>16.95</v>
      </c>
      <c r="E134" s="34"/>
      <c r="F134" s="176">
        <f t="shared" si="2"/>
        <v>0</v>
      </c>
    </row>
    <row r="135" spans="1:6" x14ac:dyDescent="0.3">
      <c r="A135" s="35" t="s">
        <v>1201</v>
      </c>
      <c r="B135" s="68" t="s">
        <v>80</v>
      </c>
      <c r="C135" s="35" t="s">
        <v>8</v>
      </c>
      <c r="D135" s="165">
        <v>15.61</v>
      </c>
      <c r="E135" s="34"/>
      <c r="F135" s="176">
        <f t="shared" si="2"/>
        <v>0</v>
      </c>
    </row>
    <row r="136" spans="1:6" x14ac:dyDescent="0.3">
      <c r="A136" s="35" t="s">
        <v>1201</v>
      </c>
      <c r="B136" s="68" t="s">
        <v>80</v>
      </c>
      <c r="C136" s="35" t="s">
        <v>8</v>
      </c>
      <c r="D136" s="165">
        <v>31.97</v>
      </c>
      <c r="E136" s="34"/>
      <c r="F136" s="176">
        <f t="shared" si="2"/>
        <v>0</v>
      </c>
    </row>
    <row r="137" spans="1:6" x14ac:dyDescent="0.3">
      <c r="A137" s="35" t="s">
        <v>1201</v>
      </c>
      <c r="B137" s="68" t="s">
        <v>79</v>
      </c>
      <c r="C137" s="35" t="s">
        <v>8</v>
      </c>
      <c r="D137" s="165">
        <v>7.68</v>
      </c>
      <c r="E137" s="34"/>
      <c r="F137" s="176">
        <f t="shared" si="2"/>
        <v>0</v>
      </c>
    </row>
    <row r="138" spans="1:6" x14ac:dyDescent="0.3">
      <c r="A138" s="35" t="s">
        <v>1201</v>
      </c>
      <c r="B138" s="68" t="s">
        <v>248</v>
      </c>
      <c r="C138" s="35" t="s">
        <v>8</v>
      </c>
      <c r="D138" s="165">
        <v>15.31</v>
      </c>
      <c r="E138" s="34"/>
      <c r="F138" s="176">
        <f t="shared" si="2"/>
        <v>0</v>
      </c>
    </row>
    <row r="139" spans="1:6" x14ac:dyDescent="0.3">
      <c r="A139" s="35" t="s">
        <v>1201</v>
      </c>
      <c r="B139" s="68" t="s">
        <v>80</v>
      </c>
      <c r="C139" s="35" t="s">
        <v>8</v>
      </c>
      <c r="D139" s="165">
        <v>18.940000000000001</v>
      </c>
      <c r="E139" s="34"/>
      <c r="F139" s="176">
        <f t="shared" si="2"/>
        <v>0</v>
      </c>
    </row>
    <row r="140" spans="1:6" x14ac:dyDescent="0.3">
      <c r="A140" s="35" t="s">
        <v>1201</v>
      </c>
      <c r="B140" s="68" t="s">
        <v>80</v>
      </c>
      <c r="C140" s="35" t="s">
        <v>8</v>
      </c>
      <c r="D140" s="165">
        <v>14.47</v>
      </c>
      <c r="E140" s="34"/>
      <c r="F140" s="176">
        <f t="shared" si="2"/>
        <v>0</v>
      </c>
    </row>
    <row r="141" spans="1:6" x14ac:dyDescent="0.3">
      <c r="A141" s="35" t="s">
        <v>1201</v>
      </c>
      <c r="B141" s="68" t="s">
        <v>80</v>
      </c>
      <c r="C141" s="35" t="s">
        <v>8</v>
      </c>
      <c r="D141" s="165">
        <v>19.100000000000001</v>
      </c>
      <c r="E141" s="34"/>
      <c r="F141" s="176">
        <f t="shared" si="2"/>
        <v>0</v>
      </c>
    </row>
    <row r="142" spans="1:6" x14ac:dyDescent="0.3">
      <c r="A142" s="35" t="s">
        <v>1201</v>
      </c>
      <c r="B142" s="68" t="s">
        <v>1009</v>
      </c>
      <c r="C142" s="35" t="s">
        <v>8</v>
      </c>
      <c r="D142" s="165">
        <v>20.62</v>
      </c>
      <c r="E142" s="34"/>
      <c r="F142" s="176">
        <f t="shared" si="2"/>
        <v>0</v>
      </c>
    </row>
    <row r="143" spans="1:6" x14ac:dyDescent="0.3">
      <c r="A143" s="35" t="s">
        <v>1201</v>
      </c>
      <c r="B143" s="68" t="s">
        <v>258</v>
      </c>
      <c r="C143" s="35" t="s">
        <v>8</v>
      </c>
      <c r="D143" s="165">
        <v>146.13</v>
      </c>
      <c r="E143" s="34"/>
      <c r="F143" s="176">
        <f t="shared" si="2"/>
        <v>0</v>
      </c>
    </row>
    <row r="144" spans="1:6" x14ac:dyDescent="0.3">
      <c r="A144" s="35" t="s">
        <v>1201</v>
      </c>
      <c r="B144" s="68" t="s">
        <v>80</v>
      </c>
      <c r="C144" s="35" t="s">
        <v>8</v>
      </c>
      <c r="D144" s="165">
        <v>19.329999999999998</v>
      </c>
      <c r="E144" s="34"/>
      <c r="F144" s="176">
        <f t="shared" si="2"/>
        <v>0</v>
      </c>
    </row>
    <row r="145" spans="1:6" x14ac:dyDescent="0.3">
      <c r="A145" s="35" t="s">
        <v>1201</v>
      </c>
      <c r="B145" s="68" t="s">
        <v>80</v>
      </c>
      <c r="C145" s="35" t="s">
        <v>8</v>
      </c>
      <c r="D145" s="165">
        <v>39.6</v>
      </c>
      <c r="E145" s="34"/>
      <c r="F145" s="176">
        <f t="shared" si="2"/>
        <v>0</v>
      </c>
    </row>
    <row r="146" spans="1:6" x14ac:dyDescent="0.3">
      <c r="A146" s="35" t="s">
        <v>1201</v>
      </c>
      <c r="B146" s="68" t="s">
        <v>1011</v>
      </c>
      <c r="C146" s="35" t="s">
        <v>8</v>
      </c>
      <c r="D146" s="165">
        <v>15.08</v>
      </c>
      <c r="E146" s="34"/>
      <c r="F146" s="176">
        <f t="shared" si="2"/>
        <v>0</v>
      </c>
    </row>
    <row r="147" spans="1:6" x14ac:dyDescent="0.3">
      <c r="A147" s="35" t="s">
        <v>1201</v>
      </c>
      <c r="B147" s="68" t="s">
        <v>1013</v>
      </c>
      <c r="C147" s="35" t="s">
        <v>8</v>
      </c>
      <c r="D147" s="165">
        <v>3.51</v>
      </c>
      <c r="E147" s="34"/>
      <c r="F147" s="176">
        <f t="shared" si="2"/>
        <v>0</v>
      </c>
    </row>
    <row r="148" spans="1:6" x14ac:dyDescent="0.3">
      <c r="A148" s="35" t="s">
        <v>1201</v>
      </c>
      <c r="B148" s="177" t="s">
        <v>1015</v>
      </c>
      <c r="C148" s="35" t="s">
        <v>8</v>
      </c>
      <c r="D148" s="166">
        <v>19.16</v>
      </c>
      <c r="E148" s="34"/>
      <c r="F148" s="176">
        <f t="shared" si="2"/>
        <v>0</v>
      </c>
    </row>
    <row r="149" spans="1:6" x14ac:dyDescent="0.3">
      <c r="A149" s="35" t="s">
        <v>1201</v>
      </c>
      <c r="B149" s="177" t="s">
        <v>70</v>
      </c>
      <c r="C149" s="35" t="s">
        <v>8</v>
      </c>
      <c r="D149" s="166">
        <v>38.54</v>
      </c>
      <c r="E149" s="34"/>
      <c r="F149" s="176">
        <f t="shared" si="2"/>
        <v>0</v>
      </c>
    </row>
    <row r="150" spans="1:6" x14ac:dyDescent="0.3">
      <c r="A150" s="35" t="s">
        <v>1201</v>
      </c>
      <c r="B150" s="177" t="s">
        <v>74</v>
      </c>
      <c r="C150" s="35" t="s">
        <v>8</v>
      </c>
      <c r="D150" s="166">
        <v>18.03</v>
      </c>
      <c r="E150" s="34"/>
      <c r="F150" s="176">
        <f t="shared" si="2"/>
        <v>0</v>
      </c>
    </row>
    <row r="151" spans="1:6" x14ac:dyDescent="0.3">
      <c r="A151" s="35" t="s">
        <v>1201</v>
      </c>
      <c r="B151" s="177" t="s">
        <v>1019</v>
      </c>
      <c r="C151" s="35" t="s">
        <v>8</v>
      </c>
      <c r="D151" s="166">
        <v>56.9</v>
      </c>
      <c r="E151" s="34"/>
      <c r="F151" s="176">
        <f t="shared" si="2"/>
        <v>0</v>
      </c>
    </row>
    <row r="152" spans="1:6" x14ac:dyDescent="0.3">
      <c r="A152" s="35" t="s">
        <v>1201</v>
      </c>
      <c r="B152" s="177" t="s">
        <v>80</v>
      </c>
      <c r="C152" s="35" t="s">
        <v>8</v>
      </c>
      <c r="D152" s="166">
        <v>17.95</v>
      </c>
      <c r="E152" s="34"/>
      <c r="F152" s="176">
        <f t="shared" si="2"/>
        <v>0</v>
      </c>
    </row>
    <row r="153" spans="1:6" x14ac:dyDescent="0.3">
      <c r="A153" s="35" t="s">
        <v>1201</v>
      </c>
      <c r="B153" s="177" t="s">
        <v>80</v>
      </c>
      <c r="C153" s="35" t="s">
        <v>8</v>
      </c>
      <c r="D153" s="166">
        <v>20.48</v>
      </c>
      <c r="E153" s="34"/>
      <c r="F153" s="176">
        <f t="shared" si="2"/>
        <v>0</v>
      </c>
    </row>
    <row r="154" spans="1:6" x14ac:dyDescent="0.3">
      <c r="A154" s="35" t="s">
        <v>1201</v>
      </c>
      <c r="B154" s="177" t="s">
        <v>80</v>
      </c>
      <c r="C154" s="35" t="s">
        <v>8</v>
      </c>
      <c r="D154" s="166">
        <v>20.79</v>
      </c>
      <c r="E154" s="34"/>
      <c r="F154" s="176">
        <f t="shared" si="2"/>
        <v>0</v>
      </c>
    </row>
    <row r="155" spans="1:6" x14ac:dyDescent="0.3">
      <c r="A155" s="35" t="s">
        <v>1201</v>
      </c>
      <c r="B155" s="177" t="s">
        <v>80</v>
      </c>
      <c r="C155" s="35" t="s">
        <v>8</v>
      </c>
      <c r="D155" s="166">
        <v>18.760000000000002</v>
      </c>
      <c r="E155" s="34"/>
      <c r="F155" s="176">
        <f t="shared" si="2"/>
        <v>0</v>
      </c>
    </row>
    <row r="156" spans="1:6" x14ac:dyDescent="0.3">
      <c r="A156" s="35" t="s">
        <v>1201</v>
      </c>
      <c r="B156" s="177" t="s">
        <v>80</v>
      </c>
      <c r="C156" s="35" t="s">
        <v>8</v>
      </c>
      <c r="D156" s="166">
        <v>18.61</v>
      </c>
      <c r="E156" s="34"/>
      <c r="F156" s="176">
        <f t="shared" si="2"/>
        <v>0</v>
      </c>
    </row>
    <row r="157" spans="1:6" x14ac:dyDescent="0.3">
      <c r="A157" s="35" t="s">
        <v>1201</v>
      </c>
      <c r="B157" s="177" t="s">
        <v>80</v>
      </c>
      <c r="C157" s="35" t="s">
        <v>8</v>
      </c>
      <c r="D157" s="166">
        <v>41.17</v>
      </c>
      <c r="E157" s="34"/>
      <c r="F157" s="176">
        <f t="shared" si="2"/>
        <v>0</v>
      </c>
    </row>
    <row r="158" spans="1:6" x14ac:dyDescent="0.3">
      <c r="A158" s="35" t="s">
        <v>1201</v>
      </c>
      <c r="B158" s="177" t="s">
        <v>80</v>
      </c>
      <c r="C158" s="35" t="s">
        <v>8</v>
      </c>
      <c r="D158" s="166">
        <v>18.91</v>
      </c>
      <c r="E158" s="34"/>
      <c r="F158" s="176">
        <f t="shared" si="2"/>
        <v>0</v>
      </c>
    </row>
    <row r="159" spans="1:6" x14ac:dyDescent="0.3">
      <c r="A159" s="35" t="s">
        <v>1201</v>
      </c>
      <c r="B159" s="177" t="s">
        <v>80</v>
      </c>
      <c r="C159" s="35" t="s">
        <v>8</v>
      </c>
      <c r="D159" s="166">
        <v>14.78</v>
      </c>
      <c r="E159" s="34"/>
      <c r="F159" s="176">
        <f t="shared" si="2"/>
        <v>0</v>
      </c>
    </row>
    <row r="160" spans="1:6" x14ac:dyDescent="0.3">
      <c r="A160" s="35" t="s">
        <v>1201</v>
      </c>
      <c r="B160" s="177" t="s">
        <v>79</v>
      </c>
      <c r="C160" s="35" t="s">
        <v>8</v>
      </c>
      <c r="D160" s="166">
        <v>9.4499999999999993</v>
      </c>
      <c r="E160" s="34"/>
      <c r="F160" s="176">
        <f t="shared" si="2"/>
        <v>0</v>
      </c>
    </row>
    <row r="161" spans="1:6" x14ac:dyDescent="0.3">
      <c r="A161" s="35" t="s">
        <v>1201</v>
      </c>
      <c r="B161" s="177" t="s">
        <v>248</v>
      </c>
      <c r="C161" s="35" t="s">
        <v>8</v>
      </c>
      <c r="D161" s="166">
        <v>14.63</v>
      </c>
      <c r="E161" s="34"/>
      <c r="F161" s="176">
        <f t="shared" si="2"/>
        <v>0</v>
      </c>
    </row>
    <row r="162" spans="1:6" x14ac:dyDescent="0.3">
      <c r="A162" s="35" t="s">
        <v>1201</v>
      </c>
      <c r="B162" s="177" t="s">
        <v>80</v>
      </c>
      <c r="C162" s="35" t="s">
        <v>8</v>
      </c>
      <c r="D162" s="166">
        <v>16.22</v>
      </c>
      <c r="E162" s="34"/>
      <c r="F162" s="176">
        <f t="shared" si="2"/>
        <v>0</v>
      </c>
    </row>
    <row r="163" spans="1:6" x14ac:dyDescent="0.3">
      <c r="A163" s="35" t="s">
        <v>1201</v>
      </c>
      <c r="B163" s="177" t="s">
        <v>80</v>
      </c>
      <c r="C163" s="35" t="s">
        <v>8</v>
      </c>
      <c r="D163" s="166">
        <v>15.76</v>
      </c>
      <c r="E163" s="34"/>
      <c r="F163" s="176">
        <f t="shared" si="2"/>
        <v>0</v>
      </c>
    </row>
    <row r="164" spans="1:6" x14ac:dyDescent="0.3">
      <c r="A164" s="35" t="s">
        <v>1201</v>
      </c>
      <c r="B164" s="177" t="s">
        <v>80</v>
      </c>
      <c r="C164" s="35" t="s">
        <v>8</v>
      </c>
      <c r="D164" s="166">
        <v>15.87</v>
      </c>
      <c r="E164" s="34"/>
      <c r="F164" s="176">
        <f t="shared" si="2"/>
        <v>0</v>
      </c>
    </row>
    <row r="165" spans="1:6" x14ac:dyDescent="0.3">
      <c r="A165" s="35" t="s">
        <v>1201</v>
      </c>
      <c r="B165" s="177" t="s">
        <v>80</v>
      </c>
      <c r="C165" s="35" t="s">
        <v>8</v>
      </c>
      <c r="D165" s="166">
        <v>17.12</v>
      </c>
      <c r="E165" s="34"/>
      <c r="F165" s="176">
        <f t="shared" si="2"/>
        <v>0</v>
      </c>
    </row>
    <row r="166" spans="1:6" x14ac:dyDescent="0.3">
      <c r="A166" s="35" t="s">
        <v>1201</v>
      </c>
      <c r="B166" s="177" t="s">
        <v>80</v>
      </c>
      <c r="C166" s="35" t="s">
        <v>8</v>
      </c>
      <c r="D166" s="166">
        <v>16.73</v>
      </c>
      <c r="E166" s="34"/>
      <c r="F166" s="176">
        <f t="shared" si="2"/>
        <v>0</v>
      </c>
    </row>
    <row r="167" spans="1:6" x14ac:dyDescent="0.3">
      <c r="A167" s="35" t="s">
        <v>1201</v>
      </c>
      <c r="B167" s="177" t="s">
        <v>80</v>
      </c>
      <c r="C167" s="35" t="s">
        <v>8</v>
      </c>
      <c r="D167" s="166">
        <v>16.149999999999999</v>
      </c>
      <c r="E167" s="34"/>
      <c r="F167" s="176">
        <f t="shared" si="2"/>
        <v>0</v>
      </c>
    </row>
    <row r="168" spans="1:6" x14ac:dyDescent="0.3">
      <c r="A168" s="35" t="s">
        <v>1201</v>
      </c>
      <c r="B168" s="177" t="s">
        <v>80</v>
      </c>
      <c r="C168" s="35" t="s">
        <v>8</v>
      </c>
      <c r="D168" s="166">
        <v>16.59</v>
      </c>
      <c r="E168" s="34"/>
      <c r="F168" s="176">
        <f t="shared" si="2"/>
        <v>0</v>
      </c>
    </row>
    <row r="169" spans="1:6" x14ac:dyDescent="0.3">
      <c r="A169" s="35" t="s">
        <v>1201</v>
      </c>
      <c r="B169" s="177" t="s">
        <v>80</v>
      </c>
      <c r="C169" s="35" t="s">
        <v>8</v>
      </c>
      <c r="D169" s="166">
        <v>15.87</v>
      </c>
      <c r="E169" s="34"/>
      <c r="F169" s="176">
        <f t="shared" si="2"/>
        <v>0</v>
      </c>
    </row>
    <row r="170" spans="1:6" x14ac:dyDescent="0.3">
      <c r="A170" s="35" t="s">
        <v>1201</v>
      </c>
      <c r="B170" s="177" t="s">
        <v>1035</v>
      </c>
      <c r="C170" s="35" t="s">
        <v>8</v>
      </c>
      <c r="D170" s="166">
        <v>50.48</v>
      </c>
      <c r="E170" s="34"/>
      <c r="F170" s="176">
        <f t="shared" si="2"/>
        <v>0</v>
      </c>
    </row>
    <row r="171" spans="1:6" x14ac:dyDescent="0.3">
      <c r="A171" s="35" t="s">
        <v>1201</v>
      </c>
      <c r="B171" s="177" t="s">
        <v>1037</v>
      </c>
      <c r="C171" s="35" t="s">
        <v>8</v>
      </c>
      <c r="D171" s="166">
        <v>30.76</v>
      </c>
      <c r="E171" s="34"/>
      <c r="F171" s="176">
        <f t="shared" si="2"/>
        <v>0</v>
      </c>
    </row>
    <row r="172" spans="1:6" x14ac:dyDescent="0.3">
      <c r="A172" s="35" t="s">
        <v>1201</v>
      </c>
      <c r="B172" s="68" t="s">
        <v>937</v>
      </c>
      <c r="C172" s="35" t="s">
        <v>8</v>
      </c>
      <c r="D172" s="165">
        <v>0.57999999999999996</v>
      </c>
      <c r="E172" s="34"/>
      <c r="F172" s="176">
        <f t="shared" si="2"/>
        <v>0</v>
      </c>
    </row>
    <row r="173" spans="1:6" x14ac:dyDescent="0.3">
      <c r="A173" s="35" t="s">
        <v>1201</v>
      </c>
      <c r="B173" s="177" t="s">
        <v>80</v>
      </c>
      <c r="C173" s="35" t="s">
        <v>8</v>
      </c>
      <c r="D173" s="166">
        <v>16.53</v>
      </c>
      <c r="E173" s="34"/>
      <c r="F173" s="176">
        <f t="shared" si="2"/>
        <v>0</v>
      </c>
    </row>
    <row r="174" spans="1:6" x14ac:dyDescent="0.3">
      <c r="A174" s="35" t="s">
        <v>1201</v>
      </c>
      <c r="B174" s="177" t="s">
        <v>939</v>
      </c>
      <c r="C174" s="35" t="s">
        <v>8</v>
      </c>
      <c r="D174" s="166">
        <v>14.91</v>
      </c>
      <c r="E174" s="34"/>
      <c r="F174" s="176">
        <f t="shared" si="2"/>
        <v>0</v>
      </c>
    </row>
    <row r="175" spans="1:6" x14ac:dyDescent="0.3">
      <c r="A175" s="35" t="s">
        <v>1201</v>
      </c>
      <c r="B175" s="68" t="s">
        <v>79</v>
      </c>
      <c r="C175" s="35" t="s">
        <v>8</v>
      </c>
      <c r="D175" s="165">
        <v>33.72</v>
      </c>
      <c r="E175" s="34"/>
      <c r="F175" s="176">
        <f t="shared" si="2"/>
        <v>0</v>
      </c>
    </row>
    <row r="176" spans="1:6" x14ac:dyDescent="0.3">
      <c r="A176" s="35" t="s">
        <v>1201</v>
      </c>
      <c r="B176" s="68" t="s">
        <v>1042</v>
      </c>
      <c r="C176" s="35" t="s">
        <v>8</v>
      </c>
      <c r="D176" s="165">
        <v>21.56</v>
      </c>
      <c r="E176" s="34"/>
      <c r="F176" s="176">
        <f t="shared" si="2"/>
        <v>0</v>
      </c>
    </row>
    <row r="177" spans="1:6" x14ac:dyDescent="0.3">
      <c r="A177" s="35" t="s">
        <v>1201</v>
      </c>
      <c r="B177" s="68" t="s">
        <v>1042</v>
      </c>
      <c r="C177" s="35" t="s">
        <v>8</v>
      </c>
      <c r="D177" s="165">
        <v>18.899999999999999</v>
      </c>
      <c r="E177" s="34"/>
      <c r="F177" s="176">
        <f t="shared" si="2"/>
        <v>0</v>
      </c>
    </row>
    <row r="178" spans="1:6" x14ac:dyDescent="0.3">
      <c r="A178" s="35" t="s">
        <v>1201</v>
      </c>
      <c r="B178" s="68" t="s">
        <v>1045</v>
      </c>
      <c r="C178" s="35" t="s">
        <v>8</v>
      </c>
      <c r="D178" s="165">
        <v>12.91</v>
      </c>
      <c r="E178" s="34"/>
      <c r="F178" s="176">
        <f t="shared" si="2"/>
        <v>0</v>
      </c>
    </row>
    <row r="179" spans="1:6" x14ac:dyDescent="0.3">
      <c r="A179" s="35" t="s">
        <v>1201</v>
      </c>
      <c r="B179" s="68" t="s">
        <v>80</v>
      </c>
      <c r="C179" s="35" t="s">
        <v>8</v>
      </c>
      <c r="D179" s="165">
        <v>11.1</v>
      </c>
      <c r="E179" s="34"/>
      <c r="F179" s="176">
        <f t="shared" si="2"/>
        <v>0</v>
      </c>
    </row>
    <row r="180" spans="1:6" x14ac:dyDescent="0.3">
      <c r="A180" s="35" t="s">
        <v>1201</v>
      </c>
      <c r="B180" s="68" t="s">
        <v>80</v>
      </c>
      <c r="C180" s="35" t="s">
        <v>8</v>
      </c>
      <c r="D180" s="165">
        <v>12.91</v>
      </c>
      <c r="E180" s="34"/>
      <c r="F180" s="176">
        <f t="shared" si="2"/>
        <v>0</v>
      </c>
    </row>
    <row r="181" spans="1:6" x14ac:dyDescent="0.3">
      <c r="A181" s="35" t="s">
        <v>1201</v>
      </c>
      <c r="B181" s="68" t="s">
        <v>80</v>
      </c>
      <c r="C181" s="35" t="s">
        <v>8</v>
      </c>
      <c r="D181" s="165">
        <v>11.1</v>
      </c>
      <c r="E181" s="34"/>
      <c r="F181" s="176">
        <f t="shared" si="2"/>
        <v>0</v>
      </c>
    </row>
    <row r="182" spans="1:6" x14ac:dyDescent="0.3">
      <c r="A182" s="35" t="s">
        <v>1201</v>
      </c>
      <c r="B182" s="68" t="s">
        <v>80</v>
      </c>
      <c r="C182" s="35" t="s">
        <v>8</v>
      </c>
      <c r="D182" s="165">
        <v>13.34</v>
      </c>
      <c r="E182" s="34"/>
      <c r="F182" s="176">
        <f t="shared" si="2"/>
        <v>0</v>
      </c>
    </row>
    <row r="183" spans="1:6" x14ac:dyDescent="0.3">
      <c r="A183" s="35" t="s">
        <v>1201</v>
      </c>
      <c r="B183" s="68" t="s">
        <v>80</v>
      </c>
      <c r="C183" s="35" t="s">
        <v>8</v>
      </c>
      <c r="D183" s="165">
        <v>12.03</v>
      </c>
      <c r="E183" s="34"/>
      <c r="F183" s="176">
        <f t="shared" si="2"/>
        <v>0</v>
      </c>
    </row>
    <row r="184" spans="1:6" x14ac:dyDescent="0.3">
      <c r="A184" s="35" t="s">
        <v>1201</v>
      </c>
      <c r="B184" s="68" t="s">
        <v>1009</v>
      </c>
      <c r="C184" s="35" t="s">
        <v>8</v>
      </c>
      <c r="D184" s="165">
        <v>13.97</v>
      </c>
      <c r="E184" s="34"/>
      <c r="F184" s="176">
        <f t="shared" si="2"/>
        <v>0</v>
      </c>
    </row>
    <row r="185" spans="1:6" x14ac:dyDescent="0.3">
      <c r="A185" s="35" t="s">
        <v>1201</v>
      </c>
      <c r="B185" s="68" t="s">
        <v>1053</v>
      </c>
      <c r="C185" s="35" t="s">
        <v>8</v>
      </c>
      <c r="D185" s="165">
        <v>3.96</v>
      </c>
      <c r="E185" s="34"/>
      <c r="F185" s="176">
        <f t="shared" si="2"/>
        <v>0</v>
      </c>
    </row>
    <row r="186" spans="1:6" x14ac:dyDescent="0.3">
      <c r="A186" s="35" t="s">
        <v>1201</v>
      </c>
      <c r="B186" s="68" t="s">
        <v>153</v>
      </c>
      <c r="C186" s="35" t="s">
        <v>8</v>
      </c>
      <c r="D186" s="165">
        <v>6.49</v>
      </c>
      <c r="E186" s="34"/>
      <c r="F186" s="176">
        <f t="shared" si="2"/>
        <v>0</v>
      </c>
    </row>
    <row r="187" spans="1:6" x14ac:dyDescent="0.3">
      <c r="A187" s="68" t="s">
        <v>1201</v>
      </c>
      <c r="B187" s="68" t="s">
        <v>1056</v>
      </c>
      <c r="C187" s="68" t="s">
        <v>8</v>
      </c>
      <c r="D187" s="165">
        <v>29.74</v>
      </c>
      <c r="E187" s="168"/>
      <c r="F187" s="176">
        <f t="shared" si="2"/>
        <v>0</v>
      </c>
    </row>
    <row r="188" spans="1:6" x14ac:dyDescent="0.3">
      <c r="A188" s="66" t="s">
        <v>1202</v>
      </c>
      <c r="B188" s="66" t="s">
        <v>101</v>
      </c>
      <c r="C188" s="68" t="s">
        <v>8</v>
      </c>
      <c r="D188" s="67">
        <v>240.28</v>
      </c>
      <c r="E188" s="168"/>
      <c r="F188" s="176">
        <f t="shared" si="2"/>
        <v>0</v>
      </c>
    </row>
    <row r="189" spans="1:6" x14ac:dyDescent="0.3">
      <c r="A189" s="66" t="s">
        <v>1202</v>
      </c>
      <c r="B189" s="66" t="s">
        <v>71</v>
      </c>
      <c r="C189" s="68" t="s">
        <v>8</v>
      </c>
      <c r="D189" s="67">
        <v>21.75</v>
      </c>
      <c r="E189" s="168"/>
      <c r="F189" s="176">
        <f t="shared" si="2"/>
        <v>0</v>
      </c>
    </row>
    <row r="190" spans="1:6" x14ac:dyDescent="0.3">
      <c r="A190" s="66" t="s">
        <v>1202</v>
      </c>
      <c r="B190" s="66" t="s">
        <v>116</v>
      </c>
      <c r="C190" s="68" t="s">
        <v>8</v>
      </c>
      <c r="D190" s="67">
        <v>44.33</v>
      </c>
      <c r="E190" s="168"/>
      <c r="F190" s="176">
        <f t="shared" si="2"/>
        <v>0</v>
      </c>
    </row>
    <row r="191" spans="1:6" x14ac:dyDescent="0.3">
      <c r="A191" s="66" t="s">
        <v>1202</v>
      </c>
      <c r="B191" s="66" t="s">
        <v>126</v>
      </c>
      <c r="C191" s="68" t="s">
        <v>8</v>
      </c>
      <c r="D191" s="67">
        <v>26.03</v>
      </c>
      <c r="E191" s="168"/>
      <c r="F191" s="176">
        <f t="shared" si="2"/>
        <v>0</v>
      </c>
    </row>
    <row r="192" spans="1:6" x14ac:dyDescent="0.3">
      <c r="A192" s="66" t="s">
        <v>1202</v>
      </c>
      <c r="B192" s="66" t="s">
        <v>1145</v>
      </c>
      <c r="C192" s="68" t="s">
        <v>8</v>
      </c>
      <c r="D192" s="67">
        <v>16.260000000000002</v>
      </c>
      <c r="E192" s="168"/>
      <c r="F192" s="176">
        <f t="shared" si="2"/>
        <v>0</v>
      </c>
    </row>
    <row r="193" spans="1:6" x14ac:dyDescent="0.3">
      <c r="A193" s="66" t="s">
        <v>1202</v>
      </c>
      <c r="B193" s="66" t="s">
        <v>1133</v>
      </c>
      <c r="C193" s="68" t="s">
        <v>8</v>
      </c>
      <c r="D193" s="67">
        <v>17.920000000000002</v>
      </c>
      <c r="E193" s="168"/>
      <c r="F193" s="176">
        <f t="shared" si="2"/>
        <v>0</v>
      </c>
    </row>
    <row r="194" spans="1:6" x14ac:dyDescent="0.3">
      <c r="A194" s="66" t="s">
        <v>1202</v>
      </c>
      <c r="B194" s="66" t="s">
        <v>489</v>
      </c>
      <c r="C194" s="68" t="s">
        <v>8</v>
      </c>
      <c r="D194" s="67">
        <v>4.1399999999999997</v>
      </c>
      <c r="E194" s="168"/>
      <c r="F194" s="176">
        <f t="shared" si="2"/>
        <v>0</v>
      </c>
    </row>
    <row r="195" spans="1:6" x14ac:dyDescent="0.3">
      <c r="A195" s="66" t="s">
        <v>1202</v>
      </c>
      <c r="B195" s="66" t="s">
        <v>152</v>
      </c>
      <c r="C195" s="68" t="s">
        <v>8</v>
      </c>
      <c r="D195" s="67">
        <v>24.44</v>
      </c>
      <c r="E195" s="168"/>
      <c r="F195" s="176">
        <f t="shared" si="2"/>
        <v>0</v>
      </c>
    </row>
    <row r="196" spans="1:6" x14ac:dyDescent="0.3">
      <c r="A196" s="66" t="s">
        <v>1202</v>
      </c>
      <c r="B196" s="66" t="s">
        <v>148</v>
      </c>
      <c r="C196" s="68" t="s">
        <v>8</v>
      </c>
      <c r="D196" s="67">
        <v>30.79</v>
      </c>
      <c r="E196" s="168"/>
      <c r="F196" s="176">
        <f t="shared" ref="F196:F259" si="3">E196*D196*255</f>
        <v>0</v>
      </c>
    </row>
    <row r="197" spans="1:6" x14ac:dyDescent="0.3">
      <c r="A197" s="66" t="s">
        <v>1202</v>
      </c>
      <c r="B197" s="66" t="s">
        <v>146</v>
      </c>
      <c r="C197" s="68" t="s">
        <v>8</v>
      </c>
      <c r="D197" s="67">
        <v>4.8099999999999996</v>
      </c>
      <c r="E197" s="168"/>
      <c r="F197" s="176">
        <f t="shared" si="3"/>
        <v>0</v>
      </c>
    </row>
    <row r="198" spans="1:6" x14ac:dyDescent="0.3">
      <c r="A198" s="66" t="s">
        <v>1202</v>
      </c>
      <c r="B198" s="66" t="s">
        <v>1143</v>
      </c>
      <c r="C198" s="68" t="s">
        <v>8</v>
      </c>
      <c r="D198" s="67">
        <v>7.15</v>
      </c>
      <c r="E198" s="168"/>
      <c r="F198" s="176">
        <f t="shared" si="3"/>
        <v>0</v>
      </c>
    </row>
    <row r="199" spans="1:6" x14ac:dyDescent="0.3">
      <c r="A199" s="66" t="s">
        <v>1202</v>
      </c>
      <c r="B199" s="66" t="s">
        <v>1146</v>
      </c>
      <c r="C199" s="68" t="s">
        <v>8</v>
      </c>
      <c r="D199" s="67">
        <v>19.059999999999999</v>
      </c>
      <c r="E199" s="168"/>
      <c r="F199" s="176">
        <f t="shared" si="3"/>
        <v>0</v>
      </c>
    </row>
    <row r="200" spans="1:6" x14ac:dyDescent="0.3">
      <c r="A200" s="66" t="s">
        <v>1202</v>
      </c>
      <c r="B200" s="66" t="s">
        <v>485</v>
      </c>
      <c r="C200" s="68" t="s">
        <v>8</v>
      </c>
      <c r="D200" s="67">
        <v>9.18</v>
      </c>
      <c r="E200" s="168"/>
      <c r="F200" s="176">
        <f t="shared" si="3"/>
        <v>0</v>
      </c>
    </row>
    <row r="201" spans="1:6" x14ac:dyDescent="0.3">
      <c r="A201" s="66" t="s">
        <v>1202</v>
      </c>
      <c r="B201" s="66" t="s">
        <v>1147</v>
      </c>
      <c r="C201" s="68" t="s">
        <v>8</v>
      </c>
      <c r="D201" s="67">
        <v>19.18</v>
      </c>
      <c r="E201" s="168"/>
      <c r="F201" s="176">
        <f t="shared" si="3"/>
        <v>0</v>
      </c>
    </row>
    <row r="202" spans="1:6" x14ac:dyDescent="0.3">
      <c r="A202" s="66" t="s">
        <v>1202</v>
      </c>
      <c r="B202" s="66" t="s">
        <v>1130</v>
      </c>
      <c r="C202" s="68" t="s">
        <v>8</v>
      </c>
      <c r="D202" s="67">
        <v>6.14</v>
      </c>
      <c r="E202" s="168"/>
      <c r="F202" s="176">
        <f t="shared" si="3"/>
        <v>0</v>
      </c>
    </row>
    <row r="203" spans="1:6" x14ac:dyDescent="0.3">
      <c r="A203" s="66" t="s">
        <v>1202</v>
      </c>
      <c r="B203" s="66" t="s">
        <v>149</v>
      </c>
      <c r="C203" s="68" t="s">
        <v>8</v>
      </c>
      <c r="D203" s="67">
        <v>4.8499999999999996</v>
      </c>
      <c r="E203" s="168"/>
      <c r="F203" s="176">
        <f t="shared" si="3"/>
        <v>0</v>
      </c>
    </row>
    <row r="204" spans="1:6" x14ac:dyDescent="0.3">
      <c r="A204" s="66" t="s">
        <v>1202</v>
      </c>
      <c r="B204" s="66" t="s">
        <v>1147</v>
      </c>
      <c r="C204" s="68" t="s">
        <v>8</v>
      </c>
      <c r="D204" s="67">
        <v>12.45</v>
      </c>
      <c r="E204" s="168"/>
      <c r="F204" s="176">
        <f t="shared" si="3"/>
        <v>0</v>
      </c>
    </row>
    <row r="205" spans="1:6" x14ac:dyDescent="0.3">
      <c r="A205" s="66" t="s">
        <v>1202</v>
      </c>
      <c r="B205" s="66" t="s">
        <v>117</v>
      </c>
      <c r="C205" s="68" t="s">
        <v>8</v>
      </c>
      <c r="D205" s="67">
        <v>570.34</v>
      </c>
      <c r="E205" s="168"/>
      <c r="F205" s="176">
        <f t="shared" si="3"/>
        <v>0</v>
      </c>
    </row>
    <row r="206" spans="1:6" x14ac:dyDescent="0.3">
      <c r="A206" s="66" t="s">
        <v>1202</v>
      </c>
      <c r="B206" s="66" t="s">
        <v>124</v>
      </c>
      <c r="C206" s="68" t="s">
        <v>8</v>
      </c>
      <c r="D206" s="67">
        <v>16.38</v>
      </c>
      <c r="E206" s="168"/>
      <c r="F206" s="176">
        <f t="shared" si="3"/>
        <v>0</v>
      </c>
    </row>
    <row r="207" spans="1:6" x14ac:dyDescent="0.3">
      <c r="A207" s="66" t="s">
        <v>1202</v>
      </c>
      <c r="B207" s="66" t="s">
        <v>89</v>
      </c>
      <c r="C207" s="68" t="s">
        <v>8</v>
      </c>
      <c r="D207" s="67">
        <v>9.57</v>
      </c>
      <c r="E207" s="168"/>
      <c r="F207" s="176">
        <f t="shared" si="3"/>
        <v>0</v>
      </c>
    </row>
    <row r="208" spans="1:6" x14ac:dyDescent="0.3">
      <c r="A208" s="66" t="s">
        <v>1202</v>
      </c>
      <c r="B208" s="66" t="s">
        <v>159</v>
      </c>
      <c r="C208" s="68" t="s">
        <v>8</v>
      </c>
      <c r="D208" s="67">
        <v>13.95</v>
      </c>
      <c r="E208" s="168"/>
      <c r="F208" s="176">
        <f t="shared" si="3"/>
        <v>0</v>
      </c>
    </row>
    <row r="209" spans="1:6" x14ac:dyDescent="0.3">
      <c r="A209" s="66" t="s">
        <v>1202</v>
      </c>
      <c r="B209" s="66" t="s">
        <v>125</v>
      </c>
      <c r="C209" s="68" t="s">
        <v>8</v>
      </c>
      <c r="D209" s="67">
        <v>33.340000000000003</v>
      </c>
      <c r="E209" s="168"/>
      <c r="F209" s="176">
        <f t="shared" si="3"/>
        <v>0</v>
      </c>
    </row>
    <row r="210" spans="1:6" x14ac:dyDescent="0.3">
      <c r="A210" s="66" t="s">
        <v>1202</v>
      </c>
      <c r="B210" s="66" t="s">
        <v>126</v>
      </c>
      <c r="C210" s="68" t="s">
        <v>8</v>
      </c>
      <c r="D210" s="67">
        <v>84.75</v>
      </c>
      <c r="E210" s="168"/>
      <c r="F210" s="176">
        <f t="shared" si="3"/>
        <v>0</v>
      </c>
    </row>
    <row r="211" spans="1:6" x14ac:dyDescent="0.3">
      <c r="A211" s="66" t="s">
        <v>1202</v>
      </c>
      <c r="B211" s="66" t="s">
        <v>1148</v>
      </c>
      <c r="C211" s="68" t="s">
        <v>8</v>
      </c>
      <c r="D211" s="67">
        <v>8.49</v>
      </c>
      <c r="E211" s="168"/>
      <c r="F211" s="176">
        <f t="shared" si="3"/>
        <v>0</v>
      </c>
    </row>
    <row r="212" spans="1:6" x14ac:dyDescent="0.3">
      <c r="A212" s="66" t="s">
        <v>1202</v>
      </c>
      <c r="B212" s="66" t="s">
        <v>113</v>
      </c>
      <c r="C212" s="68" t="s">
        <v>8</v>
      </c>
      <c r="D212" s="67">
        <v>3.57</v>
      </c>
      <c r="E212" s="168"/>
      <c r="F212" s="176">
        <f t="shared" si="3"/>
        <v>0</v>
      </c>
    </row>
    <row r="213" spans="1:6" x14ac:dyDescent="0.3">
      <c r="A213" s="66" t="s">
        <v>1202</v>
      </c>
      <c r="B213" s="66" t="s">
        <v>108</v>
      </c>
      <c r="C213" s="68" t="s">
        <v>8</v>
      </c>
      <c r="D213" s="67">
        <v>15.96</v>
      </c>
      <c r="E213" s="168"/>
      <c r="F213" s="176">
        <f t="shared" si="3"/>
        <v>0</v>
      </c>
    </row>
    <row r="214" spans="1:6" x14ac:dyDescent="0.3">
      <c r="A214" s="66" t="s">
        <v>1202</v>
      </c>
      <c r="B214" s="66" t="s">
        <v>1135</v>
      </c>
      <c r="C214" s="68" t="s">
        <v>8</v>
      </c>
      <c r="D214" s="67">
        <v>71.34</v>
      </c>
      <c r="E214" s="168"/>
      <c r="F214" s="176">
        <f t="shared" si="3"/>
        <v>0</v>
      </c>
    </row>
    <row r="215" spans="1:6" x14ac:dyDescent="0.3">
      <c r="A215" s="66" t="s">
        <v>1202</v>
      </c>
      <c r="B215" s="66" t="s">
        <v>1135</v>
      </c>
      <c r="C215" s="68" t="s">
        <v>8</v>
      </c>
      <c r="D215" s="67">
        <v>71.34</v>
      </c>
      <c r="E215" s="168"/>
      <c r="F215" s="176">
        <f t="shared" si="3"/>
        <v>0</v>
      </c>
    </row>
    <row r="216" spans="1:6" x14ac:dyDescent="0.3">
      <c r="A216" s="66" t="s">
        <v>1203</v>
      </c>
      <c r="B216" s="170" t="s">
        <v>141</v>
      </c>
      <c r="C216" s="68" t="s">
        <v>8</v>
      </c>
      <c r="D216" s="165">
        <v>9.7100000000000009</v>
      </c>
      <c r="E216" s="168"/>
      <c r="F216" s="176">
        <f t="shared" si="3"/>
        <v>0</v>
      </c>
    </row>
    <row r="217" spans="1:6" ht="28.8" x14ac:dyDescent="0.3">
      <c r="A217" s="66" t="s">
        <v>1203</v>
      </c>
      <c r="B217" s="134" t="s">
        <v>139</v>
      </c>
      <c r="C217" s="68" t="s">
        <v>8</v>
      </c>
      <c r="D217" s="165">
        <v>18.05</v>
      </c>
      <c r="E217" s="168"/>
      <c r="F217" s="176">
        <f t="shared" si="3"/>
        <v>0</v>
      </c>
    </row>
    <row r="218" spans="1:6" ht="28.8" x14ac:dyDescent="0.3">
      <c r="A218" s="66" t="s">
        <v>1203</v>
      </c>
      <c r="B218" s="134" t="s">
        <v>139</v>
      </c>
      <c r="C218" s="68" t="s">
        <v>8</v>
      </c>
      <c r="D218" s="165">
        <v>11.43</v>
      </c>
      <c r="E218" s="168"/>
      <c r="F218" s="176">
        <f t="shared" si="3"/>
        <v>0</v>
      </c>
    </row>
    <row r="219" spans="1:6" x14ac:dyDescent="0.3">
      <c r="A219" s="66" t="s">
        <v>1203</v>
      </c>
      <c r="B219" s="134" t="s">
        <v>115</v>
      </c>
      <c r="C219" s="68" t="s">
        <v>8</v>
      </c>
      <c r="D219" s="165">
        <v>5.05</v>
      </c>
      <c r="E219" s="168"/>
      <c r="F219" s="176">
        <f t="shared" si="3"/>
        <v>0</v>
      </c>
    </row>
    <row r="220" spans="1:6" x14ac:dyDescent="0.3">
      <c r="A220" s="66" t="s">
        <v>1203</v>
      </c>
      <c r="B220" s="134" t="s">
        <v>134</v>
      </c>
      <c r="C220" s="68" t="s">
        <v>8</v>
      </c>
      <c r="D220" s="165">
        <v>26.83</v>
      </c>
      <c r="E220" s="168"/>
      <c r="F220" s="176">
        <f t="shared" si="3"/>
        <v>0</v>
      </c>
    </row>
    <row r="221" spans="1:6" x14ac:dyDescent="0.3">
      <c r="A221" s="66" t="s">
        <v>1203</v>
      </c>
      <c r="B221" s="134" t="s">
        <v>142</v>
      </c>
      <c r="C221" s="68" t="s">
        <v>8</v>
      </c>
      <c r="D221" s="165">
        <v>6.18</v>
      </c>
      <c r="E221" s="168"/>
      <c r="F221" s="176">
        <f t="shared" si="3"/>
        <v>0</v>
      </c>
    </row>
    <row r="222" spans="1:6" x14ac:dyDescent="0.3">
      <c r="A222" s="66" t="s">
        <v>1203</v>
      </c>
      <c r="B222" s="134" t="s">
        <v>142</v>
      </c>
      <c r="C222" s="68" t="s">
        <v>8</v>
      </c>
      <c r="D222" s="165">
        <v>30.09</v>
      </c>
      <c r="E222" s="168"/>
      <c r="F222" s="176">
        <f t="shared" si="3"/>
        <v>0</v>
      </c>
    </row>
    <row r="223" spans="1:6" x14ac:dyDescent="0.3">
      <c r="A223" s="66" t="s">
        <v>1203</v>
      </c>
      <c r="B223" s="134" t="s">
        <v>138</v>
      </c>
      <c r="C223" s="68" t="s">
        <v>8</v>
      </c>
      <c r="D223" s="165">
        <v>24.77</v>
      </c>
      <c r="E223" s="168"/>
      <c r="F223" s="176">
        <f t="shared" si="3"/>
        <v>0</v>
      </c>
    </row>
    <row r="224" spans="1:6" x14ac:dyDescent="0.3">
      <c r="A224" s="66" t="s">
        <v>1203</v>
      </c>
      <c r="B224" s="134" t="s">
        <v>138</v>
      </c>
      <c r="C224" s="68" t="s">
        <v>8</v>
      </c>
      <c r="D224" s="165">
        <v>19.350000000000001</v>
      </c>
      <c r="E224" s="168"/>
      <c r="F224" s="176">
        <f t="shared" si="3"/>
        <v>0</v>
      </c>
    </row>
    <row r="225" spans="1:6" x14ac:dyDescent="0.3">
      <c r="A225" s="66" t="s">
        <v>1203</v>
      </c>
      <c r="B225" s="134" t="s">
        <v>111</v>
      </c>
      <c r="C225" s="68" t="s">
        <v>8</v>
      </c>
      <c r="D225" s="165">
        <v>5.94</v>
      </c>
      <c r="E225" s="168"/>
      <c r="F225" s="176">
        <f t="shared" si="3"/>
        <v>0</v>
      </c>
    </row>
    <row r="226" spans="1:6" ht="28.8" x14ac:dyDescent="0.3">
      <c r="A226" s="66" t="s">
        <v>1203</v>
      </c>
      <c r="B226" s="134" t="s">
        <v>133</v>
      </c>
      <c r="C226" s="68" t="s">
        <v>8</v>
      </c>
      <c r="D226" s="165">
        <v>8.69</v>
      </c>
      <c r="E226" s="168"/>
      <c r="F226" s="176">
        <f t="shared" si="3"/>
        <v>0</v>
      </c>
    </row>
    <row r="227" spans="1:6" ht="28.8" x14ac:dyDescent="0.3">
      <c r="A227" s="66" t="s">
        <v>1203</v>
      </c>
      <c r="B227" s="134" t="s">
        <v>133</v>
      </c>
      <c r="C227" s="68" t="s">
        <v>8</v>
      </c>
      <c r="D227" s="165">
        <v>14.56</v>
      </c>
      <c r="E227" s="168"/>
      <c r="F227" s="176">
        <f t="shared" si="3"/>
        <v>0</v>
      </c>
    </row>
    <row r="228" spans="1:6" x14ac:dyDescent="0.3">
      <c r="A228" s="66" t="s">
        <v>1203</v>
      </c>
      <c r="B228" s="134" t="s">
        <v>105</v>
      </c>
      <c r="C228" s="68" t="s">
        <v>8</v>
      </c>
      <c r="D228" s="165">
        <v>4.93</v>
      </c>
      <c r="E228" s="168"/>
      <c r="F228" s="176">
        <f t="shared" si="3"/>
        <v>0</v>
      </c>
    </row>
    <row r="229" spans="1:6" x14ac:dyDescent="0.3">
      <c r="A229" s="66" t="s">
        <v>1203</v>
      </c>
      <c r="B229" s="134" t="s">
        <v>88</v>
      </c>
      <c r="C229" s="68" t="s">
        <v>8</v>
      </c>
      <c r="D229" s="165">
        <v>15.47</v>
      </c>
      <c r="E229" s="168"/>
      <c r="F229" s="176">
        <f t="shared" si="3"/>
        <v>0</v>
      </c>
    </row>
    <row r="230" spans="1:6" x14ac:dyDescent="0.3">
      <c r="A230" s="66" t="s">
        <v>1203</v>
      </c>
      <c r="B230" s="134" t="s">
        <v>77</v>
      </c>
      <c r="C230" s="68" t="s">
        <v>8</v>
      </c>
      <c r="D230" s="165">
        <v>11.12</v>
      </c>
      <c r="E230" s="168"/>
      <c r="F230" s="176">
        <f t="shared" si="3"/>
        <v>0</v>
      </c>
    </row>
    <row r="231" spans="1:6" x14ac:dyDescent="0.3">
      <c r="A231" s="66" t="s">
        <v>1203</v>
      </c>
      <c r="B231" s="134" t="s">
        <v>87</v>
      </c>
      <c r="C231" s="68" t="s">
        <v>8</v>
      </c>
      <c r="D231" s="165">
        <v>10.87</v>
      </c>
      <c r="E231" s="168"/>
      <c r="F231" s="176">
        <f t="shared" si="3"/>
        <v>0</v>
      </c>
    </row>
    <row r="232" spans="1:6" x14ac:dyDescent="0.3">
      <c r="A232" s="66" t="s">
        <v>1203</v>
      </c>
      <c r="B232" s="134" t="s">
        <v>137</v>
      </c>
      <c r="C232" s="68" t="s">
        <v>8</v>
      </c>
      <c r="D232" s="165">
        <v>54.46</v>
      </c>
      <c r="E232" s="168"/>
      <c r="F232" s="176">
        <f t="shared" si="3"/>
        <v>0</v>
      </c>
    </row>
    <row r="233" spans="1:6" x14ac:dyDescent="0.3">
      <c r="A233" s="66" t="s">
        <v>1203</v>
      </c>
      <c r="B233" s="134" t="s">
        <v>136</v>
      </c>
      <c r="C233" s="68" t="s">
        <v>8</v>
      </c>
      <c r="D233" s="165">
        <v>70.55</v>
      </c>
      <c r="E233" s="168"/>
      <c r="F233" s="176">
        <f t="shared" si="3"/>
        <v>0</v>
      </c>
    </row>
    <row r="234" spans="1:6" x14ac:dyDescent="0.3">
      <c r="A234" s="66" t="s">
        <v>1203</v>
      </c>
      <c r="B234" s="134" t="s">
        <v>135</v>
      </c>
      <c r="C234" s="68" t="s">
        <v>8</v>
      </c>
      <c r="D234" s="165">
        <v>33.35</v>
      </c>
      <c r="E234" s="168"/>
      <c r="F234" s="176">
        <f t="shared" si="3"/>
        <v>0</v>
      </c>
    </row>
    <row r="235" spans="1:6" x14ac:dyDescent="0.3">
      <c r="A235" s="66" t="s">
        <v>1203</v>
      </c>
      <c r="B235" s="134" t="s">
        <v>132</v>
      </c>
      <c r="C235" s="68" t="s">
        <v>8</v>
      </c>
      <c r="D235" s="165">
        <v>73.66</v>
      </c>
      <c r="E235" s="168"/>
      <c r="F235" s="176">
        <f t="shared" si="3"/>
        <v>0</v>
      </c>
    </row>
    <row r="236" spans="1:6" x14ac:dyDescent="0.3">
      <c r="A236" s="66" t="s">
        <v>1203</v>
      </c>
      <c r="B236" s="134" t="s">
        <v>72</v>
      </c>
      <c r="C236" s="68" t="s">
        <v>8</v>
      </c>
      <c r="D236" s="165">
        <v>4.07</v>
      </c>
      <c r="E236" s="168"/>
      <c r="F236" s="176">
        <f t="shared" si="3"/>
        <v>0</v>
      </c>
    </row>
    <row r="237" spans="1:6" x14ac:dyDescent="0.3">
      <c r="A237" s="66" t="s">
        <v>1203</v>
      </c>
      <c r="B237" s="134" t="s">
        <v>121</v>
      </c>
      <c r="C237" s="68" t="s">
        <v>8</v>
      </c>
      <c r="D237" s="165">
        <v>2.17</v>
      </c>
      <c r="E237" s="168"/>
      <c r="F237" s="176">
        <f t="shared" si="3"/>
        <v>0</v>
      </c>
    </row>
    <row r="238" spans="1:6" x14ac:dyDescent="0.3">
      <c r="A238" s="66" t="s">
        <v>1203</v>
      </c>
      <c r="B238" s="134" t="s">
        <v>154</v>
      </c>
      <c r="C238" s="68" t="s">
        <v>8</v>
      </c>
      <c r="D238" s="165">
        <v>10.69</v>
      </c>
      <c r="E238" s="168"/>
      <c r="F238" s="176">
        <f t="shared" si="3"/>
        <v>0</v>
      </c>
    </row>
    <row r="239" spans="1:6" x14ac:dyDescent="0.3">
      <c r="A239" s="66" t="s">
        <v>1203</v>
      </c>
      <c r="B239" s="134" t="s">
        <v>156</v>
      </c>
      <c r="C239" s="68" t="s">
        <v>8</v>
      </c>
      <c r="D239" s="165">
        <v>7.1</v>
      </c>
      <c r="E239" s="168"/>
      <c r="F239" s="176">
        <f t="shared" si="3"/>
        <v>0</v>
      </c>
    </row>
    <row r="240" spans="1:6" x14ac:dyDescent="0.3">
      <c r="A240" s="66" t="s">
        <v>1203</v>
      </c>
      <c r="B240" s="134" t="s">
        <v>485</v>
      </c>
      <c r="C240" s="68" t="s">
        <v>8</v>
      </c>
      <c r="D240" s="165">
        <v>12.83</v>
      </c>
      <c r="E240" s="168"/>
      <c r="F240" s="176">
        <f t="shared" si="3"/>
        <v>0</v>
      </c>
    </row>
    <row r="241" spans="1:6" x14ac:dyDescent="0.3">
      <c r="A241" s="66" t="s">
        <v>1203</v>
      </c>
      <c r="B241" s="134" t="s">
        <v>485</v>
      </c>
      <c r="C241" s="68" t="s">
        <v>8</v>
      </c>
      <c r="D241" s="165">
        <v>26.22</v>
      </c>
      <c r="E241" s="168"/>
      <c r="F241" s="176">
        <f t="shared" si="3"/>
        <v>0</v>
      </c>
    </row>
    <row r="242" spans="1:6" x14ac:dyDescent="0.3">
      <c r="A242" s="66" t="s">
        <v>1203</v>
      </c>
      <c r="B242" s="134" t="s">
        <v>485</v>
      </c>
      <c r="C242" s="68" t="s">
        <v>8</v>
      </c>
      <c r="D242" s="165">
        <v>29.88</v>
      </c>
      <c r="E242" s="168"/>
      <c r="F242" s="176">
        <f t="shared" si="3"/>
        <v>0</v>
      </c>
    </row>
    <row r="243" spans="1:6" x14ac:dyDescent="0.3">
      <c r="A243" s="66" t="s">
        <v>1203</v>
      </c>
      <c r="B243" s="134" t="s">
        <v>98</v>
      </c>
      <c r="C243" s="68" t="s">
        <v>8</v>
      </c>
      <c r="D243" s="165">
        <v>48.21</v>
      </c>
      <c r="E243" s="168"/>
      <c r="F243" s="176">
        <f t="shared" si="3"/>
        <v>0</v>
      </c>
    </row>
    <row r="244" spans="1:6" x14ac:dyDescent="0.3">
      <c r="A244" s="66" t="s">
        <v>1203</v>
      </c>
      <c r="B244" s="134" t="s">
        <v>489</v>
      </c>
      <c r="C244" s="68" t="s">
        <v>8</v>
      </c>
      <c r="D244" s="165">
        <v>4.5</v>
      </c>
      <c r="E244" s="168"/>
      <c r="F244" s="176">
        <f t="shared" si="3"/>
        <v>0</v>
      </c>
    </row>
    <row r="245" spans="1:6" x14ac:dyDescent="0.3">
      <c r="A245" s="178" t="s">
        <v>1204</v>
      </c>
      <c r="B245" s="68" t="s">
        <v>1057</v>
      </c>
      <c r="C245" s="68" t="s">
        <v>8</v>
      </c>
      <c r="D245" s="165">
        <v>78.95</v>
      </c>
      <c r="E245" s="168"/>
      <c r="F245" s="176">
        <f t="shared" si="3"/>
        <v>0</v>
      </c>
    </row>
    <row r="246" spans="1:6" x14ac:dyDescent="0.3">
      <c r="A246" s="178" t="s">
        <v>1204</v>
      </c>
      <c r="B246" s="68" t="s">
        <v>79</v>
      </c>
      <c r="C246" s="68" t="s">
        <v>8</v>
      </c>
      <c r="D246" s="165">
        <v>91.09</v>
      </c>
      <c r="E246" s="168"/>
      <c r="F246" s="176">
        <f t="shared" si="3"/>
        <v>0</v>
      </c>
    </row>
    <row r="247" spans="1:6" x14ac:dyDescent="0.3">
      <c r="A247" s="178" t="s">
        <v>1204</v>
      </c>
      <c r="B247" s="68" t="s">
        <v>937</v>
      </c>
      <c r="C247" s="68" t="s">
        <v>8</v>
      </c>
      <c r="D247" s="165">
        <v>0.83</v>
      </c>
      <c r="E247" s="168"/>
      <c r="F247" s="176">
        <f t="shared" si="3"/>
        <v>0</v>
      </c>
    </row>
    <row r="248" spans="1:6" x14ac:dyDescent="0.3">
      <c r="A248" s="178" t="s">
        <v>1204</v>
      </c>
      <c r="B248" s="68" t="s">
        <v>99</v>
      </c>
      <c r="C248" s="68" t="s">
        <v>8</v>
      </c>
      <c r="D248" s="165">
        <v>6.44</v>
      </c>
      <c r="E248" s="168"/>
      <c r="F248" s="176">
        <f t="shared" si="3"/>
        <v>0</v>
      </c>
    </row>
    <row r="249" spans="1:6" x14ac:dyDescent="0.3">
      <c r="A249" s="178" t="s">
        <v>1204</v>
      </c>
      <c r="B249" s="68" t="s">
        <v>99</v>
      </c>
      <c r="C249" s="68" t="s">
        <v>8</v>
      </c>
      <c r="D249" s="165">
        <v>6.38</v>
      </c>
      <c r="E249" s="168"/>
      <c r="F249" s="176">
        <f t="shared" si="3"/>
        <v>0</v>
      </c>
    </row>
    <row r="250" spans="1:6" x14ac:dyDescent="0.3">
      <c r="A250" s="178" t="s">
        <v>1204</v>
      </c>
      <c r="B250" s="68" t="s">
        <v>79</v>
      </c>
      <c r="C250" s="68" t="s">
        <v>8</v>
      </c>
      <c r="D250" s="165">
        <v>79.39</v>
      </c>
      <c r="E250" s="168"/>
      <c r="F250" s="176">
        <f t="shared" si="3"/>
        <v>0</v>
      </c>
    </row>
    <row r="251" spans="1:6" x14ac:dyDescent="0.3">
      <c r="A251" s="178" t="s">
        <v>1204</v>
      </c>
      <c r="B251" s="68" t="s">
        <v>79</v>
      </c>
      <c r="C251" s="68" t="s">
        <v>8</v>
      </c>
      <c r="D251" s="165">
        <v>51.21</v>
      </c>
      <c r="E251" s="168"/>
      <c r="F251" s="176">
        <f t="shared" si="3"/>
        <v>0</v>
      </c>
    </row>
    <row r="252" spans="1:6" x14ac:dyDescent="0.3">
      <c r="A252" s="178" t="s">
        <v>1204</v>
      </c>
      <c r="B252" s="68" t="s">
        <v>248</v>
      </c>
      <c r="C252" s="68" t="s">
        <v>8</v>
      </c>
      <c r="D252" s="165">
        <v>37.159999999999997</v>
      </c>
      <c r="E252" s="168"/>
      <c r="F252" s="176">
        <f t="shared" si="3"/>
        <v>0</v>
      </c>
    </row>
    <row r="253" spans="1:6" x14ac:dyDescent="0.3">
      <c r="A253" s="178" t="s">
        <v>1204</v>
      </c>
      <c r="B253" s="68" t="s">
        <v>127</v>
      </c>
      <c r="C253" s="68" t="s">
        <v>8</v>
      </c>
      <c r="D253" s="165">
        <v>5.78</v>
      </c>
      <c r="E253" s="168"/>
      <c r="F253" s="176">
        <f t="shared" si="3"/>
        <v>0</v>
      </c>
    </row>
    <row r="254" spans="1:6" x14ac:dyDescent="0.3">
      <c r="A254" s="178" t="s">
        <v>1204</v>
      </c>
      <c r="B254" s="68" t="s">
        <v>127</v>
      </c>
      <c r="C254" s="68" t="s">
        <v>8</v>
      </c>
      <c r="D254" s="165">
        <v>4.3</v>
      </c>
      <c r="E254" s="168"/>
      <c r="F254" s="176">
        <f t="shared" si="3"/>
        <v>0</v>
      </c>
    </row>
    <row r="255" spans="1:6" x14ac:dyDescent="0.3">
      <c r="A255" s="178" t="s">
        <v>1204</v>
      </c>
      <c r="B255" s="68" t="s">
        <v>939</v>
      </c>
      <c r="C255" s="68" t="s">
        <v>8</v>
      </c>
      <c r="D255" s="165">
        <v>15.31</v>
      </c>
      <c r="E255" s="168"/>
      <c r="F255" s="176">
        <f t="shared" si="3"/>
        <v>0</v>
      </c>
    </row>
    <row r="256" spans="1:6" x14ac:dyDescent="0.3">
      <c r="A256" s="178" t="s">
        <v>1204</v>
      </c>
      <c r="B256" s="68" t="s">
        <v>80</v>
      </c>
      <c r="C256" s="68" t="s">
        <v>8</v>
      </c>
      <c r="D256" s="165">
        <v>14.89</v>
      </c>
      <c r="E256" s="168"/>
      <c r="F256" s="176">
        <f t="shared" si="3"/>
        <v>0</v>
      </c>
    </row>
    <row r="257" spans="1:6" x14ac:dyDescent="0.3">
      <c r="A257" s="178" t="s">
        <v>1204</v>
      </c>
      <c r="B257" s="68" t="s">
        <v>80</v>
      </c>
      <c r="C257" s="68" t="s">
        <v>8</v>
      </c>
      <c r="D257" s="165">
        <v>17.55</v>
      </c>
      <c r="E257" s="168"/>
      <c r="F257" s="176">
        <f t="shared" si="3"/>
        <v>0</v>
      </c>
    </row>
    <row r="258" spans="1:6" x14ac:dyDescent="0.3">
      <c r="A258" s="178" t="s">
        <v>1204</v>
      </c>
      <c r="B258" s="68" t="s">
        <v>80</v>
      </c>
      <c r="C258" s="68" t="s">
        <v>8</v>
      </c>
      <c r="D258" s="165">
        <v>32.090000000000003</v>
      </c>
      <c r="E258" s="168"/>
      <c r="F258" s="176">
        <f t="shared" si="3"/>
        <v>0</v>
      </c>
    </row>
    <row r="259" spans="1:6" x14ac:dyDescent="0.3">
      <c r="A259" s="178" t="s">
        <v>1204</v>
      </c>
      <c r="B259" s="68" t="s">
        <v>1045</v>
      </c>
      <c r="C259" s="68" t="s">
        <v>8</v>
      </c>
      <c r="D259" s="165">
        <v>15.85</v>
      </c>
      <c r="E259" s="168"/>
      <c r="F259" s="176">
        <f t="shared" si="3"/>
        <v>0</v>
      </c>
    </row>
    <row r="260" spans="1:6" x14ac:dyDescent="0.3">
      <c r="A260" s="178" t="s">
        <v>1204</v>
      </c>
      <c r="B260" s="68" t="s">
        <v>80</v>
      </c>
      <c r="C260" s="68" t="s">
        <v>8</v>
      </c>
      <c r="D260" s="165">
        <v>16.25</v>
      </c>
      <c r="E260" s="168"/>
      <c r="F260" s="176">
        <f t="shared" ref="F260:F323" si="4">E260*D260*255</f>
        <v>0</v>
      </c>
    </row>
    <row r="261" spans="1:6" x14ac:dyDescent="0.3">
      <c r="A261" s="178" t="s">
        <v>1204</v>
      </c>
      <c r="B261" s="68" t="s">
        <v>80</v>
      </c>
      <c r="C261" s="68" t="s">
        <v>8</v>
      </c>
      <c r="D261" s="165">
        <v>16.190000000000001</v>
      </c>
      <c r="E261" s="168"/>
      <c r="F261" s="176">
        <f t="shared" si="4"/>
        <v>0</v>
      </c>
    </row>
    <row r="262" spans="1:6" x14ac:dyDescent="0.3">
      <c r="A262" s="178" t="s">
        <v>1204</v>
      </c>
      <c r="B262" s="68" t="s">
        <v>80</v>
      </c>
      <c r="C262" s="68" t="s">
        <v>8</v>
      </c>
      <c r="D262" s="165">
        <v>16.5</v>
      </c>
      <c r="E262" s="168"/>
      <c r="F262" s="176">
        <f t="shared" si="4"/>
        <v>0</v>
      </c>
    </row>
    <row r="263" spans="1:6" x14ac:dyDescent="0.3">
      <c r="A263" s="178" t="s">
        <v>1204</v>
      </c>
      <c r="B263" s="68" t="s">
        <v>80</v>
      </c>
      <c r="C263" s="68" t="s">
        <v>8</v>
      </c>
      <c r="D263" s="165">
        <v>16.260000000000002</v>
      </c>
      <c r="E263" s="168"/>
      <c r="F263" s="176">
        <f t="shared" si="4"/>
        <v>0</v>
      </c>
    </row>
    <row r="264" spans="1:6" x14ac:dyDescent="0.3">
      <c r="A264" s="178" t="s">
        <v>1204</v>
      </c>
      <c r="B264" s="68" t="s">
        <v>80</v>
      </c>
      <c r="C264" s="68" t="s">
        <v>8</v>
      </c>
      <c r="D264" s="165">
        <v>16.190000000000001</v>
      </c>
      <c r="E264" s="168"/>
      <c r="F264" s="176">
        <f t="shared" si="4"/>
        <v>0</v>
      </c>
    </row>
    <row r="265" spans="1:6" x14ac:dyDescent="0.3">
      <c r="A265" s="178" t="s">
        <v>1204</v>
      </c>
      <c r="B265" s="68" t="s">
        <v>80</v>
      </c>
      <c r="C265" s="68" t="s">
        <v>8</v>
      </c>
      <c r="D265" s="165">
        <v>15.86</v>
      </c>
      <c r="E265" s="168"/>
      <c r="F265" s="176">
        <f t="shared" si="4"/>
        <v>0</v>
      </c>
    </row>
    <row r="266" spans="1:6" x14ac:dyDescent="0.3">
      <c r="A266" s="178" t="s">
        <v>1204</v>
      </c>
      <c r="B266" s="68" t="s">
        <v>80</v>
      </c>
      <c r="C266" s="68" t="s">
        <v>8</v>
      </c>
      <c r="D266" s="165">
        <v>15.58</v>
      </c>
      <c r="E266" s="168"/>
      <c r="F266" s="176">
        <f t="shared" si="4"/>
        <v>0</v>
      </c>
    </row>
    <row r="267" spans="1:6" x14ac:dyDescent="0.3">
      <c r="A267" s="178" t="s">
        <v>1204</v>
      </c>
      <c r="B267" s="68" t="s">
        <v>79</v>
      </c>
      <c r="C267" s="68" t="s">
        <v>8</v>
      </c>
      <c r="D267" s="165">
        <v>7.7</v>
      </c>
      <c r="E267" s="168"/>
      <c r="F267" s="176">
        <f t="shared" si="4"/>
        <v>0</v>
      </c>
    </row>
    <row r="268" spans="1:6" x14ac:dyDescent="0.3">
      <c r="A268" s="178" t="s">
        <v>1204</v>
      </c>
      <c r="B268" s="68" t="s">
        <v>248</v>
      </c>
      <c r="C268" s="68" t="s">
        <v>8</v>
      </c>
      <c r="D268" s="165">
        <v>15.69</v>
      </c>
      <c r="E268" s="168"/>
      <c r="F268" s="176">
        <f t="shared" si="4"/>
        <v>0</v>
      </c>
    </row>
    <row r="269" spans="1:6" x14ac:dyDescent="0.3">
      <c r="A269" s="178" t="s">
        <v>1204</v>
      </c>
      <c r="B269" s="68" t="s">
        <v>80</v>
      </c>
      <c r="C269" s="68" t="s">
        <v>8</v>
      </c>
      <c r="D269" s="165">
        <v>34.549999999999997</v>
      </c>
      <c r="E269" s="168"/>
      <c r="F269" s="176">
        <f t="shared" si="4"/>
        <v>0</v>
      </c>
    </row>
    <row r="270" spans="1:6" x14ac:dyDescent="0.3">
      <c r="A270" s="178" t="s">
        <v>1204</v>
      </c>
      <c r="B270" s="68" t="s">
        <v>1045</v>
      </c>
      <c r="C270" s="68" t="s">
        <v>8</v>
      </c>
      <c r="D270" s="165">
        <v>19.18</v>
      </c>
      <c r="E270" s="168"/>
      <c r="F270" s="176">
        <f t="shared" si="4"/>
        <v>0</v>
      </c>
    </row>
    <row r="271" spans="1:6" x14ac:dyDescent="0.3">
      <c r="A271" s="178" t="s">
        <v>1204</v>
      </c>
      <c r="B271" s="68" t="s">
        <v>80</v>
      </c>
      <c r="C271" s="68" t="s">
        <v>8</v>
      </c>
      <c r="D271" s="165">
        <v>19.53</v>
      </c>
      <c r="E271" s="168"/>
      <c r="F271" s="176">
        <f t="shared" si="4"/>
        <v>0</v>
      </c>
    </row>
    <row r="272" spans="1:6" x14ac:dyDescent="0.3">
      <c r="A272" s="178" t="s">
        <v>1204</v>
      </c>
      <c r="B272" s="68" t="s">
        <v>80</v>
      </c>
      <c r="C272" s="68" t="s">
        <v>8</v>
      </c>
      <c r="D272" s="165">
        <v>19.489999999999998</v>
      </c>
      <c r="E272" s="168"/>
      <c r="F272" s="176">
        <f t="shared" si="4"/>
        <v>0</v>
      </c>
    </row>
    <row r="273" spans="1:6" x14ac:dyDescent="0.3">
      <c r="A273" s="178" t="s">
        <v>1204</v>
      </c>
      <c r="B273" s="68" t="s">
        <v>80</v>
      </c>
      <c r="C273" s="68" t="s">
        <v>8</v>
      </c>
      <c r="D273" s="165">
        <v>18.75</v>
      </c>
      <c r="E273" s="168"/>
      <c r="F273" s="176">
        <f t="shared" si="4"/>
        <v>0</v>
      </c>
    </row>
    <row r="274" spans="1:6" x14ac:dyDescent="0.3">
      <c r="A274" s="178" t="s">
        <v>1204</v>
      </c>
      <c r="B274" s="68" t="s">
        <v>80</v>
      </c>
      <c r="C274" s="68" t="s">
        <v>8</v>
      </c>
      <c r="D274" s="165">
        <v>20.56</v>
      </c>
      <c r="E274" s="168"/>
      <c r="F274" s="176">
        <f t="shared" si="4"/>
        <v>0</v>
      </c>
    </row>
    <row r="275" spans="1:6" x14ac:dyDescent="0.3">
      <c r="A275" s="178" t="s">
        <v>1204</v>
      </c>
      <c r="B275" s="68" t="s">
        <v>80</v>
      </c>
      <c r="C275" s="68" t="s">
        <v>8</v>
      </c>
      <c r="D275" s="165">
        <v>20.53</v>
      </c>
      <c r="E275" s="168"/>
      <c r="F275" s="176">
        <f t="shared" si="4"/>
        <v>0</v>
      </c>
    </row>
    <row r="276" spans="1:6" x14ac:dyDescent="0.3">
      <c r="A276" s="178" t="s">
        <v>1204</v>
      </c>
      <c r="B276" s="68" t="s">
        <v>80</v>
      </c>
      <c r="C276" s="68" t="s">
        <v>8</v>
      </c>
      <c r="D276" s="165">
        <v>17.940000000000001</v>
      </c>
      <c r="E276" s="168"/>
      <c r="F276" s="176">
        <f t="shared" si="4"/>
        <v>0</v>
      </c>
    </row>
    <row r="277" spans="1:6" x14ac:dyDescent="0.3">
      <c r="A277" s="178" t="s">
        <v>1204</v>
      </c>
      <c r="B277" s="68" t="s">
        <v>80</v>
      </c>
      <c r="C277" s="68" t="s">
        <v>8</v>
      </c>
      <c r="D277" s="165">
        <v>21.58</v>
      </c>
      <c r="E277" s="168"/>
      <c r="F277" s="176">
        <f t="shared" si="4"/>
        <v>0</v>
      </c>
    </row>
    <row r="278" spans="1:6" x14ac:dyDescent="0.3">
      <c r="A278" s="178" t="s">
        <v>1204</v>
      </c>
      <c r="B278" s="68" t="s">
        <v>80</v>
      </c>
      <c r="C278" s="68" t="s">
        <v>8</v>
      </c>
      <c r="D278" s="165">
        <v>17.75</v>
      </c>
      <c r="E278" s="168"/>
      <c r="F278" s="176">
        <f t="shared" si="4"/>
        <v>0</v>
      </c>
    </row>
    <row r="279" spans="1:6" x14ac:dyDescent="0.3">
      <c r="A279" s="178" t="s">
        <v>1204</v>
      </c>
      <c r="B279" s="68" t="s">
        <v>1061</v>
      </c>
      <c r="C279" s="68" t="s">
        <v>8</v>
      </c>
      <c r="D279" s="165">
        <v>18.88</v>
      </c>
      <c r="E279" s="168"/>
      <c r="F279" s="176">
        <f t="shared" si="4"/>
        <v>0</v>
      </c>
    </row>
    <row r="280" spans="1:6" x14ac:dyDescent="0.3">
      <c r="A280" s="178" t="s">
        <v>1204</v>
      </c>
      <c r="B280" s="68" t="s">
        <v>80</v>
      </c>
      <c r="C280" s="68" t="s">
        <v>8</v>
      </c>
      <c r="D280" s="165">
        <v>17.13</v>
      </c>
      <c r="E280" s="168"/>
      <c r="F280" s="176">
        <f t="shared" si="4"/>
        <v>0</v>
      </c>
    </row>
    <row r="281" spans="1:6" x14ac:dyDescent="0.3">
      <c r="A281" s="178" t="s">
        <v>1204</v>
      </c>
      <c r="B281" s="68" t="s">
        <v>1011</v>
      </c>
      <c r="C281" s="68" t="s">
        <v>8</v>
      </c>
      <c r="D281" s="165">
        <v>14.96</v>
      </c>
      <c r="E281" s="168"/>
      <c r="F281" s="176">
        <f t="shared" si="4"/>
        <v>0</v>
      </c>
    </row>
    <row r="282" spans="1:6" x14ac:dyDescent="0.3">
      <c r="A282" s="178" t="s">
        <v>1204</v>
      </c>
      <c r="B282" s="68" t="s">
        <v>1013</v>
      </c>
      <c r="C282" s="68" t="s">
        <v>8</v>
      </c>
      <c r="D282" s="165">
        <v>3.5</v>
      </c>
      <c r="E282" s="168"/>
      <c r="F282" s="176">
        <f t="shared" si="4"/>
        <v>0</v>
      </c>
    </row>
    <row r="283" spans="1:6" x14ac:dyDescent="0.3">
      <c r="A283" s="178" t="s">
        <v>1204</v>
      </c>
      <c r="B283" s="68" t="s">
        <v>1015</v>
      </c>
      <c r="C283" s="68" t="s">
        <v>8</v>
      </c>
      <c r="D283" s="165">
        <v>19.309999999999999</v>
      </c>
      <c r="E283" s="168"/>
      <c r="F283" s="176">
        <f t="shared" si="4"/>
        <v>0</v>
      </c>
    </row>
    <row r="284" spans="1:6" x14ac:dyDescent="0.3">
      <c r="A284" s="178" t="s">
        <v>1204</v>
      </c>
      <c r="B284" s="68" t="s">
        <v>1009</v>
      </c>
      <c r="C284" s="68" t="s">
        <v>8</v>
      </c>
      <c r="D284" s="165">
        <v>17.05</v>
      </c>
      <c r="E284" s="168"/>
      <c r="F284" s="176">
        <f t="shared" si="4"/>
        <v>0</v>
      </c>
    </row>
    <row r="285" spans="1:6" x14ac:dyDescent="0.3">
      <c r="A285" s="178" t="s">
        <v>1204</v>
      </c>
      <c r="B285" s="68" t="s">
        <v>80</v>
      </c>
      <c r="C285" s="68" t="s">
        <v>8</v>
      </c>
      <c r="D285" s="165">
        <v>20.43</v>
      </c>
      <c r="E285" s="168"/>
      <c r="F285" s="176">
        <f t="shared" si="4"/>
        <v>0</v>
      </c>
    </row>
    <row r="286" spans="1:6" x14ac:dyDescent="0.3">
      <c r="A286" s="178" t="s">
        <v>1204</v>
      </c>
      <c r="B286" s="68" t="s">
        <v>80</v>
      </c>
      <c r="C286" s="68" t="s">
        <v>8</v>
      </c>
      <c r="D286" s="165">
        <v>35.74</v>
      </c>
      <c r="E286" s="168"/>
      <c r="F286" s="176">
        <f t="shared" si="4"/>
        <v>0</v>
      </c>
    </row>
    <row r="287" spans="1:6" x14ac:dyDescent="0.3">
      <c r="A287" s="178" t="s">
        <v>1204</v>
      </c>
      <c r="B287" s="68" t="s">
        <v>1062</v>
      </c>
      <c r="C287" s="68" t="s">
        <v>8</v>
      </c>
      <c r="D287" s="165">
        <v>38.07</v>
      </c>
      <c r="E287" s="168"/>
      <c r="F287" s="176">
        <f t="shared" si="4"/>
        <v>0</v>
      </c>
    </row>
    <row r="288" spans="1:6" x14ac:dyDescent="0.3">
      <c r="A288" s="178" t="s">
        <v>1204</v>
      </c>
      <c r="B288" s="68" t="s">
        <v>80</v>
      </c>
      <c r="C288" s="68" t="s">
        <v>8</v>
      </c>
      <c r="D288" s="165">
        <v>19.45</v>
      </c>
      <c r="E288" s="168"/>
      <c r="F288" s="176">
        <f t="shared" si="4"/>
        <v>0</v>
      </c>
    </row>
    <row r="289" spans="1:6" x14ac:dyDescent="0.3">
      <c r="A289" s="178" t="s">
        <v>1204</v>
      </c>
      <c r="B289" s="68" t="s">
        <v>80</v>
      </c>
      <c r="C289" s="68" t="s">
        <v>8</v>
      </c>
      <c r="D289" s="165">
        <v>20.05</v>
      </c>
      <c r="E289" s="168"/>
      <c r="F289" s="176">
        <f t="shared" si="4"/>
        <v>0</v>
      </c>
    </row>
    <row r="290" spans="1:6" x14ac:dyDescent="0.3">
      <c r="A290" s="178" t="s">
        <v>1204</v>
      </c>
      <c r="B290" s="68" t="s">
        <v>80</v>
      </c>
      <c r="C290" s="68" t="s">
        <v>8</v>
      </c>
      <c r="D290" s="165">
        <v>19.440000000000001</v>
      </c>
      <c r="E290" s="168"/>
      <c r="F290" s="176">
        <f t="shared" si="4"/>
        <v>0</v>
      </c>
    </row>
    <row r="291" spans="1:6" x14ac:dyDescent="0.3">
      <c r="A291" s="178" t="s">
        <v>1204</v>
      </c>
      <c r="B291" s="68" t="s">
        <v>80</v>
      </c>
      <c r="C291" s="68" t="s">
        <v>8</v>
      </c>
      <c r="D291" s="165">
        <v>18.78</v>
      </c>
      <c r="E291" s="168"/>
      <c r="F291" s="176">
        <f t="shared" si="4"/>
        <v>0</v>
      </c>
    </row>
    <row r="292" spans="1:6" x14ac:dyDescent="0.3">
      <c r="A292" s="178" t="s">
        <v>1204</v>
      </c>
      <c r="B292" s="68" t="s">
        <v>1045</v>
      </c>
      <c r="C292" s="68" t="s">
        <v>8</v>
      </c>
      <c r="D292" s="165">
        <v>18.440000000000001</v>
      </c>
      <c r="E292" s="168"/>
      <c r="F292" s="176">
        <f t="shared" si="4"/>
        <v>0</v>
      </c>
    </row>
    <row r="293" spans="1:6" x14ac:dyDescent="0.3">
      <c r="A293" s="178" t="s">
        <v>1204</v>
      </c>
      <c r="B293" s="68" t="s">
        <v>80</v>
      </c>
      <c r="C293" s="68" t="s">
        <v>8</v>
      </c>
      <c r="D293" s="165">
        <v>41.02</v>
      </c>
      <c r="E293" s="168"/>
      <c r="F293" s="176">
        <f t="shared" si="4"/>
        <v>0</v>
      </c>
    </row>
    <row r="294" spans="1:6" x14ac:dyDescent="0.3">
      <c r="A294" s="178" t="s">
        <v>1204</v>
      </c>
      <c r="B294" s="68" t="s">
        <v>80</v>
      </c>
      <c r="C294" s="68" t="s">
        <v>8</v>
      </c>
      <c r="D294" s="165">
        <v>19.059999999999999</v>
      </c>
      <c r="E294" s="168"/>
      <c r="F294" s="176">
        <f t="shared" si="4"/>
        <v>0</v>
      </c>
    </row>
    <row r="295" spans="1:6" x14ac:dyDescent="0.3">
      <c r="A295" s="178" t="s">
        <v>1204</v>
      </c>
      <c r="B295" s="68" t="s">
        <v>80</v>
      </c>
      <c r="C295" s="68" t="s">
        <v>8</v>
      </c>
      <c r="D295" s="165">
        <v>14.79</v>
      </c>
      <c r="E295" s="168"/>
      <c r="F295" s="176">
        <f t="shared" si="4"/>
        <v>0</v>
      </c>
    </row>
    <row r="296" spans="1:6" x14ac:dyDescent="0.3">
      <c r="A296" s="178" t="s">
        <v>1204</v>
      </c>
      <c r="B296" s="68" t="s">
        <v>79</v>
      </c>
      <c r="C296" s="68" t="s">
        <v>8</v>
      </c>
      <c r="D296" s="165">
        <v>9.24</v>
      </c>
      <c r="E296" s="168"/>
      <c r="F296" s="176">
        <f t="shared" si="4"/>
        <v>0</v>
      </c>
    </row>
    <row r="297" spans="1:6" x14ac:dyDescent="0.3">
      <c r="A297" s="178" t="s">
        <v>1204</v>
      </c>
      <c r="B297" s="68" t="s">
        <v>248</v>
      </c>
      <c r="C297" s="68" t="s">
        <v>8</v>
      </c>
      <c r="D297" s="165">
        <v>15.63</v>
      </c>
      <c r="E297" s="168"/>
      <c r="F297" s="176">
        <f t="shared" si="4"/>
        <v>0</v>
      </c>
    </row>
    <row r="298" spans="1:6" x14ac:dyDescent="0.3">
      <c r="A298" s="178" t="s">
        <v>1204</v>
      </c>
      <c r="B298" s="68" t="s">
        <v>80</v>
      </c>
      <c r="C298" s="68" t="s">
        <v>8</v>
      </c>
      <c r="D298" s="165">
        <v>32.72</v>
      </c>
      <c r="E298" s="168"/>
      <c r="F298" s="176">
        <f t="shared" si="4"/>
        <v>0</v>
      </c>
    </row>
    <row r="299" spans="1:6" x14ac:dyDescent="0.3">
      <c r="A299" s="178" t="s">
        <v>1204</v>
      </c>
      <c r="B299" s="68" t="s">
        <v>1045</v>
      </c>
      <c r="C299" s="68" t="s">
        <v>8</v>
      </c>
      <c r="D299" s="165">
        <v>15.61</v>
      </c>
      <c r="E299" s="168"/>
      <c r="F299" s="176">
        <f t="shared" si="4"/>
        <v>0</v>
      </c>
    </row>
    <row r="300" spans="1:6" x14ac:dyDescent="0.3">
      <c r="A300" s="178" t="s">
        <v>1204</v>
      </c>
      <c r="B300" s="68" t="s">
        <v>80</v>
      </c>
      <c r="C300" s="68" t="s">
        <v>8</v>
      </c>
      <c r="D300" s="165">
        <v>16.239999999999998</v>
      </c>
      <c r="E300" s="168"/>
      <c r="F300" s="176">
        <f t="shared" si="4"/>
        <v>0</v>
      </c>
    </row>
    <row r="301" spans="1:6" x14ac:dyDescent="0.3">
      <c r="A301" s="178" t="s">
        <v>1204</v>
      </c>
      <c r="B301" s="68" t="s">
        <v>80</v>
      </c>
      <c r="C301" s="68" t="s">
        <v>8</v>
      </c>
      <c r="D301" s="165">
        <v>15.93</v>
      </c>
      <c r="E301" s="168"/>
      <c r="F301" s="176">
        <f t="shared" si="4"/>
        <v>0</v>
      </c>
    </row>
    <row r="302" spans="1:6" x14ac:dyDescent="0.3">
      <c r="A302" s="178" t="s">
        <v>1204</v>
      </c>
      <c r="B302" s="68" t="s">
        <v>80</v>
      </c>
      <c r="C302" s="68" t="s">
        <v>8</v>
      </c>
      <c r="D302" s="165">
        <v>16.41</v>
      </c>
      <c r="E302" s="168"/>
      <c r="F302" s="176">
        <f t="shared" si="4"/>
        <v>0</v>
      </c>
    </row>
    <row r="303" spans="1:6" x14ac:dyDescent="0.3">
      <c r="A303" s="178" t="s">
        <v>1204</v>
      </c>
      <c r="B303" s="68" t="s">
        <v>80</v>
      </c>
      <c r="C303" s="68" t="s">
        <v>8</v>
      </c>
      <c r="D303" s="165">
        <v>16.05</v>
      </c>
      <c r="E303" s="168"/>
      <c r="F303" s="176">
        <f t="shared" si="4"/>
        <v>0</v>
      </c>
    </row>
    <row r="304" spans="1:6" x14ac:dyDescent="0.3">
      <c r="A304" s="178" t="s">
        <v>1204</v>
      </c>
      <c r="B304" s="68" t="s">
        <v>80</v>
      </c>
      <c r="C304" s="68" t="s">
        <v>8</v>
      </c>
      <c r="D304" s="165">
        <v>16.11</v>
      </c>
      <c r="E304" s="168"/>
      <c r="F304" s="176">
        <f t="shared" si="4"/>
        <v>0</v>
      </c>
    </row>
    <row r="305" spans="1:6" x14ac:dyDescent="0.3">
      <c r="A305" s="178" t="s">
        <v>1204</v>
      </c>
      <c r="B305" s="68" t="s">
        <v>118</v>
      </c>
      <c r="C305" s="68" t="s">
        <v>8</v>
      </c>
      <c r="D305" s="165">
        <v>51.9</v>
      </c>
      <c r="E305" s="168"/>
      <c r="F305" s="176">
        <f t="shared" si="4"/>
        <v>0</v>
      </c>
    </row>
    <row r="306" spans="1:6" x14ac:dyDescent="0.3">
      <c r="A306" s="178" t="s">
        <v>1204</v>
      </c>
      <c r="B306" s="68" t="s">
        <v>945</v>
      </c>
      <c r="C306" s="68" t="s">
        <v>8</v>
      </c>
      <c r="D306" s="165">
        <v>14.77</v>
      </c>
      <c r="E306" s="168"/>
      <c r="F306" s="176">
        <f t="shared" si="4"/>
        <v>0</v>
      </c>
    </row>
    <row r="307" spans="1:6" x14ac:dyDescent="0.3">
      <c r="A307" s="178" t="s">
        <v>1204</v>
      </c>
      <c r="B307" s="68" t="s">
        <v>937</v>
      </c>
      <c r="C307" s="68" t="s">
        <v>8</v>
      </c>
      <c r="D307" s="165">
        <v>0.57999999999999996</v>
      </c>
      <c r="E307" s="168"/>
      <c r="F307" s="176">
        <f t="shared" si="4"/>
        <v>0</v>
      </c>
    </row>
    <row r="308" spans="1:6" x14ac:dyDescent="0.3">
      <c r="A308" s="178" t="s">
        <v>1204</v>
      </c>
      <c r="B308" s="68" t="s">
        <v>80</v>
      </c>
      <c r="C308" s="68" t="s">
        <v>8</v>
      </c>
      <c r="D308" s="165">
        <v>16.09</v>
      </c>
      <c r="E308" s="168"/>
      <c r="F308" s="176">
        <f t="shared" si="4"/>
        <v>0</v>
      </c>
    </row>
    <row r="309" spans="1:6" x14ac:dyDescent="0.3">
      <c r="A309" s="178" t="s">
        <v>1204</v>
      </c>
      <c r="B309" s="68" t="s">
        <v>80</v>
      </c>
      <c r="C309" s="68" t="s">
        <v>8</v>
      </c>
      <c r="D309" s="165">
        <v>15.93</v>
      </c>
      <c r="E309" s="168"/>
      <c r="F309" s="176">
        <f t="shared" si="4"/>
        <v>0</v>
      </c>
    </row>
    <row r="310" spans="1:6" x14ac:dyDescent="0.3">
      <c r="A310" s="178" t="s">
        <v>1204</v>
      </c>
      <c r="B310" s="68" t="s">
        <v>939</v>
      </c>
      <c r="C310" s="68" t="s">
        <v>8</v>
      </c>
      <c r="D310" s="165">
        <v>14.99</v>
      </c>
      <c r="E310" s="168"/>
      <c r="F310" s="176">
        <f t="shared" si="4"/>
        <v>0</v>
      </c>
    </row>
    <row r="311" spans="1:6" x14ac:dyDescent="0.3">
      <c r="A311" s="178" t="s">
        <v>1204</v>
      </c>
      <c r="B311" s="68" t="s">
        <v>79</v>
      </c>
      <c r="C311" s="68" t="s">
        <v>8</v>
      </c>
      <c r="D311" s="165">
        <v>33.590000000000003</v>
      </c>
      <c r="E311" s="168"/>
      <c r="F311" s="176">
        <f t="shared" si="4"/>
        <v>0</v>
      </c>
    </row>
    <row r="312" spans="1:6" x14ac:dyDescent="0.3">
      <c r="A312" s="178" t="s">
        <v>1204</v>
      </c>
      <c r="B312" s="68" t="s">
        <v>1042</v>
      </c>
      <c r="C312" s="68" t="s">
        <v>8</v>
      </c>
      <c r="D312" s="165">
        <v>34.950000000000003</v>
      </c>
      <c r="E312" s="168"/>
      <c r="F312" s="176">
        <f t="shared" si="4"/>
        <v>0</v>
      </c>
    </row>
    <row r="313" spans="1:6" x14ac:dyDescent="0.3">
      <c r="A313" s="178" t="s">
        <v>1204</v>
      </c>
      <c r="B313" s="68" t="s">
        <v>80</v>
      </c>
      <c r="C313" s="68" t="s">
        <v>8</v>
      </c>
      <c r="D313" s="165">
        <v>18.899999999999999</v>
      </c>
      <c r="E313" s="168"/>
      <c r="F313" s="176">
        <f t="shared" si="4"/>
        <v>0</v>
      </c>
    </row>
    <row r="314" spans="1:6" x14ac:dyDescent="0.3">
      <c r="A314" s="178" t="s">
        <v>1204</v>
      </c>
      <c r="B314" s="68" t="s">
        <v>80</v>
      </c>
      <c r="C314" s="68" t="s">
        <v>8</v>
      </c>
      <c r="D314" s="165">
        <v>11.1</v>
      </c>
      <c r="E314" s="168"/>
      <c r="F314" s="176">
        <f t="shared" si="4"/>
        <v>0</v>
      </c>
    </row>
    <row r="315" spans="1:6" x14ac:dyDescent="0.3">
      <c r="A315" s="178" t="s">
        <v>1204</v>
      </c>
      <c r="B315" s="68" t="s">
        <v>80</v>
      </c>
      <c r="C315" s="68" t="s">
        <v>8</v>
      </c>
      <c r="D315" s="165">
        <v>12.91</v>
      </c>
      <c r="E315" s="168"/>
      <c r="F315" s="176">
        <f t="shared" si="4"/>
        <v>0</v>
      </c>
    </row>
    <row r="316" spans="1:6" x14ac:dyDescent="0.3">
      <c r="A316" s="178" t="s">
        <v>1204</v>
      </c>
      <c r="B316" s="68" t="s">
        <v>80</v>
      </c>
      <c r="C316" s="68" t="s">
        <v>8</v>
      </c>
      <c r="D316" s="165">
        <v>11.1</v>
      </c>
      <c r="E316" s="168"/>
      <c r="F316" s="176">
        <f t="shared" si="4"/>
        <v>0</v>
      </c>
    </row>
    <row r="317" spans="1:6" x14ac:dyDescent="0.3">
      <c r="A317" s="178" t="s">
        <v>1204</v>
      </c>
      <c r="B317" s="68" t="s">
        <v>80</v>
      </c>
      <c r="C317" s="68" t="s">
        <v>8</v>
      </c>
      <c r="D317" s="165">
        <v>13.34</v>
      </c>
      <c r="E317" s="168"/>
      <c r="F317" s="176">
        <f t="shared" si="4"/>
        <v>0</v>
      </c>
    </row>
    <row r="318" spans="1:6" x14ac:dyDescent="0.3">
      <c r="A318" s="178" t="s">
        <v>1204</v>
      </c>
      <c r="B318" s="68" t="s">
        <v>80</v>
      </c>
      <c r="C318" s="68" t="s">
        <v>8</v>
      </c>
      <c r="D318" s="165">
        <v>12.03</v>
      </c>
      <c r="E318" s="168"/>
      <c r="F318" s="176">
        <f t="shared" si="4"/>
        <v>0</v>
      </c>
    </row>
    <row r="319" spans="1:6" x14ac:dyDescent="0.3">
      <c r="A319" s="178" t="s">
        <v>1204</v>
      </c>
      <c r="B319" s="68" t="s">
        <v>1009</v>
      </c>
      <c r="C319" s="68" t="s">
        <v>8</v>
      </c>
      <c r="D319" s="165">
        <v>13.97</v>
      </c>
      <c r="E319" s="168"/>
      <c r="F319" s="176">
        <f t="shared" si="4"/>
        <v>0</v>
      </c>
    </row>
    <row r="320" spans="1:6" x14ac:dyDescent="0.3">
      <c r="A320" s="178" t="s">
        <v>1204</v>
      </c>
      <c r="B320" s="68" t="s">
        <v>1053</v>
      </c>
      <c r="C320" s="68" t="s">
        <v>8</v>
      </c>
      <c r="D320" s="165">
        <v>3.96</v>
      </c>
      <c r="E320" s="168"/>
      <c r="F320" s="176">
        <f t="shared" si="4"/>
        <v>0</v>
      </c>
    </row>
    <row r="321" spans="1:6" x14ac:dyDescent="0.3">
      <c r="A321" s="178" t="s">
        <v>1204</v>
      </c>
      <c r="B321" s="68" t="s">
        <v>153</v>
      </c>
      <c r="C321" s="68" t="s">
        <v>8</v>
      </c>
      <c r="D321" s="165">
        <v>6.49</v>
      </c>
      <c r="E321" s="168"/>
      <c r="F321" s="176">
        <f t="shared" si="4"/>
        <v>0</v>
      </c>
    </row>
    <row r="322" spans="1:6" x14ac:dyDescent="0.3">
      <c r="A322" s="178" t="s">
        <v>1204</v>
      </c>
      <c r="B322" s="179" t="s">
        <v>80</v>
      </c>
      <c r="C322" s="179" t="s">
        <v>8</v>
      </c>
      <c r="D322" s="180">
        <v>29.96</v>
      </c>
      <c r="E322" s="181"/>
      <c r="F322" s="176">
        <f t="shared" si="4"/>
        <v>0</v>
      </c>
    </row>
    <row r="323" spans="1:6" x14ac:dyDescent="0.3">
      <c r="A323" s="66" t="s">
        <v>1205</v>
      </c>
      <c r="B323" s="66" t="s">
        <v>1133</v>
      </c>
      <c r="C323" s="68" t="s">
        <v>8</v>
      </c>
      <c r="D323" s="67">
        <v>25.68</v>
      </c>
      <c r="E323" s="168"/>
      <c r="F323" s="176">
        <f t="shared" si="4"/>
        <v>0</v>
      </c>
    </row>
    <row r="324" spans="1:6" x14ac:dyDescent="0.3">
      <c r="A324" s="66" t="s">
        <v>1205</v>
      </c>
      <c r="B324" s="66" t="s">
        <v>485</v>
      </c>
      <c r="C324" s="68" t="s">
        <v>8</v>
      </c>
      <c r="D324" s="67">
        <v>38.74</v>
      </c>
      <c r="E324" s="168"/>
      <c r="F324" s="176">
        <f t="shared" ref="F324:F387" si="5">E324*D324*255</f>
        <v>0</v>
      </c>
    </row>
    <row r="325" spans="1:6" x14ac:dyDescent="0.3">
      <c r="A325" s="66" t="s">
        <v>1205</v>
      </c>
      <c r="B325" s="66" t="s">
        <v>489</v>
      </c>
      <c r="C325" s="68" t="s">
        <v>8</v>
      </c>
      <c r="D325" s="67">
        <v>4.1399999999999997</v>
      </c>
      <c r="E325" s="168"/>
      <c r="F325" s="176">
        <f t="shared" si="5"/>
        <v>0</v>
      </c>
    </row>
    <row r="326" spans="1:6" x14ac:dyDescent="0.3">
      <c r="A326" s="66" t="s">
        <v>1205</v>
      </c>
      <c r="B326" s="66" t="s">
        <v>1143</v>
      </c>
      <c r="C326" s="68" t="s">
        <v>8</v>
      </c>
      <c r="D326" s="67">
        <v>2.87</v>
      </c>
      <c r="E326" s="168"/>
      <c r="F326" s="176">
        <f t="shared" si="5"/>
        <v>0</v>
      </c>
    </row>
    <row r="327" spans="1:6" x14ac:dyDescent="0.3">
      <c r="A327" s="66" t="s">
        <v>1205</v>
      </c>
      <c r="B327" s="66" t="s">
        <v>148</v>
      </c>
      <c r="C327" s="68" t="s">
        <v>8</v>
      </c>
      <c r="D327" s="67">
        <v>17.600000000000001</v>
      </c>
      <c r="E327" s="168"/>
      <c r="F327" s="176">
        <f t="shared" si="5"/>
        <v>0</v>
      </c>
    </row>
    <row r="328" spans="1:6" x14ac:dyDescent="0.3">
      <c r="A328" s="66" t="s">
        <v>1205</v>
      </c>
      <c r="B328" s="66" t="s">
        <v>150</v>
      </c>
      <c r="C328" s="68" t="s">
        <v>8</v>
      </c>
      <c r="D328" s="67">
        <v>8.39</v>
      </c>
      <c r="E328" s="168"/>
      <c r="F328" s="176">
        <f t="shared" si="5"/>
        <v>0</v>
      </c>
    </row>
    <row r="329" spans="1:6" x14ac:dyDescent="0.3">
      <c r="A329" s="66" t="s">
        <v>1205</v>
      </c>
      <c r="B329" s="66" t="s">
        <v>1149</v>
      </c>
      <c r="C329" s="68" t="s">
        <v>8</v>
      </c>
      <c r="D329" s="67">
        <v>31.51</v>
      </c>
      <c r="E329" s="168"/>
      <c r="F329" s="176">
        <f t="shared" si="5"/>
        <v>0</v>
      </c>
    </row>
    <row r="330" spans="1:6" x14ac:dyDescent="0.3">
      <c r="A330" s="66" t="s">
        <v>1205</v>
      </c>
      <c r="B330" s="66" t="s">
        <v>84</v>
      </c>
      <c r="C330" s="68" t="s">
        <v>8</v>
      </c>
      <c r="D330" s="67">
        <v>34.5</v>
      </c>
      <c r="E330" s="168"/>
      <c r="F330" s="176">
        <f t="shared" si="5"/>
        <v>0</v>
      </c>
    </row>
    <row r="331" spans="1:6" x14ac:dyDescent="0.3">
      <c r="A331" s="66" t="s">
        <v>1205</v>
      </c>
      <c r="B331" s="66" t="s">
        <v>119</v>
      </c>
      <c r="C331" s="68" t="s">
        <v>8</v>
      </c>
      <c r="D331" s="67">
        <v>17.91</v>
      </c>
      <c r="E331" s="168"/>
      <c r="F331" s="176">
        <f t="shared" si="5"/>
        <v>0</v>
      </c>
    </row>
    <row r="332" spans="1:6" x14ac:dyDescent="0.3">
      <c r="A332" s="66" t="s">
        <v>1205</v>
      </c>
      <c r="B332" s="66" t="s">
        <v>73</v>
      </c>
      <c r="C332" s="68" t="s">
        <v>8</v>
      </c>
      <c r="D332" s="67">
        <v>17.14</v>
      </c>
      <c r="E332" s="168"/>
      <c r="F332" s="176">
        <f t="shared" si="5"/>
        <v>0</v>
      </c>
    </row>
    <row r="333" spans="1:6" x14ac:dyDescent="0.3">
      <c r="A333" s="66" t="s">
        <v>1205</v>
      </c>
      <c r="B333" s="66" t="s">
        <v>110</v>
      </c>
      <c r="C333" s="68" t="s">
        <v>8</v>
      </c>
      <c r="D333" s="67">
        <v>71.45</v>
      </c>
      <c r="E333" s="168"/>
      <c r="F333" s="176">
        <f t="shared" si="5"/>
        <v>0</v>
      </c>
    </row>
    <row r="334" spans="1:6" x14ac:dyDescent="0.3">
      <c r="A334" s="66" t="s">
        <v>1205</v>
      </c>
      <c r="B334" s="66" t="s">
        <v>86</v>
      </c>
      <c r="C334" s="68" t="s">
        <v>8</v>
      </c>
      <c r="D334" s="67">
        <v>36.630000000000003</v>
      </c>
      <c r="E334" s="168"/>
      <c r="F334" s="176">
        <f t="shared" si="5"/>
        <v>0</v>
      </c>
    </row>
    <row r="335" spans="1:6" x14ac:dyDescent="0.3">
      <c r="A335" s="66" t="s">
        <v>1205</v>
      </c>
      <c r="B335" s="66" t="s">
        <v>485</v>
      </c>
      <c r="C335" s="68" t="s">
        <v>8</v>
      </c>
      <c r="D335" s="67">
        <v>46.14</v>
      </c>
      <c r="E335" s="168"/>
      <c r="F335" s="176">
        <f t="shared" si="5"/>
        <v>0</v>
      </c>
    </row>
    <row r="336" spans="1:6" x14ac:dyDescent="0.3">
      <c r="A336" s="66" t="s">
        <v>1205</v>
      </c>
      <c r="B336" s="66" t="s">
        <v>96</v>
      </c>
      <c r="C336" s="68" t="s">
        <v>8</v>
      </c>
      <c r="D336" s="67">
        <v>172.37</v>
      </c>
      <c r="E336" s="168"/>
      <c r="F336" s="176">
        <f t="shared" si="5"/>
        <v>0</v>
      </c>
    </row>
    <row r="337" spans="1:6" x14ac:dyDescent="0.3">
      <c r="A337" s="66" t="s">
        <v>1205</v>
      </c>
      <c r="B337" s="66" t="s">
        <v>124</v>
      </c>
      <c r="C337" s="68" t="s">
        <v>8</v>
      </c>
      <c r="D337" s="67">
        <v>16.38</v>
      </c>
      <c r="E337" s="168"/>
      <c r="F337" s="176">
        <f t="shared" si="5"/>
        <v>0</v>
      </c>
    </row>
    <row r="338" spans="1:6" x14ac:dyDescent="0.3">
      <c r="A338" s="66" t="s">
        <v>1205</v>
      </c>
      <c r="B338" s="66" t="s">
        <v>89</v>
      </c>
      <c r="C338" s="68" t="s">
        <v>8</v>
      </c>
      <c r="D338" s="67">
        <v>9.57</v>
      </c>
      <c r="E338" s="168"/>
      <c r="F338" s="176">
        <f t="shared" si="5"/>
        <v>0</v>
      </c>
    </row>
    <row r="339" spans="1:6" x14ac:dyDescent="0.3">
      <c r="A339" s="66" t="s">
        <v>1205</v>
      </c>
      <c r="B339" s="66" t="s">
        <v>102</v>
      </c>
      <c r="C339" s="68" t="s">
        <v>8</v>
      </c>
      <c r="D339" s="67">
        <v>36.630000000000003</v>
      </c>
      <c r="E339" s="168"/>
      <c r="F339" s="176">
        <f t="shared" si="5"/>
        <v>0</v>
      </c>
    </row>
    <row r="340" spans="1:6" x14ac:dyDescent="0.3">
      <c r="A340" s="66" t="s">
        <v>1205</v>
      </c>
      <c r="B340" s="66" t="s">
        <v>91</v>
      </c>
      <c r="C340" s="68" t="s">
        <v>8</v>
      </c>
      <c r="D340" s="67">
        <v>35.56</v>
      </c>
      <c r="E340" s="168"/>
      <c r="F340" s="176">
        <f t="shared" si="5"/>
        <v>0</v>
      </c>
    </row>
    <row r="341" spans="1:6" x14ac:dyDescent="0.3">
      <c r="A341" s="66" t="s">
        <v>1205</v>
      </c>
      <c r="B341" s="66" t="s">
        <v>84</v>
      </c>
      <c r="C341" s="68" t="s">
        <v>8</v>
      </c>
      <c r="D341" s="67">
        <v>35.56</v>
      </c>
      <c r="E341" s="168"/>
      <c r="F341" s="176">
        <f t="shared" si="5"/>
        <v>0</v>
      </c>
    </row>
    <row r="342" spans="1:6" x14ac:dyDescent="0.3">
      <c r="A342" s="66" t="s">
        <v>1205</v>
      </c>
      <c r="B342" s="66" t="s">
        <v>84</v>
      </c>
      <c r="C342" s="68" t="s">
        <v>8</v>
      </c>
      <c r="D342" s="67">
        <v>35.56</v>
      </c>
      <c r="E342" s="168"/>
      <c r="F342" s="176">
        <f t="shared" si="5"/>
        <v>0</v>
      </c>
    </row>
    <row r="343" spans="1:6" x14ac:dyDescent="0.3">
      <c r="A343" s="66" t="s">
        <v>1205</v>
      </c>
      <c r="B343" s="66" t="s">
        <v>1124</v>
      </c>
      <c r="C343" s="68" t="s">
        <v>8</v>
      </c>
      <c r="D343" s="67">
        <v>17.55</v>
      </c>
      <c r="E343" s="168"/>
      <c r="F343" s="176">
        <f t="shared" si="5"/>
        <v>0</v>
      </c>
    </row>
    <row r="344" spans="1:6" x14ac:dyDescent="0.3">
      <c r="A344" s="66" t="s">
        <v>1205</v>
      </c>
      <c r="B344" s="66" t="s">
        <v>113</v>
      </c>
      <c r="C344" s="68" t="s">
        <v>8</v>
      </c>
      <c r="D344" s="67">
        <v>16.96</v>
      </c>
      <c r="E344" s="168"/>
      <c r="F344" s="176">
        <f t="shared" si="5"/>
        <v>0</v>
      </c>
    </row>
    <row r="345" spans="1:6" x14ac:dyDescent="0.3">
      <c r="A345" s="66" t="s">
        <v>1205</v>
      </c>
      <c r="B345" s="66" t="s">
        <v>113</v>
      </c>
      <c r="C345" s="68" t="s">
        <v>8</v>
      </c>
      <c r="D345" s="67">
        <v>13.28</v>
      </c>
      <c r="E345" s="168"/>
      <c r="F345" s="176">
        <f t="shared" si="5"/>
        <v>0</v>
      </c>
    </row>
    <row r="346" spans="1:6" x14ac:dyDescent="0.3">
      <c r="A346" s="66" t="s">
        <v>1205</v>
      </c>
      <c r="B346" s="66" t="s">
        <v>1150</v>
      </c>
      <c r="C346" s="68" t="s">
        <v>8</v>
      </c>
      <c r="D346" s="67">
        <v>5.42</v>
      </c>
      <c r="E346" s="168"/>
      <c r="F346" s="176">
        <f t="shared" si="5"/>
        <v>0</v>
      </c>
    </row>
    <row r="347" spans="1:6" x14ac:dyDescent="0.3">
      <c r="A347" s="66" t="s">
        <v>1205</v>
      </c>
      <c r="B347" s="66" t="s">
        <v>123</v>
      </c>
      <c r="C347" s="68" t="s">
        <v>8</v>
      </c>
      <c r="D347" s="67">
        <v>4.97</v>
      </c>
      <c r="E347" s="168"/>
      <c r="F347" s="176">
        <f t="shared" si="5"/>
        <v>0</v>
      </c>
    </row>
    <row r="348" spans="1:6" x14ac:dyDescent="0.3">
      <c r="A348" s="66" t="s">
        <v>1205</v>
      </c>
      <c r="B348" s="66" t="s">
        <v>122</v>
      </c>
      <c r="C348" s="68" t="s">
        <v>8</v>
      </c>
      <c r="D348" s="67">
        <v>10.64</v>
      </c>
      <c r="E348" s="168"/>
      <c r="F348" s="176">
        <f t="shared" si="5"/>
        <v>0</v>
      </c>
    </row>
    <row r="349" spans="1:6" x14ac:dyDescent="0.3">
      <c r="A349" s="66" t="s">
        <v>1205</v>
      </c>
      <c r="B349" s="66" t="s">
        <v>112</v>
      </c>
      <c r="C349" s="68" t="s">
        <v>8</v>
      </c>
      <c r="D349" s="67">
        <v>16.68</v>
      </c>
      <c r="E349" s="168"/>
      <c r="F349" s="176">
        <f t="shared" si="5"/>
        <v>0</v>
      </c>
    </row>
    <row r="350" spans="1:6" x14ac:dyDescent="0.3">
      <c r="A350" s="66" t="s">
        <v>1205</v>
      </c>
      <c r="B350" s="66" t="s">
        <v>90</v>
      </c>
      <c r="C350" s="68" t="s">
        <v>8</v>
      </c>
      <c r="D350" s="67">
        <v>167.61</v>
      </c>
      <c r="E350" s="168"/>
      <c r="F350" s="176">
        <f t="shared" si="5"/>
        <v>0</v>
      </c>
    </row>
    <row r="351" spans="1:6" x14ac:dyDescent="0.3">
      <c r="A351" s="66" t="s">
        <v>1205</v>
      </c>
      <c r="B351" s="66" t="s">
        <v>1141</v>
      </c>
      <c r="C351" s="68" t="s">
        <v>8</v>
      </c>
      <c r="D351" s="67">
        <v>90.84</v>
      </c>
      <c r="E351" s="168"/>
      <c r="F351" s="176">
        <f t="shared" si="5"/>
        <v>0</v>
      </c>
    </row>
    <row r="352" spans="1:6" x14ac:dyDescent="0.3">
      <c r="A352" s="66" t="s">
        <v>1205</v>
      </c>
      <c r="B352" s="66" t="s">
        <v>1133</v>
      </c>
      <c r="C352" s="68" t="s">
        <v>8</v>
      </c>
      <c r="D352" s="67">
        <v>16.079999999999998</v>
      </c>
      <c r="E352" s="168"/>
      <c r="F352" s="176">
        <f t="shared" si="5"/>
        <v>0</v>
      </c>
    </row>
    <row r="353" spans="1:6" x14ac:dyDescent="0.3">
      <c r="A353" s="66" t="s">
        <v>1206</v>
      </c>
      <c r="B353" s="68" t="s">
        <v>1057</v>
      </c>
      <c r="C353" s="68" t="s">
        <v>8</v>
      </c>
      <c r="D353" s="165">
        <v>80.59</v>
      </c>
      <c r="E353" s="168"/>
      <c r="F353" s="176">
        <f t="shared" si="5"/>
        <v>0</v>
      </c>
    </row>
    <row r="354" spans="1:6" x14ac:dyDescent="0.3">
      <c r="A354" s="66" t="s">
        <v>1206</v>
      </c>
      <c r="B354" s="68" t="s">
        <v>79</v>
      </c>
      <c r="C354" s="68" t="s">
        <v>8</v>
      </c>
      <c r="D354" s="165">
        <v>90.03</v>
      </c>
      <c r="E354" s="168"/>
      <c r="F354" s="176">
        <f t="shared" si="5"/>
        <v>0</v>
      </c>
    </row>
    <row r="355" spans="1:6" x14ac:dyDescent="0.3">
      <c r="A355" s="66" t="s">
        <v>1206</v>
      </c>
      <c r="B355" s="68" t="s">
        <v>937</v>
      </c>
      <c r="C355" s="68" t="s">
        <v>8</v>
      </c>
      <c r="D355" s="165">
        <v>0.83</v>
      </c>
      <c r="E355" s="168"/>
      <c r="F355" s="176">
        <f t="shared" si="5"/>
        <v>0</v>
      </c>
    </row>
    <row r="356" spans="1:6" x14ac:dyDescent="0.3">
      <c r="A356" s="66" t="s">
        <v>1206</v>
      </c>
      <c r="B356" s="68" t="s">
        <v>99</v>
      </c>
      <c r="C356" s="68" t="s">
        <v>8</v>
      </c>
      <c r="D356" s="165">
        <v>6.44</v>
      </c>
      <c r="E356" s="168"/>
      <c r="F356" s="176">
        <f t="shared" si="5"/>
        <v>0</v>
      </c>
    </row>
    <row r="357" spans="1:6" x14ac:dyDescent="0.3">
      <c r="A357" s="66" t="s">
        <v>1206</v>
      </c>
      <c r="B357" s="68" t="s">
        <v>99</v>
      </c>
      <c r="C357" s="68" t="s">
        <v>8</v>
      </c>
      <c r="D357" s="165">
        <v>6.34</v>
      </c>
      <c r="E357" s="168"/>
      <c r="F357" s="176">
        <f t="shared" si="5"/>
        <v>0</v>
      </c>
    </row>
    <row r="358" spans="1:6" x14ac:dyDescent="0.3">
      <c r="A358" s="66" t="s">
        <v>1206</v>
      </c>
      <c r="B358" s="68" t="s">
        <v>79</v>
      </c>
      <c r="C358" s="68" t="s">
        <v>8</v>
      </c>
      <c r="D358" s="165">
        <v>79.13</v>
      </c>
      <c r="E358" s="168"/>
      <c r="F358" s="176">
        <f t="shared" si="5"/>
        <v>0</v>
      </c>
    </row>
    <row r="359" spans="1:6" x14ac:dyDescent="0.3">
      <c r="A359" s="66" t="s">
        <v>1206</v>
      </c>
      <c r="B359" s="68" t="s">
        <v>79</v>
      </c>
      <c r="C359" s="68" t="s">
        <v>8</v>
      </c>
      <c r="D359" s="165">
        <v>51.25</v>
      </c>
      <c r="E359" s="168"/>
      <c r="F359" s="176">
        <f t="shared" si="5"/>
        <v>0</v>
      </c>
    </row>
    <row r="360" spans="1:6" x14ac:dyDescent="0.3">
      <c r="A360" s="66" t="s">
        <v>1206</v>
      </c>
      <c r="B360" s="68" t="s">
        <v>248</v>
      </c>
      <c r="C360" s="68" t="s">
        <v>8</v>
      </c>
      <c r="D360" s="165">
        <v>37.21</v>
      </c>
      <c r="E360" s="168"/>
      <c r="F360" s="176">
        <f t="shared" si="5"/>
        <v>0</v>
      </c>
    </row>
    <row r="361" spans="1:6" x14ac:dyDescent="0.3">
      <c r="A361" s="66" t="s">
        <v>1206</v>
      </c>
      <c r="B361" s="68" t="s">
        <v>127</v>
      </c>
      <c r="C361" s="68" t="s">
        <v>8</v>
      </c>
      <c r="D361" s="165">
        <v>5.78</v>
      </c>
      <c r="E361" s="168"/>
      <c r="F361" s="176">
        <f t="shared" si="5"/>
        <v>0</v>
      </c>
    </row>
    <row r="362" spans="1:6" x14ac:dyDescent="0.3">
      <c r="A362" s="66" t="s">
        <v>1206</v>
      </c>
      <c r="B362" s="68" t="s">
        <v>127</v>
      </c>
      <c r="C362" s="68" t="s">
        <v>8</v>
      </c>
      <c r="D362" s="165">
        <v>4.3</v>
      </c>
      <c r="E362" s="168"/>
      <c r="F362" s="176">
        <f t="shared" si="5"/>
        <v>0</v>
      </c>
    </row>
    <row r="363" spans="1:6" x14ac:dyDescent="0.3">
      <c r="A363" s="66" t="s">
        <v>1206</v>
      </c>
      <c r="B363" s="68" t="s">
        <v>939</v>
      </c>
      <c r="C363" s="68" t="s">
        <v>8</v>
      </c>
      <c r="D363" s="165">
        <v>15.3</v>
      </c>
      <c r="E363" s="168"/>
      <c r="F363" s="176">
        <f t="shared" si="5"/>
        <v>0</v>
      </c>
    </row>
    <row r="364" spans="1:6" x14ac:dyDescent="0.3">
      <c r="A364" s="66" t="s">
        <v>1206</v>
      </c>
      <c r="B364" s="68" t="s">
        <v>80</v>
      </c>
      <c r="C364" s="68" t="s">
        <v>8</v>
      </c>
      <c r="D364" s="165">
        <v>14.8</v>
      </c>
      <c r="E364" s="168"/>
      <c r="F364" s="176">
        <f t="shared" si="5"/>
        <v>0</v>
      </c>
    </row>
    <row r="365" spans="1:6" x14ac:dyDescent="0.3">
      <c r="A365" s="66" t="s">
        <v>1206</v>
      </c>
      <c r="B365" s="68" t="s">
        <v>80</v>
      </c>
      <c r="C365" s="68" t="s">
        <v>8</v>
      </c>
      <c r="D365" s="165">
        <v>17.440000000000001</v>
      </c>
      <c r="E365" s="168"/>
      <c r="F365" s="176">
        <f t="shared" si="5"/>
        <v>0</v>
      </c>
    </row>
    <row r="366" spans="1:6" x14ac:dyDescent="0.3">
      <c r="A366" s="66" t="s">
        <v>1206</v>
      </c>
      <c r="B366" s="68" t="s">
        <v>80</v>
      </c>
      <c r="C366" s="68" t="s">
        <v>8</v>
      </c>
      <c r="D366" s="165">
        <v>31.95</v>
      </c>
      <c r="E366" s="168"/>
      <c r="F366" s="176">
        <f t="shared" si="5"/>
        <v>0</v>
      </c>
    </row>
    <row r="367" spans="1:6" x14ac:dyDescent="0.3">
      <c r="A367" s="66" t="s">
        <v>1206</v>
      </c>
      <c r="B367" s="68" t="s">
        <v>1045</v>
      </c>
      <c r="C367" s="68" t="s">
        <v>8</v>
      </c>
      <c r="D367" s="165">
        <v>15.83</v>
      </c>
      <c r="E367" s="168"/>
      <c r="F367" s="176">
        <f t="shared" si="5"/>
        <v>0</v>
      </c>
    </row>
    <row r="368" spans="1:6" x14ac:dyDescent="0.3">
      <c r="A368" s="66" t="s">
        <v>1206</v>
      </c>
      <c r="B368" s="68" t="s">
        <v>80</v>
      </c>
      <c r="C368" s="68" t="s">
        <v>8</v>
      </c>
      <c r="D368" s="165">
        <v>16.29</v>
      </c>
      <c r="E368" s="168"/>
      <c r="F368" s="176">
        <f t="shared" si="5"/>
        <v>0</v>
      </c>
    </row>
    <row r="369" spans="1:6" x14ac:dyDescent="0.3">
      <c r="A369" s="66" t="s">
        <v>1206</v>
      </c>
      <c r="B369" s="68" t="s">
        <v>80</v>
      </c>
      <c r="C369" s="68" t="s">
        <v>8</v>
      </c>
      <c r="D369" s="165">
        <v>16.16</v>
      </c>
      <c r="E369" s="168"/>
      <c r="F369" s="176">
        <f t="shared" si="5"/>
        <v>0</v>
      </c>
    </row>
    <row r="370" spans="1:6" x14ac:dyDescent="0.3">
      <c r="A370" s="66" t="s">
        <v>1206</v>
      </c>
      <c r="B370" s="68" t="s">
        <v>80</v>
      </c>
      <c r="C370" s="68" t="s">
        <v>8</v>
      </c>
      <c r="D370" s="165">
        <v>16.190000000000001</v>
      </c>
      <c r="E370" s="168"/>
      <c r="F370" s="176">
        <f t="shared" si="5"/>
        <v>0</v>
      </c>
    </row>
    <row r="371" spans="1:6" x14ac:dyDescent="0.3">
      <c r="A371" s="66" t="s">
        <v>1206</v>
      </c>
      <c r="B371" s="68" t="s">
        <v>80</v>
      </c>
      <c r="C371" s="68" t="s">
        <v>8</v>
      </c>
      <c r="D371" s="165">
        <v>16.22</v>
      </c>
      <c r="E371" s="168"/>
      <c r="F371" s="176">
        <f t="shared" si="5"/>
        <v>0</v>
      </c>
    </row>
    <row r="372" spans="1:6" x14ac:dyDescent="0.3">
      <c r="A372" s="66" t="s">
        <v>1206</v>
      </c>
      <c r="B372" s="68" t="s">
        <v>80</v>
      </c>
      <c r="C372" s="68" t="s">
        <v>8</v>
      </c>
      <c r="D372" s="165">
        <v>16.27</v>
      </c>
      <c r="E372" s="168"/>
      <c r="F372" s="176">
        <f t="shared" si="5"/>
        <v>0</v>
      </c>
    </row>
    <row r="373" spans="1:6" x14ac:dyDescent="0.3">
      <c r="A373" s="66" t="s">
        <v>1206</v>
      </c>
      <c r="B373" s="68" t="s">
        <v>80</v>
      </c>
      <c r="C373" s="68" t="s">
        <v>8</v>
      </c>
      <c r="D373" s="165">
        <v>16</v>
      </c>
      <c r="E373" s="168"/>
      <c r="F373" s="176">
        <f t="shared" si="5"/>
        <v>0</v>
      </c>
    </row>
    <row r="374" spans="1:6" x14ac:dyDescent="0.3">
      <c r="A374" s="66" t="s">
        <v>1206</v>
      </c>
      <c r="B374" s="68" t="s">
        <v>80</v>
      </c>
      <c r="C374" s="68" t="s">
        <v>8</v>
      </c>
      <c r="D374" s="165">
        <v>15.74</v>
      </c>
      <c r="E374" s="168"/>
      <c r="F374" s="176">
        <f t="shared" si="5"/>
        <v>0</v>
      </c>
    </row>
    <row r="375" spans="1:6" x14ac:dyDescent="0.3">
      <c r="A375" s="66" t="s">
        <v>1206</v>
      </c>
      <c r="B375" s="68" t="s">
        <v>79</v>
      </c>
      <c r="C375" s="68" t="s">
        <v>8</v>
      </c>
      <c r="D375" s="165">
        <v>7.84</v>
      </c>
      <c r="E375" s="168"/>
      <c r="F375" s="176">
        <f t="shared" si="5"/>
        <v>0</v>
      </c>
    </row>
    <row r="376" spans="1:6" x14ac:dyDescent="0.3">
      <c r="A376" s="66" t="s">
        <v>1206</v>
      </c>
      <c r="B376" s="68" t="s">
        <v>248</v>
      </c>
      <c r="C376" s="68" t="s">
        <v>8</v>
      </c>
      <c r="D376" s="165">
        <v>15.68</v>
      </c>
      <c r="E376" s="168"/>
      <c r="F376" s="176">
        <f t="shared" si="5"/>
        <v>0</v>
      </c>
    </row>
    <row r="377" spans="1:6" x14ac:dyDescent="0.3">
      <c r="A377" s="66" t="s">
        <v>1206</v>
      </c>
      <c r="B377" s="68" t="s">
        <v>1077</v>
      </c>
      <c r="C377" s="68" t="s">
        <v>8</v>
      </c>
      <c r="D377" s="165">
        <v>36.83</v>
      </c>
      <c r="E377" s="168"/>
      <c r="F377" s="176">
        <f t="shared" si="5"/>
        <v>0</v>
      </c>
    </row>
    <row r="378" spans="1:6" x14ac:dyDescent="0.3">
      <c r="A378" s="66" t="s">
        <v>1206</v>
      </c>
      <c r="B378" s="68" t="s">
        <v>80</v>
      </c>
      <c r="C378" s="68" t="s">
        <v>8</v>
      </c>
      <c r="D378" s="165">
        <v>34.6</v>
      </c>
      <c r="E378" s="168"/>
      <c r="F378" s="176">
        <f t="shared" si="5"/>
        <v>0</v>
      </c>
    </row>
    <row r="379" spans="1:6" x14ac:dyDescent="0.3">
      <c r="A379" s="66" t="s">
        <v>1206</v>
      </c>
      <c r="B379" s="68" t="s">
        <v>1045</v>
      </c>
      <c r="C379" s="68" t="s">
        <v>8</v>
      </c>
      <c r="D379" s="165">
        <v>18.79</v>
      </c>
      <c r="E379" s="168"/>
      <c r="F379" s="176">
        <f t="shared" si="5"/>
        <v>0</v>
      </c>
    </row>
    <row r="380" spans="1:6" x14ac:dyDescent="0.3">
      <c r="A380" s="66" t="s">
        <v>1206</v>
      </c>
      <c r="B380" s="68" t="s">
        <v>80</v>
      </c>
      <c r="C380" s="68" t="s">
        <v>8</v>
      </c>
      <c r="D380" s="165">
        <v>19.7</v>
      </c>
      <c r="E380" s="168"/>
      <c r="F380" s="176">
        <f t="shared" si="5"/>
        <v>0</v>
      </c>
    </row>
    <row r="381" spans="1:6" x14ac:dyDescent="0.3">
      <c r="A381" s="66" t="s">
        <v>1206</v>
      </c>
      <c r="B381" s="68" t="s">
        <v>80</v>
      </c>
      <c r="C381" s="68" t="s">
        <v>8</v>
      </c>
      <c r="D381" s="165">
        <v>19.510000000000002</v>
      </c>
      <c r="E381" s="168"/>
      <c r="F381" s="176">
        <f t="shared" si="5"/>
        <v>0</v>
      </c>
    </row>
    <row r="382" spans="1:6" x14ac:dyDescent="0.3">
      <c r="A382" s="66" t="s">
        <v>1206</v>
      </c>
      <c r="B382" s="68" t="s">
        <v>80</v>
      </c>
      <c r="C382" s="68" t="s">
        <v>8</v>
      </c>
      <c r="D382" s="165">
        <v>18.97</v>
      </c>
      <c r="E382" s="168"/>
      <c r="F382" s="176">
        <f t="shared" si="5"/>
        <v>0</v>
      </c>
    </row>
    <row r="383" spans="1:6" x14ac:dyDescent="0.3">
      <c r="A383" s="66" t="s">
        <v>1206</v>
      </c>
      <c r="B383" s="68" t="s">
        <v>80</v>
      </c>
      <c r="C383" s="68" t="s">
        <v>8</v>
      </c>
      <c r="D383" s="165">
        <v>20.49</v>
      </c>
      <c r="E383" s="168"/>
      <c r="F383" s="176">
        <f t="shared" si="5"/>
        <v>0</v>
      </c>
    </row>
    <row r="384" spans="1:6" x14ac:dyDescent="0.3">
      <c r="A384" s="66" t="s">
        <v>1206</v>
      </c>
      <c r="B384" s="68" t="s">
        <v>80</v>
      </c>
      <c r="C384" s="68" t="s">
        <v>8</v>
      </c>
      <c r="D384" s="165">
        <v>20.77</v>
      </c>
      <c r="E384" s="168"/>
      <c r="F384" s="176">
        <f t="shared" si="5"/>
        <v>0</v>
      </c>
    </row>
    <row r="385" spans="1:6" x14ac:dyDescent="0.3">
      <c r="A385" s="66" t="s">
        <v>1206</v>
      </c>
      <c r="B385" s="68" t="s">
        <v>118</v>
      </c>
      <c r="C385" s="68" t="s">
        <v>8</v>
      </c>
      <c r="D385" s="165">
        <v>58.02</v>
      </c>
      <c r="E385" s="168"/>
      <c r="F385" s="176">
        <f t="shared" si="5"/>
        <v>0</v>
      </c>
    </row>
    <row r="386" spans="1:6" x14ac:dyDescent="0.3">
      <c r="A386" s="66" t="s">
        <v>1206</v>
      </c>
      <c r="B386" s="68" t="s">
        <v>227</v>
      </c>
      <c r="C386" s="68" t="s">
        <v>8</v>
      </c>
      <c r="D386" s="165">
        <v>21.01</v>
      </c>
      <c r="E386" s="168"/>
      <c r="F386" s="176">
        <f t="shared" si="5"/>
        <v>0</v>
      </c>
    </row>
    <row r="387" spans="1:6" x14ac:dyDescent="0.3">
      <c r="A387" s="66" t="s">
        <v>1206</v>
      </c>
      <c r="B387" s="68" t="s">
        <v>80</v>
      </c>
      <c r="C387" s="68" t="s">
        <v>8</v>
      </c>
      <c r="D387" s="165">
        <v>17.21</v>
      </c>
      <c r="E387" s="168"/>
      <c r="F387" s="176">
        <f t="shared" si="5"/>
        <v>0</v>
      </c>
    </row>
    <row r="388" spans="1:6" x14ac:dyDescent="0.3">
      <c r="A388" s="66" t="s">
        <v>1206</v>
      </c>
      <c r="B388" s="68" t="s">
        <v>1011</v>
      </c>
      <c r="C388" s="68" t="s">
        <v>8</v>
      </c>
      <c r="D388" s="165">
        <v>15.08</v>
      </c>
      <c r="E388" s="168"/>
      <c r="F388" s="176">
        <f t="shared" ref="F388:F451" si="6">E388*D388*255</f>
        <v>0</v>
      </c>
    </row>
    <row r="389" spans="1:6" x14ac:dyDescent="0.3">
      <c r="A389" s="66" t="s">
        <v>1206</v>
      </c>
      <c r="B389" s="68" t="s">
        <v>1013</v>
      </c>
      <c r="C389" s="68" t="s">
        <v>8</v>
      </c>
      <c r="D389" s="165">
        <v>3.51</v>
      </c>
      <c r="E389" s="168"/>
      <c r="F389" s="176">
        <f t="shared" si="6"/>
        <v>0</v>
      </c>
    </row>
    <row r="390" spans="1:6" x14ac:dyDescent="0.3">
      <c r="A390" s="66" t="s">
        <v>1206</v>
      </c>
      <c r="B390" s="177" t="s">
        <v>1015</v>
      </c>
      <c r="C390" s="68" t="s">
        <v>8</v>
      </c>
      <c r="D390" s="166">
        <v>19.05</v>
      </c>
      <c r="E390" s="168"/>
      <c r="F390" s="176">
        <f t="shared" si="6"/>
        <v>0</v>
      </c>
    </row>
    <row r="391" spans="1:6" x14ac:dyDescent="0.3">
      <c r="A391" s="66" t="s">
        <v>1206</v>
      </c>
      <c r="B391" s="177" t="s">
        <v>1009</v>
      </c>
      <c r="C391" s="68" t="s">
        <v>8</v>
      </c>
      <c r="D391" s="166">
        <v>19.41</v>
      </c>
      <c r="E391" s="168"/>
      <c r="F391" s="176">
        <f t="shared" si="6"/>
        <v>0</v>
      </c>
    </row>
    <row r="392" spans="1:6" x14ac:dyDescent="0.3">
      <c r="A392" s="66" t="s">
        <v>1206</v>
      </c>
      <c r="B392" s="177" t="s">
        <v>227</v>
      </c>
      <c r="C392" s="68" t="s">
        <v>8</v>
      </c>
      <c r="D392" s="166">
        <v>18.71</v>
      </c>
      <c r="E392" s="168"/>
      <c r="F392" s="176">
        <f t="shared" si="6"/>
        <v>0</v>
      </c>
    </row>
    <row r="393" spans="1:6" x14ac:dyDescent="0.3">
      <c r="A393" s="66" t="s">
        <v>1206</v>
      </c>
      <c r="B393" s="177" t="s">
        <v>80</v>
      </c>
      <c r="C393" s="68" t="s">
        <v>8</v>
      </c>
      <c r="D393" s="166">
        <v>17.97</v>
      </c>
      <c r="E393" s="168"/>
      <c r="F393" s="176">
        <f t="shared" si="6"/>
        <v>0</v>
      </c>
    </row>
    <row r="394" spans="1:6" x14ac:dyDescent="0.3">
      <c r="A394" s="66" t="s">
        <v>1206</v>
      </c>
      <c r="B394" s="177" t="s">
        <v>118</v>
      </c>
      <c r="C394" s="68" t="s">
        <v>8</v>
      </c>
      <c r="D394" s="166">
        <v>56.66</v>
      </c>
      <c r="E394" s="168"/>
      <c r="F394" s="176">
        <f t="shared" si="6"/>
        <v>0</v>
      </c>
    </row>
    <row r="395" spans="1:6" x14ac:dyDescent="0.3">
      <c r="A395" s="66" t="s">
        <v>1206</v>
      </c>
      <c r="B395" s="177" t="s">
        <v>80</v>
      </c>
      <c r="C395" s="68" t="s">
        <v>8</v>
      </c>
      <c r="D395" s="166">
        <v>17.93</v>
      </c>
      <c r="E395" s="168"/>
      <c r="F395" s="176">
        <f t="shared" si="6"/>
        <v>0</v>
      </c>
    </row>
    <row r="396" spans="1:6" x14ac:dyDescent="0.3">
      <c r="A396" s="66" t="s">
        <v>1206</v>
      </c>
      <c r="B396" s="177" t="s">
        <v>80</v>
      </c>
      <c r="C396" s="68" t="s">
        <v>8</v>
      </c>
      <c r="D396" s="166">
        <v>20.57</v>
      </c>
      <c r="E396" s="168"/>
      <c r="F396" s="176">
        <f t="shared" si="6"/>
        <v>0</v>
      </c>
    </row>
    <row r="397" spans="1:6" x14ac:dyDescent="0.3">
      <c r="A397" s="66" t="s">
        <v>1206</v>
      </c>
      <c r="B397" s="177" t="s">
        <v>80</v>
      </c>
      <c r="C397" s="68" t="s">
        <v>8</v>
      </c>
      <c r="D397" s="166">
        <v>20.81</v>
      </c>
      <c r="E397" s="168"/>
      <c r="F397" s="176">
        <f t="shared" si="6"/>
        <v>0</v>
      </c>
    </row>
    <row r="398" spans="1:6" x14ac:dyDescent="0.3">
      <c r="A398" s="66" t="s">
        <v>1206</v>
      </c>
      <c r="B398" s="177" t="s">
        <v>80</v>
      </c>
      <c r="C398" s="68" t="s">
        <v>8</v>
      </c>
      <c r="D398" s="166">
        <v>38.51</v>
      </c>
      <c r="E398" s="168"/>
      <c r="F398" s="176">
        <f t="shared" si="6"/>
        <v>0</v>
      </c>
    </row>
    <row r="399" spans="1:6" x14ac:dyDescent="0.3">
      <c r="A399" s="66" t="s">
        <v>1206</v>
      </c>
      <c r="B399" s="177" t="s">
        <v>1045</v>
      </c>
      <c r="C399" s="68" t="s">
        <v>8</v>
      </c>
      <c r="D399" s="166">
        <v>19.39</v>
      </c>
      <c r="E399" s="168"/>
      <c r="F399" s="176">
        <f t="shared" si="6"/>
        <v>0</v>
      </c>
    </row>
    <row r="400" spans="1:6" x14ac:dyDescent="0.3">
      <c r="A400" s="66" t="s">
        <v>1206</v>
      </c>
      <c r="B400" s="177" t="s">
        <v>80</v>
      </c>
      <c r="C400" s="68" t="s">
        <v>8</v>
      </c>
      <c r="D400" s="166">
        <v>20.350000000000001</v>
      </c>
      <c r="E400" s="168"/>
      <c r="F400" s="176">
        <f t="shared" si="6"/>
        <v>0</v>
      </c>
    </row>
    <row r="401" spans="1:6" x14ac:dyDescent="0.3">
      <c r="A401" s="66" t="s">
        <v>1206</v>
      </c>
      <c r="B401" s="177" t="s">
        <v>227</v>
      </c>
      <c r="C401" s="68" t="s">
        <v>8</v>
      </c>
      <c r="D401" s="166">
        <v>34.76</v>
      </c>
      <c r="E401" s="168"/>
      <c r="F401" s="176">
        <f t="shared" si="6"/>
        <v>0</v>
      </c>
    </row>
    <row r="402" spans="1:6" x14ac:dyDescent="0.3">
      <c r="A402" s="66" t="s">
        <v>1206</v>
      </c>
      <c r="B402" s="177" t="s">
        <v>79</v>
      </c>
      <c r="C402" s="68" t="s">
        <v>8</v>
      </c>
      <c r="D402" s="166">
        <v>9.1999999999999993</v>
      </c>
      <c r="E402" s="168"/>
      <c r="F402" s="176">
        <f t="shared" si="6"/>
        <v>0</v>
      </c>
    </row>
    <row r="403" spans="1:6" x14ac:dyDescent="0.3">
      <c r="A403" s="66" t="s">
        <v>1206</v>
      </c>
      <c r="B403" s="177" t="s">
        <v>248</v>
      </c>
      <c r="C403" s="68" t="s">
        <v>8</v>
      </c>
      <c r="D403" s="166">
        <v>15.53</v>
      </c>
      <c r="E403" s="168"/>
      <c r="F403" s="176">
        <f t="shared" si="6"/>
        <v>0</v>
      </c>
    </row>
    <row r="404" spans="1:6" x14ac:dyDescent="0.3">
      <c r="A404" s="66" t="s">
        <v>1206</v>
      </c>
      <c r="B404" s="177" t="s">
        <v>80</v>
      </c>
      <c r="C404" s="68" t="s">
        <v>8</v>
      </c>
      <c r="D404" s="166">
        <v>33.18</v>
      </c>
      <c r="E404" s="168"/>
      <c r="F404" s="176">
        <f t="shared" si="6"/>
        <v>0</v>
      </c>
    </row>
    <row r="405" spans="1:6" x14ac:dyDescent="0.3">
      <c r="A405" s="66" t="s">
        <v>1206</v>
      </c>
      <c r="B405" s="177" t="s">
        <v>1045</v>
      </c>
      <c r="C405" s="68" t="s">
        <v>8</v>
      </c>
      <c r="D405" s="166">
        <v>15.5</v>
      </c>
      <c r="E405" s="168"/>
      <c r="F405" s="176">
        <f t="shared" si="6"/>
        <v>0</v>
      </c>
    </row>
    <row r="406" spans="1:6" x14ac:dyDescent="0.3">
      <c r="A406" s="66" t="s">
        <v>1206</v>
      </c>
      <c r="B406" s="177" t="s">
        <v>80</v>
      </c>
      <c r="C406" s="68" t="s">
        <v>8</v>
      </c>
      <c r="D406" s="166">
        <v>17.190000000000001</v>
      </c>
      <c r="E406" s="168"/>
      <c r="F406" s="176">
        <f t="shared" si="6"/>
        <v>0</v>
      </c>
    </row>
    <row r="407" spans="1:6" x14ac:dyDescent="0.3">
      <c r="A407" s="66" t="s">
        <v>1206</v>
      </c>
      <c r="B407" s="177" t="s">
        <v>80</v>
      </c>
      <c r="C407" s="68" t="s">
        <v>8</v>
      </c>
      <c r="D407" s="166">
        <v>16.63</v>
      </c>
      <c r="E407" s="168"/>
      <c r="F407" s="176">
        <f t="shared" si="6"/>
        <v>0</v>
      </c>
    </row>
    <row r="408" spans="1:6" x14ac:dyDescent="0.3">
      <c r="A408" s="66" t="s">
        <v>1206</v>
      </c>
      <c r="B408" s="177" t="s">
        <v>80</v>
      </c>
      <c r="C408" s="68" t="s">
        <v>8</v>
      </c>
      <c r="D408" s="166">
        <v>16.07</v>
      </c>
      <c r="E408" s="168"/>
      <c r="F408" s="176">
        <f t="shared" si="6"/>
        <v>0</v>
      </c>
    </row>
    <row r="409" spans="1:6" x14ac:dyDescent="0.3">
      <c r="A409" s="66" t="s">
        <v>1206</v>
      </c>
      <c r="B409" s="177" t="s">
        <v>80</v>
      </c>
      <c r="C409" s="68" t="s">
        <v>8</v>
      </c>
      <c r="D409" s="166">
        <v>16.29</v>
      </c>
      <c r="E409" s="168"/>
      <c r="F409" s="176">
        <f t="shared" si="6"/>
        <v>0</v>
      </c>
    </row>
    <row r="410" spans="1:6" x14ac:dyDescent="0.3">
      <c r="A410" s="66" t="s">
        <v>1206</v>
      </c>
      <c r="B410" s="177" t="s">
        <v>80</v>
      </c>
      <c r="C410" s="68" t="s">
        <v>8</v>
      </c>
      <c r="D410" s="166">
        <v>15.49</v>
      </c>
      <c r="E410" s="168"/>
      <c r="F410" s="176">
        <f t="shared" si="6"/>
        <v>0</v>
      </c>
    </row>
    <row r="411" spans="1:6" x14ac:dyDescent="0.3">
      <c r="A411" s="66" t="s">
        <v>1206</v>
      </c>
      <c r="B411" s="177" t="s">
        <v>118</v>
      </c>
      <c r="C411" s="68" t="s">
        <v>8</v>
      </c>
      <c r="D411" s="166">
        <v>50.82</v>
      </c>
      <c r="E411" s="168"/>
      <c r="F411" s="176">
        <f t="shared" si="6"/>
        <v>0</v>
      </c>
    </row>
    <row r="412" spans="1:6" x14ac:dyDescent="0.3">
      <c r="A412" s="66" t="s">
        <v>1206</v>
      </c>
      <c r="B412" s="177" t="s">
        <v>80</v>
      </c>
      <c r="C412" s="68" t="s">
        <v>8</v>
      </c>
      <c r="D412" s="166">
        <v>14.41</v>
      </c>
      <c r="E412" s="168"/>
      <c r="F412" s="176">
        <f t="shared" si="6"/>
        <v>0</v>
      </c>
    </row>
    <row r="413" spans="1:6" x14ac:dyDescent="0.3">
      <c r="A413" s="66" t="s">
        <v>1206</v>
      </c>
      <c r="B413" s="177" t="s">
        <v>937</v>
      </c>
      <c r="C413" s="68" t="s">
        <v>8</v>
      </c>
      <c r="D413" s="166">
        <v>0.57999999999999996</v>
      </c>
      <c r="E413" s="168"/>
      <c r="F413" s="176">
        <f t="shared" si="6"/>
        <v>0</v>
      </c>
    </row>
    <row r="414" spans="1:6" x14ac:dyDescent="0.3">
      <c r="A414" s="66" t="s">
        <v>1206</v>
      </c>
      <c r="B414" s="177" t="s">
        <v>80</v>
      </c>
      <c r="C414" s="68" t="s">
        <v>8</v>
      </c>
      <c r="D414" s="166">
        <v>16.25</v>
      </c>
      <c r="E414" s="168"/>
      <c r="F414" s="176">
        <f t="shared" si="6"/>
        <v>0</v>
      </c>
    </row>
    <row r="415" spans="1:6" x14ac:dyDescent="0.3">
      <c r="A415" s="66" t="s">
        <v>1206</v>
      </c>
      <c r="B415" s="177" t="s">
        <v>80</v>
      </c>
      <c r="C415" s="68" t="s">
        <v>8</v>
      </c>
      <c r="D415" s="166">
        <v>15.74</v>
      </c>
      <c r="E415" s="168"/>
      <c r="F415" s="176">
        <f t="shared" si="6"/>
        <v>0</v>
      </c>
    </row>
    <row r="416" spans="1:6" x14ac:dyDescent="0.3">
      <c r="A416" s="66" t="s">
        <v>1206</v>
      </c>
      <c r="B416" s="177" t="s">
        <v>939</v>
      </c>
      <c r="C416" s="68" t="s">
        <v>8</v>
      </c>
      <c r="D416" s="166">
        <v>14.81</v>
      </c>
      <c r="E416" s="168"/>
      <c r="F416" s="176">
        <f t="shared" si="6"/>
        <v>0</v>
      </c>
    </row>
    <row r="417" spans="1:6" x14ac:dyDescent="0.3">
      <c r="A417" s="66" t="s">
        <v>1206</v>
      </c>
      <c r="B417" s="68" t="s">
        <v>79</v>
      </c>
      <c r="C417" s="68" t="s">
        <v>8</v>
      </c>
      <c r="D417" s="165">
        <v>33.5</v>
      </c>
      <c r="E417" s="168"/>
      <c r="F417" s="176">
        <f t="shared" si="6"/>
        <v>0</v>
      </c>
    </row>
    <row r="418" spans="1:6" x14ac:dyDescent="0.3">
      <c r="A418" s="66" t="s">
        <v>1206</v>
      </c>
      <c r="B418" s="68" t="s">
        <v>80</v>
      </c>
      <c r="C418" s="68" t="s">
        <v>8</v>
      </c>
      <c r="D418" s="165">
        <v>21.56</v>
      </c>
      <c r="E418" s="168"/>
      <c r="F418" s="176">
        <f t="shared" si="6"/>
        <v>0</v>
      </c>
    </row>
    <row r="419" spans="1:6" x14ac:dyDescent="0.3">
      <c r="A419" s="66" t="s">
        <v>1206</v>
      </c>
      <c r="B419" s="68" t="s">
        <v>80</v>
      </c>
      <c r="C419" s="68" t="s">
        <v>8</v>
      </c>
      <c r="D419" s="165">
        <v>18.899999999999999</v>
      </c>
      <c r="E419" s="168"/>
      <c r="F419" s="176">
        <f t="shared" si="6"/>
        <v>0</v>
      </c>
    </row>
    <row r="420" spans="1:6" x14ac:dyDescent="0.3">
      <c r="A420" s="66" t="s">
        <v>1206</v>
      </c>
      <c r="B420" s="68" t="s">
        <v>80</v>
      </c>
      <c r="C420" s="68" t="s">
        <v>8</v>
      </c>
      <c r="D420" s="165">
        <v>12.91</v>
      </c>
      <c r="E420" s="168"/>
      <c r="F420" s="176">
        <f t="shared" si="6"/>
        <v>0</v>
      </c>
    </row>
    <row r="421" spans="1:6" x14ac:dyDescent="0.3">
      <c r="A421" s="66" t="s">
        <v>1206</v>
      </c>
      <c r="B421" s="68" t="s">
        <v>80</v>
      </c>
      <c r="C421" s="68" t="s">
        <v>8</v>
      </c>
      <c r="D421" s="165">
        <v>11.1</v>
      </c>
      <c r="E421" s="168"/>
      <c r="F421" s="176">
        <f t="shared" si="6"/>
        <v>0</v>
      </c>
    </row>
    <row r="422" spans="1:6" x14ac:dyDescent="0.3">
      <c r="A422" s="66" t="s">
        <v>1206</v>
      </c>
      <c r="B422" s="68" t="s">
        <v>80</v>
      </c>
      <c r="C422" s="68" t="s">
        <v>8</v>
      </c>
      <c r="D422" s="165">
        <v>12.83</v>
      </c>
      <c r="E422" s="168"/>
      <c r="F422" s="176">
        <f t="shared" si="6"/>
        <v>0</v>
      </c>
    </row>
    <row r="423" spans="1:6" x14ac:dyDescent="0.3">
      <c r="A423" s="66" t="s">
        <v>1206</v>
      </c>
      <c r="B423" s="68" t="s">
        <v>80</v>
      </c>
      <c r="C423" s="68" t="s">
        <v>8</v>
      </c>
      <c r="D423" s="165">
        <v>11.1</v>
      </c>
      <c r="E423" s="168"/>
      <c r="F423" s="176">
        <f t="shared" si="6"/>
        <v>0</v>
      </c>
    </row>
    <row r="424" spans="1:6" x14ac:dyDescent="0.3">
      <c r="A424" s="66" t="s">
        <v>1206</v>
      </c>
      <c r="B424" s="68" t="s">
        <v>80</v>
      </c>
      <c r="C424" s="68" t="s">
        <v>8</v>
      </c>
      <c r="D424" s="165">
        <v>13.34</v>
      </c>
      <c r="E424" s="168"/>
      <c r="F424" s="176">
        <f t="shared" si="6"/>
        <v>0</v>
      </c>
    </row>
    <row r="425" spans="1:6" x14ac:dyDescent="0.3">
      <c r="A425" s="66" t="s">
        <v>1206</v>
      </c>
      <c r="B425" s="68" t="s">
        <v>80</v>
      </c>
      <c r="C425" s="68" t="s">
        <v>8</v>
      </c>
      <c r="D425" s="165">
        <v>12.03</v>
      </c>
      <c r="E425" s="168"/>
      <c r="F425" s="176">
        <f t="shared" si="6"/>
        <v>0</v>
      </c>
    </row>
    <row r="426" spans="1:6" x14ac:dyDescent="0.3">
      <c r="A426" s="66" t="s">
        <v>1206</v>
      </c>
      <c r="B426" s="68" t="s">
        <v>1009</v>
      </c>
      <c r="C426" s="68" t="s">
        <v>8</v>
      </c>
      <c r="D426" s="165">
        <v>13.97</v>
      </c>
      <c r="E426" s="168"/>
      <c r="F426" s="176">
        <f t="shared" si="6"/>
        <v>0</v>
      </c>
    </row>
    <row r="427" spans="1:6" x14ac:dyDescent="0.3">
      <c r="A427" s="66" t="s">
        <v>1206</v>
      </c>
      <c r="B427" s="68" t="s">
        <v>1053</v>
      </c>
      <c r="C427" s="68" t="s">
        <v>8</v>
      </c>
      <c r="D427" s="165">
        <v>3.96</v>
      </c>
      <c r="E427" s="168"/>
      <c r="F427" s="176">
        <f t="shared" si="6"/>
        <v>0</v>
      </c>
    </row>
    <row r="428" spans="1:6" x14ac:dyDescent="0.3">
      <c r="A428" s="66" t="s">
        <v>1206</v>
      </c>
      <c r="B428" s="68" t="s">
        <v>153</v>
      </c>
      <c r="C428" s="68" t="s">
        <v>8</v>
      </c>
      <c r="D428" s="165">
        <v>6.49</v>
      </c>
      <c r="E428" s="168"/>
      <c r="F428" s="176">
        <f t="shared" si="6"/>
        <v>0</v>
      </c>
    </row>
    <row r="429" spans="1:6" x14ac:dyDescent="0.3">
      <c r="A429" s="66" t="s">
        <v>1206</v>
      </c>
      <c r="B429" s="68" t="s">
        <v>80</v>
      </c>
      <c r="C429" s="68" t="s">
        <v>8</v>
      </c>
      <c r="D429" s="165">
        <v>29.96</v>
      </c>
      <c r="E429" s="168"/>
      <c r="F429" s="176">
        <f t="shared" si="6"/>
        <v>0</v>
      </c>
    </row>
    <row r="430" spans="1:6" x14ac:dyDescent="0.3">
      <c r="A430" s="66" t="s">
        <v>1207</v>
      </c>
      <c r="B430" s="66" t="s">
        <v>1142</v>
      </c>
      <c r="C430" s="68" t="s">
        <v>8</v>
      </c>
      <c r="D430" s="67">
        <v>25.68</v>
      </c>
      <c r="E430" s="168"/>
      <c r="F430" s="176">
        <f t="shared" si="6"/>
        <v>0</v>
      </c>
    </row>
    <row r="431" spans="1:6" x14ac:dyDescent="0.3">
      <c r="A431" s="66" t="s">
        <v>1207</v>
      </c>
      <c r="B431" s="66" t="s">
        <v>485</v>
      </c>
      <c r="C431" s="68" t="s">
        <v>8</v>
      </c>
      <c r="D431" s="67">
        <v>75.430000000000007</v>
      </c>
      <c r="E431" s="168"/>
      <c r="F431" s="176">
        <f t="shared" si="6"/>
        <v>0</v>
      </c>
    </row>
    <row r="432" spans="1:6" x14ac:dyDescent="0.3">
      <c r="A432" s="66" t="s">
        <v>1207</v>
      </c>
      <c r="B432" s="66" t="s">
        <v>489</v>
      </c>
      <c r="C432" s="68" t="s">
        <v>8</v>
      </c>
      <c r="D432" s="67">
        <v>4.1399999999999997</v>
      </c>
      <c r="E432" s="168"/>
      <c r="F432" s="176">
        <f t="shared" si="6"/>
        <v>0</v>
      </c>
    </row>
    <row r="433" spans="1:6" x14ac:dyDescent="0.3">
      <c r="A433" s="66" t="s">
        <v>1207</v>
      </c>
      <c r="B433" s="66" t="s">
        <v>1143</v>
      </c>
      <c r="C433" s="68" t="s">
        <v>8</v>
      </c>
      <c r="D433" s="67">
        <v>2.87</v>
      </c>
      <c r="E433" s="168"/>
      <c r="F433" s="176">
        <f t="shared" si="6"/>
        <v>0</v>
      </c>
    </row>
    <row r="434" spans="1:6" x14ac:dyDescent="0.3">
      <c r="A434" s="66" t="s">
        <v>1207</v>
      </c>
      <c r="B434" s="66" t="s">
        <v>148</v>
      </c>
      <c r="C434" s="68" t="s">
        <v>8</v>
      </c>
      <c r="D434" s="67">
        <v>17.600000000000001</v>
      </c>
      <c r="E434" s="168"/>
      <c r="F434" s="176">
        <f t="shared" si="6"/>
        <v>0</v>
      </c>
    </row>
    <row r="435" spans="1:6" x14ac:dyDescent="0.3">
      <c r="A435" s="66" t="s">
        <v>1207</v>
      </c>
      <c r="B435" s="66" t="s">
        <v>150</v>
      </c>
      <c r="C435" s="68" t="s">
        <v>8</v>
      </c>
      <c r="D435" s="67">
        <v>8.39</v>
      </c>
      <c r="E435" s="168"/>
      <c r="F435" s="176">
        <f t="shared" si="6"/>
        <v>0</v>
      </c>
    </row>
    <row r="436" spans="1:6" x14ac:dyDescent="0.3">
      <c r="A436" s="66" t="s">
        <v>1207</v>
      </c>
      <c r="B436" s="66" t="s">
        <v>1130</v>
      </c>
      <c r="C436" s="68" t="s">
        <v>8</v>
      </c>
      <c r="D436" s="67">
        <v>5.43</v>
      </c>
      <c r="E436" s="168"/>
      <c r="F436" s="176">
        <f t="shared" si="6"/>
        <v>0</v>
      </c>
    </row>
    <row r="437" spans="1:6" x14ac:dyDescent="0.3">
      <c r="A437" s="66" t="s">
        <v>1207</v>
      </c>
      <c r="B437" s="66" t="s">
        <v>83</v>
      </c>
      <c r="C437" s="68" t="s">
        <v>8</v>
      </c>
      <c r="D437" s="67">
        <v>5.6</v>
      </c>
      <c r="E437" s="168"/>
      <c r="F437" s="176">
        <f t="shared" si="6"/>
        <v>0</v>
      </c>
    </row>
    <row r="438" spans="1:6" x14ac:dyDescent="0.3">
      <c r="A438" s="66" t="s">
        <v>1207</v>
      </c>
      <c r="B438" s="66" t="s">
        <v>1132</v>
      </c>
      <c r="C438" s="68" t="s">
        <v>8</v>
      </c>
      <c r="D438" s="67">
        <v>20.170000000000002</v>
      </c>
      <c r="E438" s="168"/>
      <c r="F438" s="176">
        <f t="shared" si="6"/>
        <v>0</v>
      </c>
    </row>
    <row r="439" spans="1:6" x14ac:dyDescent="0.3">
      <c r="A439" s="66" t="s">
        <v>1207</v>
      </c>
      <c r="B439" s="66" t="s">
        <v>1131</v>
      </c>
      <c r="C439" s="68" t="s">
        <v>8</v>
      </c>
      <c r="D439" s="67">
        <v>35.56</v>
      </c>
      <c r="E439" s="168"/>
      <c r="F439" s="176">
        <f t="shared" si="6"/>
        <v>0</v>
      </c>
    </row>
    <row r="440" spans="1:6" x14ac:dyDescent="0.3">
      <c r="A440" s="66" t="s">
        <v>1207</v>
      </c>
      <c r="B440" s="66" t="s">
        <v>1125</v>
      </c>
      <c r="C440" s="68" t="s">
        <v>8</v>
      </c>
      <c r="D440" s="67">
        <v>17.53</v>
      </c>
      <c r="E440" s="168"/>
      <c r="F440" s="176">
        <f t="shared" si="6"/>
        <v>0</v>
      </c>
    </row>
    <row r="441" spans="1:6" x14ac:dyDescent="0.3">
      <c r="A441" s="66" t="s">
        <v>1207</v>
      </c>
      <c r="B441" s="66" t="s">
        <v>84</v>
      </c>
      <c r="C441" s="68" t="s">
        <v>8</v>
      </c>
      <c r="D441" s="67">
        <v>52.87</v>
      </c>
      <c r="E441" s="168"/>
      <c r="F441" s="176">
        <f t="shared" si="6"/>
        <v>0</v>
      </c>
    </row>
    <row r="442" spans="1:6" x14ac:dyDescent="0.3">
      <c r="A442" s="66" t="s">
        <v>1207</v>
      </c>
      <c r="B442" s="66" t="s">
        <v>84</v>
      </c>
      <c r="C442" s="68" t="s">
        <v>8</v>
      </c>
      <c r="D442" s="67">
        <v>17.829999999999998</v>
      </c>
      <c r="E442" s="168"/>
      <c r="F442" s="176">
        <f t="shared" si="6"/>
        <v>0</v>
      </c>
    </row>
    <row r="443" spans="1:6" x14ac:dyDescent="0.3">
      <c r="A443" s="66" t="s">
        <v>1207</v>
      </c>
      <c r="B443" s="66" t="s">
        <v>84</v>
      </c>
      <c r="C443" s="68" t="s">
        <v>8</v>
      </c>
      <c r="D443" s="67">
        <v>34.96</v>
      </c>
      <c r="E443" s="168"/>
      <c r="F443" s="176">
        <f t="shared" si="6"/>
        <v>0</v>
      </c>
    </row>
    <row r="444" spans="1:6" x14ac:dyDescent="0.3">
      <c r="A444" s="66" t="s">
        <v>1207</v>
      </c>
      <c r="B444" s="66" t="s">
        <v>84</v>
      </c>
      <c r="C444" s="68" t="s">
        <v>8</v>
      </c>
      <c r="D444" s="67">
        <v>169.24</v>
      </c>
      <c r="E444" s="168"/>
      <c r="F444" s="176">
        <f t="shared" si="6"/>
        <v>0</v>
      </c>
    </row>
    <row r="445" spans="1:6" x14ac:dyDescent="0.3">
      <c r="A445" s="66" t="s">
        <v>1207</v>
      </c>
      <c r="B445" s="66" t="s">
        <v>84</v>
      </c>
      <c r="C445" s="68" t="s">
        <v>8</v>
      </c>
      <c r="D445" s="67">
        <v>18.57</v>
      </c>
      <c r="E445" s="168"/>
      <c r="F445" s="176">
        <f t="shared" si="6"/>
        <v>0</v>
      </c>
    </row>
    <row r="446" spans="1:6" x14ac:dyDescent="0.3">
      <c r="A446" s="66" t="s">
        <v>1207</v>
      </c>
      <c r="B446" s="66" t="s">
        <v>84</v>
      </c>
      <c r="C446" s="68" t="s">
        <v>8</v>
      </c>
      <c r="D446" s="67">
        <v>28.69</v>
      </c>
      <c r="E446" s="168"/>
      <c r="F446" s="176">
        <f t="shared" si="6"/>
        <v>0</v>
      </c>
    </row>
    <row r="447" spans="1:6" x14ac:dyDescent="0.3">
      <c r="A447" s="66" t="s">
        <v>1207</v>
      </c>
      <c r="B447" s="66" t="s">
        <v>124</v>
      </c>
      <c r="C447" s="68" t="s">
        <v>8</v>
      </c>
      <c r="D447" s="67">
        <v>16.38</v>
      </c>
      <c r="E447" s="168"/>
      <c r="F447" s="176">
        <f t="shared" si="6"/>
        <v>0</v>
      </c>
    </row>
    <row r="448" spans="1:6" x14ac:dyDescent="0.3">
      <c r="A448" s="66" t="s">
        <v>1207</v>
      </c>
      <c r="B448" s="66" t="s">
        <v>89</v>
      </c>
      <c r="C448" s="68" t="s">
        <v>8</v>
      </c>
      <c r="D448" s="67">
        <v>9.57</v>
      </c>
      <c r="E448" s="168"/>
      <c r="F448" s="176">
        <f t="shared" si="6"/>
        <v>0</v>
      </c>
    </row>
    <row r="449" spans="1:6" x14ac:dyDescent="0.3">
      <c r="A449" s="66" t="s">
        <v>1207</v>
      </c>
      <c r="B449" s="66" t="s">
        <v>84</v>
      </c>
      <c r="C449" s="68" t="s">
        <v>8</v>
      </c>
      <c r="D449" s="67">
        <v>35.33</v>
      </c>
      <c r="E449" s="168"/>
      <c r="F449" s="176">
        <f t="shared" si="6"/>
        <v>0</v>
      </c>
    </row>
    <row r="450" spans="1:6" x14ac:dyDescent="0.3">
      <c r="A450" s="66" t="s">
        <v>1207</v>
      </c>
      <c r="B450" s="66" t="s">
        <v>81</v>
      </c>
      <c r="C450" s="68" t="s">
        <v>8</v>
      </c>
      <c r="D450" s="67">
        <v>35.83</v>
      </c>
      <c r="E450" s="168"/>
      <c r="F450" s="176">
        <f t="shared" si="6"/>
        <v>0</v>
      </c>
    </row>
    <row r="451" spans="1:6" x14ac:dyDescent="0.3">
      <c r="A451" s="66" t="s">
        <v>1207</v>
      </c>
      <c r="B451" s="66" t="s">
        <v>1144</v>
      </c>
      <c r="C451" s="68" t="s">
        <v>8</v>
      </c>
      <c r="D451" s="67">
        <v>52.29</v>
      </c>
      <c r="E451" s="168"/>
      <c r="F451" s="176">
        <f t="shared" si="6"/>
        <v>0</v>
      </c>
    </row>
    <row r="452" spans="1:6" x14ac:dyDescent="0.3">
      <c r="A452" s="66" t="s">
        <v>1207</v>
      </c>
      <c r="B452" s="66" t="s">
        <v>1126</v>
      </c>
      <c r="C452" s="68" t="s">
        <v>8</v>
      </c>
      <c r="D452" s="67">
        <v>16.82</v>
      </c>
      <c r="E452" s="168"/>
      <c r="F452" s="176">
        <f t="shared" ref="F452:F495" si="7">E452*D452*255</f>
        <v>0</v>
      </c>
    </row>
    <row r="453" spans="1:6" x14ac:dyDescent="0.3">
      <c r="A453" s="66" t="s">
        <v>1207</v>
      </c>
      <c r="B453" s="66" t="s">
        <v>84</v>
      </c>
      <c r="C453" s="68" t="s">
        <v>8</v>
      </c>
      <c r="D453" s="67">
        <v>17.829999999999998</v>
      </c>
      <c r="E453" s="168"/>
      <c r="F453" s="176">
        <f t="shared" si="7"/>
        <v>0</v>
      </c>
    </row>
    <row r="454" spans="1:6" x14ac:dyDescent="0.3">
      <c r="A454" s="66" t="s">
        <v>1207</v>
      </c>
      <c r="B454" s="66" t="s">
        <v>1127</v>
      </c>
      <c r="C454" s="68" t="s">
        <v>8</v>
      </c>
      <c r="D454" s="67">
        <v>36.42</v>
      </c>
      <c r="E454" s="168"/>
      <c r="F454" s="176">
        <f t="shared" si="7"/>
        <v>0</v>
      </c>
    </row>
    <row r="455" spans="1:6" x14ac:dyDescent="0.3">
      <c r="A455" s="66" t="s">
        <v>1207</v>
      </c>
      <c r="B455" s="66" t="s">
        <v>1128</v>
      </c>
      <c r="C455" s="68" t="s">
        <v>8</v>
      </c>
      <c r="D455" s="67">
        <v>17.11</v>
      </c>
      <c r="E455" s="168"/>
      <c r="F455" s="176">
        <f t="shared" si="7"/>
        <v>0</v>
      </c>
    </row>
    <row r="456" spans="1:6" x14ac:dyDescent="0.3">
      <c r="A456" s="66" t="s">
        <v>1207</v>
      </c>
      <c r="B456" s="66" t="s">
        <v>1129</v>
      </c>
      <c r="C456" s="68" t="s">
        <v>8</v>
      </c>
      <c r="D456" s="67">
        <v>36.630000000000003</v>
      </c>
      <c r="E456" s="168"/>
      <c r="F456" s="176">
        <f t="shared" si="7"/>
        <v>0</v>
      </c>
    </row>
    <row r="457" spans="1:6" x14ac:dyDescent="0.3">
      <c r="A457" s="178" t="s">
        <v>1210</v>
      </c>
      <c r="B457" s="68" t="s">
        <v>248</v>
      </c>
      <c r="C457" s="68" t="s">
        <v>8</v>
      </c>
      <c r="D457" s="165">
        <v>37.99</v>
      </c>
      <c r="E457" s="168"/>
      <c r="F457" s="176">
        <f t="shared" si="7"/>
        <v>0</v>
      </c>
    </row>
    <row r="458" spans="1:6" x14ac:dyDescent="0.3">
      <c r="A458" s="178" t="s">
        <v>1210</v>
      </c>
      <c r="B458" s="68" t="s">
        <v>79</v>
      </c>
      <c r="C458" s="68" t="s">
        <v>8</v>
      </c>
      <c r="D458" s="165">
        <v>49.78</v>
      </c>
      <c r="E458" s="168"/>
      <c r="F458" s="176">
        <f t="shared" si="7"/>
        <v>0</v>
      </c>
    </row>
    <row r="459" spans="1:6" x14ac:dyDescent="0.3">
      <c r="A459" s="178" t="s">
        <v>1210</v>
      </c>
      <c r="B459" s="68" t="s">
        <v>79</v>
      </c>
      <c r="C459" s="68" t="s">
        <v>8</v>
      </c>
      <c r="D459" s="165">
        <v>23.97</v>
      </c>
      <c r="E459" s="168"/>
      <c r="F459" s="176">
        <f t="shared" si="7"/>
        <v>0</v>
      </c>
    </row>
    <row r="460" spans="1:6" x14ac:dyDescent="0.3">
      <c r="A460" s="178" t="s">
        <v>1210</v>
      </c>
      <c r="B460" s="68" t="s">
        <v>127</v>
      </c>
      <c r="C460" s="68" t="s">
        <v>8</v>
      </c>
      <c r="D460" s="165">
        <v>5.78</v>
      </c>
      <c r="E460" s="168"/>
      <c r="F460" s="176">
        <f t="shared" si="7"/>
        <v>0</v>
      </c>
    </row>
    <row r="461" spans="1:6" x14ac:dyDescent="0.3">
      <c r="A461" s="178" t="s">
        <v>1210</v>
      </c>
      <c r="B461" s="68" t="s">
        <v>1092</v>
      </c>
      <c r="C461" s="68" t="s">
        <v>8</v>
      </c>
      <c r="D461" s="165">
        <v>6.64</v>
      </c>
      <c r="E461" s="168"/>
      <c r="F461" s="176">
        <f t="shared" si="7"/>
        <v>0</v>
      </c>
    </row>
    <row r="462" spans="1:6" x14ac:dyDescent="0.3">
      <c r="A462" s="178" t="s">
        <v>1210</v>
      </c>
      <c r="B462" s="68" t="s">
        <v>1093</v>
      </c>
      <c r="C462" s="68" t="s">
        <v>8</v>
      </c>
      <c r="D462" s="165">
        <v>6.35</v>
      </c>
      <c r="E462" s="168"/>
      <c r="F462" s="176">
        <f t="shared" si="7"/>
        <v>0</v>
      </c>
    </row>
    <row r="463" spans="1:6" x14ac:dyDescent="0.3">
      <c r="A463" s="178" t="s">
        <v>1210</v>
      </c>
      <c r="B463" s="68" t="s">
        <v>127</v>
      </c>
      <c r="C463" s="68" t="s">
        <v>8</v>
      </c>
      <c r="D463" s="165">
        <v>4.3</v>
      </c>
      <c r="E463" s="168"/>
      <c r="F463" s="176">
        <f t="shared" si="7"/>
        <v>0</v>
      </c>
    </row>
    <row r="464" spans="1:6" x14ac:dyDescent="0.3">
      <c r="A464" s="178" t="s">
        <v>1210</v>
      </c>
      <c r="B464" s="68" t="s">
        <v>1094</v>
      </c>
      <c r="C464" s="68" t="s">
        <v>8</v>
      </c>
      <c r="D464" s="165">
        <v>30</v>
      </c>
      <c r="E464" s="168"/>
      <c r="F464" s="176">
        <f t="shared" si="7"/>
        <v>0</v>
      </c>
    </row>
    <row r="465" spans="1:6" x14ac:dyDescent="0.3">
      <c r="A465" s="178" t="s">
        <v>1210</v>
      </c>
      <c r="B465" s="68" t="s">
        <v>1095</v>
      </c>
      <c r="C465" s="68" t="s">
        <v>8</v>
      </c>
      <c r="D465" s="165">
        <v>36.630000000000003</v>
      </c>
      <c r="E465" s="168"/>
      <c r="F465" s="176">
        <f t="shared" si="7"/>
        <v>0</v>
      </c>
    </row>
    <row r="466" spans="1:6" x14ac:dyDescent="0.3">
      <c r="A466" s="178" t="s">
        <v>1210</v>
      </c>
      <c r="B466" s="68" t="s">
        <v>75</v>
      </c>
      <c r="C466" s="68" t="s">
        <v>8</v>
      </c>
      <c r="D466" s="165">
        <v>13.95</v>
      </c>
      <c r="E466" s="168"/>
      <c r="F466" s="176">
        <f t="shared" si="7"/>
        <v>0</v>
      </c>
    </row>
    <row r="467" spans="1:6" x14ac:dyDescent="0.3">
      <c r="A467" s="178" t="s">
        <v>1210</v>
      </c>
      <c r="B467" s="68" t="s">
        <v>1209</v>
      </c>
      <c r="C467" s="68" t="s">
        <v>8</v>
      </c>
      <c r="D467" s="165">
        <v>3.15</v>
      </c>
      <c r="E467" s="168"/>
      <c r="F467" s="176">
        <f t="shared" si="7"/>
        <v>0</v>
      </c>
    </row>
    <row r="468" spans="1:6" x14ac:dyDescent="0.3">
      <c r="A468" s="178" t="s">
        <v>1210</v>
      </c>
      <c r="B468" s="179" t="s">
        <v>155</v>
      </c>
      <c r="C468" s="179" t="s">
        <v>8</v>
      </c>
      <c r="D468" s="180">
        <v>13.06</v>
      </c>
      <c r="E468" s="181"/>
      <c r="F468" s="176">
        <f t="shared" si="7"/>
        <v>0</v>
      </c>
    </row>
    <row r="469" spans="1:6" x14ac:dyDescent="0.3">
      <c r="A469" s="66" t="s">
        <v>1210</v>
      </c>
      <c r="B469" s="68" t="s">
        <v>1013</v>
      </c>
      <c r="C469" s="68" t="s">
        <v>8</v>
      </c>
      <c r="D469" s="165">
        <v>10.36</v>
      </c>
      <c r="E469" s="168"/>
      <c r="F469" s="176">
        <f t="shared" si="7"/>
        <v>0</v>
      </c>
    </row>
    <row r="470" spans="1:6" x14ac:dyDescent="0.3">
      <c r="A470" s="66" t="s">
        <v>1210</v>
      </c>
      <c r="B470" s="68" t="s">
        <v>153</v>
      </c>
      <c r="C470" s="68" t="s">
        <v>8</v>
      </c>
      <c r="D470" s="165">
        <v>5.58</v>
      </c>
      <c r="E470" s="168"/>
      <c r="F470" s="176">
        <f t="shared" si="7"/>
        <v>0</v>
      </c>
    </row>
    <row r="471" spans="1:6" x14ac:dyDescent="0.3">
      <c r="A471" s="66" t="s">
        <v>1210</v>
      </c>
      <c r="B471" s="68" t="s">
        <v>118</v>
      </c>
      <c r="C471" s="68" t="s">
        <v>8</v>
      </c>
      <c r="D471" s="165">
        <v>50.52</v>
      </c>
      <c r="E471" s="168"/>
      <c r="F471" s="176">
        <f t="shared" si="7"/>
        <v>0</v>
      </c>
    </row>
    <row r="472" spans="1:6" x14ac:dyDescent="0.3">
      <c r="A472" s="66" t="s">
        <v>1210</v>
      </c>
      <c r="B472" s="68" t="s">
        <v>118</v>
      </c>
      <c r="C472" s="68" t="s">
        <v>8</v>
      </c>
      <c r="D472" s="165">
        <v>49.16</v>
      </c>
      <c r="E472" s="168"/>
      <c r="F472" s="176">
        <f t="shared" si="7"/>
        <v>0</v>
      </c>
    </row>
    <row r="473" spans="1:6" x14ac:dyDescent="0.3">
      <c r="A473" s="66" t="s">
        <v>1208</v>
      </c>
      <c r="B473" s="66" t="s">
        <v>1133</v>
      </c>
      <c r="C473" s="68" t="s">
        <v>8</v>
      </c>
      <c r="D473" s="67">
        <v>25.68</v>
      </c>
      <c r="E473" s="168"/>
      <c r="F473" s="176">
        <f t="shared" si="7"/>
        <v>0</v>
      </c>
    </row>
    <row r="474" spans="1:6" x14ac:dyDescent="0.3">
      <c r="A474" s="66" t="s">
        <v>1208</v>
      </c>
      <c r="B474" s="66" t="s">
        <v>485</v>
      </c>
      <c r="C474" s="68" t="s">
        <v>8</v>
      </c>
      <c r="D474" s="67">
        <v>88.89</v>
      </c>
      <c r="E474" s="168"/>
      <c r="F474" s="176">
        <f t="shared" si="7"/>
        <v>0</v>
      </c>
    </row>
    <row r="475" spans="1:6" x14ac:dyDescent="0.3">
      <c r="A475" s="66" t="s">
        <v>1208</v>
      </c>
      <c r="B475" s="66" t="s">
        <v>489</v>
      </c>
      <c r="C475" s="68" t="s">
        <v>8</v>
      </c>
      <c r="D475" s="67">
        <v>4.1399999999999997</v>
      </c>
      <c r="E475" s="168"/>
      <c r="F475" s="176">
        <f t="shared" si="7"/>
        <v>0</v>
      </c>
    </row>
    <row r="476" spans="1:6" x14ac:dyDescent="0.3">
      <c r="A476" s="66" t="s">
        <v>1208</v>
      </c>
      <c r="B476" s="66" t="s">
        <v>148</v>
      </c>
      <c r="C476" s="68" t="s">
        <v>8</v>
      </c>
      <c r="D476" s="67">
        <v>14.19</v>
      </c>
      <c r="E476" s="168"/>
      <c r="F476" s="176">
        <f t="shared" si="7"/>
        <v>0</v>
      </c>
    </row>
    <row r="477" spans="1:6" x14ac:dyDescent="0.3">
      <c r="A477" s="66" t="s">
        <v>1208</v>
      </c>
      <c r="B477" s="66" t="s">
        <v>150</v>
      </c>
      <c r="C477" s="68" t="s">
        <v>8</v>
      </c>
      <c r="D477" s="67">
        <v>14.35</v>
      </c>
      <c r="E477" s="168"/>
      <c r="F477" s="176">
        <f t="shared" si="7"/>
        <v>0</v>
      </c>
    </row>
    <row r="478" spans="1:6" x14ac:dyDescent="0.3">
      <c r="A478" s="66" t="s">
        <v>1208</v>
      </c>
      <c r="B478" s="66" t="s">
        <v>146</v>
      </c>
      <c r="C478" s="68" t="s">
        <v>8</v>
      </c>
      <c r="D478" s="67">
        <v>3.87</v>
      </c>
      <c r="E478" s="168"/>
      <c r="F478" s="176">
        <f t="shared" si="7"/>
        <v>0</v>
      </c>
    </row>
    <row r="479" spans="1:6" x14ac:dyDescent="0.3">
      <c r="A479" s="66" t="s">
        <v>1208</v>
      </c>
      <c r="B479" s="66" t="s">
        <v>113</v>
      </c>
      <c r="C479" s="68" t="s">
        <v>8</v>
      </c>
      <c r="D479" s="67">
        <v>10.64</v>
      </c>
      <c r="E479" s="168"/>
      <c r="F479" s="176">
        <f t="shared" si="7"/>
        <v>0</v>
      </c>
    </row>
    <row r="480" spans="1:6" x14ac:dyDescent="0.3">
      <c r="A480" s="66" t="s">
        <v>1208</v>
      </c>
      <c r="B480" s="66" t="s">
        <v>82</v>
      </c>
      <c r="C480" s="68" t="s">
        <v>8</v>
      </c>
      <c r="D480" s="67">
        <v>12.43</v>
      </c>
      <c r="E480" s="168"/>
      <c r="F480" s="176">
        <f t="shared" si="7"/>
        <v>0</v>
      </c>
    </row>
    <row r="481" spans="1:6" x14ac:dyDescent="0.3">
      <c r="A481" s="66" t="s">
        <v>1208</v>
      </c>
      <c r="B481" s="66" t="s">
        <v>83</v>
      </c>
      <c r="C481" s="68" t="s">
        <v>8</v>
      </c>
      <c r="D481" s="67">
        <v>6.15</v>
      </c>
      <c r="E481" s="168"/>
      <c r="F481" s="176">
        <f t="shared" si="7"/>
        <v>0</v>
      </c>
    </row>
    <row r="482" spans="1:6" x14ac:dyDescent="0.3">
      <c r="A482" s="66" t="s">
        <v>1208</v>
      </c>
      <c r="B482" s="66" t="s">
        <v>1134</v>
      </c>
      <c r="C482" s="68" t="s">
        <v>8</v>
      </c>
      <c r="D482" s="67">
        <v>88.71</v>
      </c>
      <c r="E482" s="168"/>
      <c r="F482" s="176">
        <f t="shared" si="7"/>
        <v>0</v>
      </c>
    </row>
    <row r="483" spans="1:6" x14ac:dyDescent="0.3">
      <c r="A483" s="66" t="s">
        <v>1208</v>
      </c>
      <c r="B483" s="66" t="s">
        <v>1135</v>
      </c>
      <c r="C483" s="68" t="s">
        <v>8</v>
      </c>
      <c r="D483" s="67">
        <v>90.05</v>
      </c>
      <c r="E483" s="168"/>
      <c r="F483" s="176">
        <f t="shared" si="7"/>
        <v>0</v>
      </c>
    </row>
    <row r="484" spans="1:6" x14ac:dyDescent="0.3">
      <c r="A484" s="66" t="s">
        <v>1208</v>
      </c>
      <c r="B484" s="66" t="s">
        <v>84</v>
      </c>
      <c r="C484" s="68" t="s">
        <v>8</v>
      </c>
      <c r="D484" s="67">
        <v>42.6</v>
      </c>
      <c r="E484" s="168"/>
      <c r="F484" s="176">
        <f t="shared" si="7"/>
        <v>0</v>
      </c>
    </row>
    <row r="485" spans="1:6" x14ac:dyDescent="0.3">
      <c r="A485" s="66" t="s">
        <v>1208</v>
      </c>
      <c r="B485" s="66" t="s">
        <v>84</v>
      </c>
      <c r="C485" s="68" t="s">
        <v>8</v>
      </c>
      <c r="D485" s="67">
        <v>41.85</v>
      </c>
      <c r="E485" s="168"/>
      <c r="F485" s="176">
        <f t="shared" si="7"/>
        <v>0</v>
      </c>
    </row>
    <row r="486" spans="1:6" x14ac:dyDescent="0.3">
      <c r="A486" s="66" t="s">
        <v>1208</v>
      </c>
      <c r="B486" s="66" t="s">
        <v>124</v>
      </c>
      <c r="C486" s="68" t="s">
        <v>8</v>
      </c>
      <c r="D486" s="67">
        <v>16.38</v>
      </c>
      <c r="E486" s="168"/>
      <c r="F486" s="176">
        <f t="shared" si="7"/>
        <v>0</v>
      </c>
    </row>
    <row r="487" spans="1:6" x14ac:dyDescent="0.3">
      <c r="A487" s="66" t="s">
        <v>1208</v>
      </c>
      <c r="B487" s="66" t="s">
        <v>89</v>
      </c>
      <c r="C487" s="68" t="s">
        <v>8</v>
      </c>
      <c r="D487" s="67">
        <v>9.57</v>
      </c>
      <c r="E487" s="168"/>
      <c r="F487" s="176">
        <f t="shared" si="7"/>
        <v>0</v>
      </c>
    </row>
    <row r="488" spans="1:6" x14ac:dyDescent="0.3">
      <c r="A488" s="66" t="s">
        <v>1208</v>
      </c>
      <c r="B488" s="66" t="s">
        <v>85</v>
      </c>
      <c r="C488" s="68" t="s">
        <v>8</v>
      </c>
      <c r="D488" s="67">
        <v>27.18</v>
      </c>
      <c r="E488" s="168"/>
      <c r="F488" s="176">
        <f t="shared" si="7"/>
        <v>0</v>
      </c>
    </row>
    <row r="489" spans="1:6" x14ac:dyDescent="0.3">
      <c r="A489" s="66" t="s">
        <v>1208</v>
      </c>
      <c r="B489" s="66" t="s">
        <v>1136</v>
      </c>
      <c r="C489" s="68" t="s">
        <v>8</v>
      </c>
      <c r="D489" s="67">
        <v>19.23</v>
      </c>
      <c r="E489" s="168"/>
      <c r="F489" s="176">
        <f t="shared" si="7"/>
        <v>0</v>
      </c>
    </row>
    <row r="490" spans="1:6" x14ac:dyDescent="0.3">
      <c r="A490" s="66" t="s">
        <v>1208</v>
      </c>
      <c r="B490" s="66" t="s">
        <v>1136</v>
      </c>
      <c r="C490" s="68" t="s">
        <v>8</v>
      </c>
      <c r="D490" s="67">
        <v>17.82</v>
      </c>
      <c r="E490" s="168"/>
      <c r="F490" s="176">
        <f t="shared" si="7"/>
        <v>0</v>
      </c>
    </row>
    <row r="491" spans="1:6" x14ac:dyDescent="0.3">
      <c r="A491" s="66" t="s">
        <v>1208</v>
      </c>
      <c r="B491" s="66" t="s">
        <v>1136</v>
      </c>
      <c r="C491" s="68" t="s">
        <v>8</v>
      </c>
      <c r="D491" s="67">
        <v>17.45</v>
      </c>
      <c r="E491" s="168"/>
      <c r="F491" s="176">
        <f t="shared" si="7"/>
        <v>0</v>
      </c>
    </row>
    <row r="492" spans="1:6" x14ac:dyDescent="0.3">
      <c r="A492" s="66" t="s">
        <v>1208</v>
      </c>
      <c r="B492" s="66" t="s">
        <v>1135</v>
      </c>
      <c r="C492" s="68" t="s">
        <v>8</v>
      </c>
      <c r="D492" s="67">
        <v>90.05</v>
      </c>
      <c r="E492" s="168"/>
      <c r="F492" s="176">
        <f t="shared" si="7"/>
        <v>0</v>
      </c>
    </row>
    <row r="493" spans="1:6" x14ac:dyDescent="0.3">
      <c r="A493" s="66" t="s">
        <v>1208</v>
      </c>
      <c r="B493" s="66" t="s">
        <v>1135</v>
      </c>
      <c r="C493" s="68" t="s">
        <v>8</v>
      </c>
      <c r="D493" s="67">
        <v>69.569999999999993</v>
      </c>
      <c r="E493" s="168"/>
      <c r="F493" s="176">
        <f t="shared" si="7"/>
        <v>0</v>
      </c>
    </row>
    <row r="494" spans="1:6" x14ac:dyDescent="0.3">
      <c r="A494" s="66" t="s">
        <v>1208</v>
      </c>
      <c r="B494" s="66" t="s">
        <v>1137</v>
      </c>
      <c r="C494" s="68" t="s">
        <v>8</v>
      </c>
      <c r="D494" s="67">
        <v>54.65</v>
      </c>
      <c r="E494" s="168"/>
      <c r="F494" s="176">
        <f t="shared" si="7"/>
        <v>0</v>
      </c>
    </row>
    <row r="495" spans="1:6" x14ac:dyDescent="0.3">
      <c r="A495" s="66" t="s">
        <v>1208</v>
      </c>
      <c r="B495" s="66" t="s">
        <v>1130</v>
      </c>
      <c r="C495" s="68" t="s">
        <v>8</v>
      </c>
      <c r="D495" s="67">
        <v>17.73</v>
      </c>
      <c r="E495" s="168"/>
      <c r="F495" s="176">
        <f t="shared" si="7"/>
        <v>0</v>
      </c>
    </row>
    <row r="496" spans="1:6" ht="15" thickBot="1" x14ac:dyDescent="0.35">
      <c r="F496"/>
    </row>
    <row r="497" spans="2:6" ht="16.8" thickBot="1" x14ac:dyDescent="0.35">
      <c r="C497" s="263" t="s">
        <v>1476</v>
      </c>
      <c r="D497" s="264">
        <f>SUM(D3:D495)</f>
        <v>13947.729999999989</v>
      </c>
      <c r="F497"/>
    </row>
    <row r="498" spans="2:6" ht="15" thickBot="1" x14ac:dyDescent="0.35">
      <c r="F498"/>
    </row>
    <row r="499" spans="2:6" ht="43.8" thickBot="1" x14ac:dyDescent="0.35">
      <c r="B499" s="297" t="s">
        <v>62</v>
      </c>
      <c r="C499" s="298"/>
      <c r="D499" s="252" t="s">
        <v>1216</v>
      </c>
      <c r="E499" s="307"/>
      <c r="F499" s="308"/>
    </row>
    <row r="500" spans="2:6" ht="57.6" x14ac:dyDescent="0.3">
      <c r="B500" s="259" t="s">
        <v>1475</v>
      </c>
      <c r="C500" s="260" t="s">
        <v>1474</v>
      </c>
      <c r="D500" s="76">
        <v>200</v>
      </c>
      <c r="E500" s="253"/>
      <c r="F500" s="254">
        <f>(E500*D500)</f>
        <v>0</v>
      </c>
    </row>
    <row r="501" spans="2:6" ht="43.8" thickBot="1" x14ac:dyDescent="0.35">
      <c r="B501" s="261" t="s">
        <v>1473</v>
      </c>
      <c r="C501" s="262" t="s">
        <v>1474</v>
      </c>
      <c r="D501" s="71">
        <v>80</v>
      </c>
      <c r="E501" s="202"/>
      <c r="F501" s="205">
        <f>(E501*D501)</f>
        <v>0</v>
      </c>
    </row>
    <row r="502" spans="2:6" ht="15" thickBot="1" x14ac:dyDescent="0.35">
      <c r="B502" s="196"/>
      <c r="C502" s="197"/>
      <c r="D502" s="7"/>
    </row>
    <row r="503" spans="2:6" ht="15" thickBot="1" x14ac:dyDescent="0.35">
      <c r="B503" s="302" t="s">
        <v>63</v>
      </c>
      <c r="C503" s="303"/>
      <c r="D503" s="303"/>
      <c r="E503" s="303"/>
      <c r="F503" s="304"/>
    </row>
    <row r="504" spans="2:6" ht="43.8" thickBot="1" x14ac:dyDescent="0.35">
      <c r="B504" s="171" t="s">
        <v>1221</v>
      </c>
      <c r="C504" s="171" t="s">
        <v>3</v>
      </c>
      <c r="D504" s="171" t="s">
        <v>1216</v>
      </c>
      <c r="E504" s="305"/>
      <c r="F504" s="306"/>
    </row>
    <row r="505" spans="2:6" x14ac:dyDescent="0.3">
      <c r="B505" s="198" t="s">
        <v>64</v>
      </c>
      <c r="C505" s="207" t="s">
        <v>65</v>
      </c>
      <c r="D505" s="142">
        <v>300</v>
      </c>
      <c r="E505" s="195"/>
      <c r="F505" s="203">
        <f>E505*D505</f>
        <v>0</v>
      </c>
    </row>
    <row r="506" spans="2:6" ht="43.2" x14ac:dyDescent="0.3">
      <c r="B506" s="199" t="s">
        <v>1218</v>
      </c>
      <c r="C506" s="208" t="s">
        <v>66</v>
      </c>
      <c r="D506" s="67">
        <v>1700</v>
      </c>
      <c r="E506" s="200"/>
      <c r="F506" s="204">
        <f t="shared" ref="F506:F510" si="8">E506*D506</f>
        <v>0</v>
      </c>
    </row>
    <row r="507" spans="2:6" ht="43.2" x14ac:dyDescent="0.3">
      <c r="B507" s="199" t="s">
        <v>1217</v>
      </c>
      <c r="C507" s="208" t="s">
        <v>67</v>
      </c>
      <c r="D507" s="67">
        <v>600</v>
      </c>
      <c r="E507" s="200"/>
      <c r="F507" s="204">
        <f t="shared" si="8"/>
        <v>0</v>
      </c>
    </row>
    <row r="508" spans="2:6" ht="28.8" x14ac:dyDescent="0.3">
      <c r="B508" s="199" t="s">
        <v>1219</v>
      </c>
      <c r="C508" s="208" t="s">
        <v>66</v>
      </c>
      <c r="D508" s="67">
        <v>1000</v>
      </c>
      <c r="E508" s="200"/>
      <c r="F508" s="204">
        <f t="shared" si="8"/>
        <v>0</v>
      </c>
    </row>
    <row r="509" spans="2:6" ht="28.8" x14ac:dyDescent="0.3">
      <c r="B509" s="199" t="s">
        <v>1220</v>
      </c>
      <c r="C509" s="208" t="s">
        <v>66</v>
      </c>
      <c r="D509" s="67">
        <v>1000</v>
      </c>
      <c r="E509" s="200"/>
      <c r="F509" s="204">
        <f t="shared" si="8"/>
        <v>0</v>
      </c>
    </row>
    <row r="510" spans="2:6" ht="15" thickBot="1" x14ac:dyDescent="0.35">
      <c r="B510" s="201" t="s">
        <v>68</v>
      </c>
      <c r="C510" s="209" t="s">
        <v>69</v>
      </c>
      <c r="D510" s="71">
        <v>50</v>
      </c>
      <c r="E510" s="202"/>
      <c r="F510" s="205">
        <f t="shared" si="8"/>
        <v>0</v>
      </c>
    </row>
    <row r="511" spans="2:6" x14ac:dyDescent="0.3">
      <c r="C511" s="103"/>
      <c r="D511"/>
      <c r="E511" s="169"/>
      <c r="F511"/>
    </row>
    <row r="512" spans="2:6" ht="15" thickBot="1" x14ac:dyDescent="0.35">
      <c r="C512" s="103"/>
      <c r="E512" s="169"/>
      <c r="F512"/>
    </row>
    <row r="513" spans="2:6" ht="16.2" thickBot="1" x14ac:dyDescent="0.35">
      <c r="B513" s="284" t="s">
        <v>1228</v>
      </c>
      <c r="C513" s="285"/>
      <c r="D513" s="285"/>
      <c r="E513" s="286"/>
      <c r="F513" s="210">
        <f>SUM(F505:F510,F500:F501,F3:F495)</f>
        <v>0</v>
      </c>
    </row>
    <row r="514" spans="2:6" x14ac:dyDescent="0.3">
      <c r="C514" s="103"/>
      <c r="E514" s="169"/>
      <c r="F514"/>
    </row>
    <row r="515" spans="2:6" x14ac:dyDescent="0.3">
      <c r="C515" s="103"/>
      <c r="E515" s="169"/>
      <c r="F515"/>
    </row>
    <row r="516" spans="2:6" x14ac:dyDescent="0.3">
      <c r="C516" s="103"/>
      <c r="D516"/>
      <c r="E516" s="169"/>
      <c r="F516"/>
    </row>
    <row r="517" spans="2:6" x14ac:dyDescent="0.3">
      <c r="C517" s="103"/>
      <c r="D517"/>
    </row>
    <row r="518" spans="2:6" x14ac:dyDescent="0.3">
      <c r="B518" s="103"/>
    </row>
    <row r="524" spans="2:6" x14ac:dyDescent="0.3">
      <c r="C524" s="103"/>
      <c r="D524"/>
      <c r="E524" s="169"/>
      <c r="F524"/>
    </row>
  </sheetData>
  <sheetProtection algorithmName="SHA-512" hashValue="/2fmuPHyf8uR/k/Vrwzuh++OlOIhs/zcQ9ldMeqObT01qfQ4rACsvzEDSdfQcIFAh2iMdEtutZV6A1/yDYGD8Q==" saltValue="KnaI/s/FW66x48ErYqwg9A==" spinCount="100000" sheet="1" formatCells="0" formatColumns="0" formatRows="0"/>
  <protectedRanges>
    <protectedRange sqref="E500:E501" name="Oblast2"/>
    <protectedRange sqref="E3:E495" name="Oblast1"/>
    <protectedRange sqref="E505:E510" name="Oblast3"/>
  </protectedRanges>
  <mergeCells count="6">
    <mergeCell ref="B513:E513"/>
    <mergeCell ref="B499:C499"/>
    <mergeCell ref="A1:F1"/>
    <mergeCell ref="B503:F503"/>
    <mergeCell ref="E504:F504"/>
    <mergeCell ref="E499:F499"/>
  </mergeCells>
  <phoneticPr fontId="14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H214"/>
  <sheetViews>
    <sheetView topLeftCell="A182" workbookViewId="0">
      <selection activeCell="E3" sqref="E3:E196"/>
    </sheetView>
  </sheetViews>
  <sheetFormatPr defaultRowHeight="14.4" x14ac:dyDescent="0.3"/>
  <cols>
    <col min="1" max="1" width="12.33203125" customWidth="1"/>
    <col min="2" max="2" width="46.6640625" customWidth="1"/>
    <col min="3" max="3" width="18.6640625" customWidth="1"/>
    <col min="4" max="4" width="22.6640625" customWidth="1"/>
    <col min="5" max="5" width="12.6640625" customWidth="1"/>
    <col min="6" max="6" width="15.33203125" customWidth="1"/>
    <col min="9" max="9" width="54.5546875" bestFit="1" customWidth="1"/>
    <col min="10" max="10" width="36.6640625" bestFit="1" customWidth="1"/>
  </cols>
  <sheetData>
    <row r="1" spans="1:6" ht="16.2" thickBot="1" x14ac:dyDescent="0.35">
      <c r="A1" s="309" t="s">
        <v>1211</v>
      </c>
      <c r="B1" s="310"/>
      <c r="C1" s="310"/>
      <c r="D1" s="310"/>
      <c r="E1" s="310"/>
      <c r="F1" s="311"/>
    </row>
    <row r="2" spans="1:6" ht="58.2" thickBot="1" x14ac:dyDescent="0.35">
      <c r="A2" s="211" t="s">
        <v>314</v>
      </c>
      <c r="B2" s="211" t="s">
        <v>2</v>
      </c>
      <c r="C2" s="211" t="s">
        <v>3</v>
      </c>
      <c r="D2" s="211" t="s">
        <v>4</v>
      </c>
      <c r="E2" s="211" t="s">
        <v>6</v>
      </c>
      <c r="F2" s="256" t="s">
        <v>1230</v>
      </c>
    </row>
    <row r="3" spans="1:6" x14ac:dyDescent="0.3">
      <c r="A3" s="11" t="s">
        <v>1212</v>
      </c>
      <c r="B3" s="140" t="s">
        <v>217</v>
      </c>
      <c r="C3" s="11" t="s">
        <v>8</v>
      </c>
      <c r="D3" s="141">
        <v>1227.46</v>
      </c>
      <c r="E3" s="23"/>
      <c r="F3" s="145">
        <f>(E3*D3)*255</f>
        <v>0</v>
      </c>
    </row>
    <row r="4" spans="1:6" x14ac:dyDescent="0.3">
      <c r="A4" s="11" t="s">
        <v>1212</v>
      </c>
      <c r="B4" s="68" t="s">
        <v>99</v>
      </c>
      <c r="C4" s="11" t="s">
        <v>8</v>
      </c>
      <c r="D4" s="132">
        <v>15.13</v>
      </c>
      <c r="E4" s="23"/>
      <c r="F4" s="145">
        <f t="shared" ref="F4:F67" si="0">(E4*D4)*255</f>
        <v>0</v>
      </c>
    </row>
    <row r="5" spans="1:6" x14ac:dyDescent="0.3">
      <c r="A5" s="11" t="s">
        <v>1212</v>
      </c>
      <c r="B5" s="68" t="s">
        <v>99</v>
      </c>
      <c r="C5" s="11" t="s">
        <v>8</v>
      </c>
      <c r="D5" s="132">
        <v>15.25</v>
      </c>
      <c r="E5" s="23"/>
      <c r="F5" s="145">
        <f t="shared" si="0"/>
        <v>0</v>
      </c>
    </row>
    <row r="6" spans="1:6" x14ac:dyDescent="0.3">
      <c r="A6" s="11" t="s">
        <v>1212</v>
      </c>
      <c r="B6" s="68" t="s">
        <v>99</v>
      </c>
      <c r="C6" s="11" t="s">
        <v>8</v>
      </c>
      <c r="D6" s="132">
        <v>11.36</v>
      </c>
      <c r="E6" s="23"/>
      <c r="F6" s="145">
        <f t="shared" si="0"/>
        <v>0</v>
      </c>
    </row>
    <row r="7" spans="1:6" x14ac:dyDescent="0.3">
      <c r="A7" s="11" t="s">
        <v>1212</v>
      </c>
      <c r="B7" s="68" t="s">
        <v>99</v>
      </c>
      <c r="C7" s="11" t="s">
        <v>8</v>
      </c>
      <c r="D7" s="132">
        <v>11.13</v>
      </c>
      <c r="E7" s="23"/>
      <c r="F7" s="145">
        <f t="shared" si="0"/>
        <v>0</v>
      </c>
    </row>
    <row r="8" spans="1:6" x14ac:dyDescent="0.3">
      <c r="A8" s="11" t="s">
        <v>1212</v>
      </c>
      <c r="B8" s="68" t="s">
        <v>248</v>
      </c>
      <c r="C8" s="11" t="s">
        <v>8</v>
      </c>
      <c r="D8" s="132">
        <v>23.45</v>
      </c>
      <c r="E8" s="23"/>
      <c r="F8" s="145">
        <f t="shared" si="0"/>
        <v>0</v>
      </c>
    </row>
    <row r="9" spans="1:6" x14ac:dyDescent="0.3">
      <c r="A9" s="11" t="s">
        <v>1212</v>
      </c>
      <c r="B9" s="68" t="s">
        <v>99</v>
      </c>
      <c r="C9" s="11" t="s">
        <v>8</v>
      </c>
      <c r="D9" s="132">
        <v>14.98</v>
      </c>
      <c r="E9" s="23"/>
      <c r="F9" s="145">
        <f t="shared" si="0"/>
        <v>0</v>
      </c>
    </row>
    <row r="10" spans="1:6" x14ac:dyDescent="0.3">
      <c r="A10" s="11" t="s">
        <v>1212</v>
      </c>
      <c r="B10" s="68" t="s">
        <v>99</v>
      </c>
      <c r="C10" s="11" t="s">
        <v>8</v>
      </c>
      <c r="D10" s="132">
        <v>15.31</v>
      </c>
      <c r="E10" s="23"/>
      <c r="F10" s="145">
        <f t="shared" si="0"/>
        <v>0</v>
      </c>
    </row>
    <row r="11" spans="1:6" x14ac:dyDescent="0.3">
      <c r="A11" s="11" t="s">
        <v>1212</v>
      </c>
      <c r="B11" s="68" t="s">
        <v>99</v>
      </c>
      <c r="C11" s="11" t="s">
        <v>8</v>
      </c>
      <c r="D11" s="132">
        <v>19.600000000000001</v>
      </c>
      <c r="E11" s="23"/>
      <c r="F11" s="145">
        <f t="shared" si="0"/>
        <v>0</v>
      </c>
    </row>
    <row r="12" spans="1:6" x14ac:dyDescent="0.3">
      <c r="A12" s="11" t="s">
        <v>1212</v>
      </c>
      <c r="B12" s="68" t="s">
        <v>221</v>
      </c>
      <c r="C12" s="11" t="s">
        <v>8</v>
      </c>
      <c r="D12" s="132">
        <v>18.98</v>
      </c>
      <c r="E12" s="23"/>
      <c r="F12" s="145">
        <f t="shared" si="0"/>
        <v>0</v>
      </c>
    </row>
    <row r="13" spans="1:6" x14ac:dyDescent="0.3">
      <c r="A13" s="11" t="s">
        <v>1212</v>
      </c>
      <c r="B13" s="68" t="s">
        <v>248</v>
      </c>
      <c r="C13" s="11" t="s">
        <v>8</v>
      </c>
      <c r="D13" s="132">
        <v>39.71</v>
      </c>
      <c r="E13" s="23"/>
      <c r="F13" s="145">
        <f t="shared" si="0"/>
        <v>0</v>
      </c>
    </row>
    <row r="14" spans="1:6" x14ac:dyDescent="0.3">
      <c r="A14" s="11" t="s">
        <v>1212</v>
      </c>
      <c r="B14" s="68" t="s">
        <v>79</v>
      </c>
      <c r="C14" s="11" t="s">
        <v>8</v>
      </c>
      <c r="D14" s="132">
        <v>3.13</v>
      </c>
      <c r="E14" s="23"/>
      <c r="F14" s="145">
        <f t="shared" si="0"/>
        <v>0</v>
      </c>
    </row>
    <row r="15" spans="1:6" x14ac:dyDescent="0.3">
      <c r="A15" s="11" t="s">
        <v>1212</v>
      </c>
      <c r="B15" s="68" t="s">
        <v>221</v>
      </c>
      <c r="C15" s="11" t="s">
        <v>8</v>
      </c>
      <c r="D15" s="132">
        <v>20.059999999999999</v>
      </c>
      <c r="E15" s="23"/>
      <c r="F15" s="145">
        <f t="shared" si="0"/>
        <v>0</v>
      </c>
    </row>
    <row r="16" spans="1:6" x14ac:dyDescent="0.3">
      <c r="A16" s="11" t="s">
        <v>1212</v>
      </c>
      <c r="B16" s="68" t="s">
        <v>255</v>
      </c>
      <c r="C16" s="11" t="s">
        <v>8</v>
      </c>
      <c r="D16" s="132">
        <v>19.98</v>
      </c>
      <c r="E16" s="23"/>
      <c r="F16" s="145">
        <f t="shared" si="0"/>
        <v>0</v>
      </c>
    </row>
    <row r="17" spans="1:6" x14ac:dyDescent="0.3">
      <c r="A17" s="11" t="s">
        <v>1212</v>
      </c>
      <c r="B17" s="68" t="s">
        <v>253</v>
      </c>
      <c r="C17" s="11" t="s">
        <v>8</v>
      </c>
      <c r="D17" s="132">
        <v>21.7</v>
      </c>
      <c r="E17" s="23"/>
      <c r="F17" s="145">
        <f t="shared" si="0"/>
        <v>0</v>
      </c>
    </row>
    <row r="18" spans="1:6" x14ac:dyDescent="0.3">
      <c r="A18" s="11" t="s">
        <v>1212</v>
      </c>
      <c r="B18" s="68" t="s">
        <v>99</v>
      </c>
      <c r="C18" s="11" t="s">
        <v>8</v>
      </c>
      <c r="D18" s="132">
        <v>15.3</v>
      </c>
      <c r="E18" s="23"/>
      <c r="F18" s="145">
        <f t="shared" si="0"/>
        <v>0</v>
      </c>
    </row>
    <row r="19" spans="1:6" x14ac:dyDescent="0.3">
      <c r="A19" s="11" t="s">
        <v>1212</v>
      </c>
      <c r="B19" s="68" t="s">
        <v>245</v>
      </c>
      <c r="C19" s="11" t="s">
        <v>8</v>
      </c>
      <c r="D19" s="132">
        <v>8.64</v>
      </c>
      <c r="E19" s="23"/>
      <c r="F19" s="145">
        <f t="shared" si="0"/>
        <v>0</v>
      </c>
    </row>
    <row r="20" spans="1:6" x14ac:dyDescent="0.3">
      <c r="A20" s="11" t="s">
        <v>1212</v>
      </c>
      <c r="B20" s="68" t="s">
        <v>244</v>
      </c>
      <c r="C20" s="11" t="s">
        <v>8</v>
      </c>
      <c r="D20" s="132">
        <v>6.91</v>
      </c>
      <c r="E20" s="23"/>
      <c r="F20" s="145">
        <f t="shared" si="0"/>
        <v>0</v>
      </c>
    </row>
    <row r="21" spans="1:6" x14ac:dyDescent="0.3">
      <c r="A21" s="11" t="s">
        <v>1212</v>
      </c>
      <c r="B21" s="68" t="s">
        <v>246</v>
      </c>
      <c r="C21" s="11" t="s">
        <v>8</v>
      </c>
      <c r="D21" s="132">
        <v>6.46</v>
      </c>
      <c r="E21" s="23"/>
      <c r="F21" s="145">
        <f t="shared" si="0"/>
        <v>0</v>
      </c>
    </row>
    <row r="22" spans="1:6" x14ac:dyDescent="0.3">
      <c r="A22" s="11" t="s">
        <v>1212</v>
      </c>
      <c r="B22" s="68" t="s">
        <v>239</v>
      </c>
      <c r="C22" s="11" t="s">
        <v>8</v>
      </c>
      <c r="D22" s="132">
        <v>22.39</v>
      </c>
      <c r="E22" s="23"/>
      <c r="F22" s="145">
        <f t="shared" si="0"/>
        <v>0</v>
      </c>
    </row>
    <row r="23" spans="1:6" x14ac:dyDescent="0.3">
      <c r="A23" s="11" t="s">
        <v>1212</v>
      </c>
      <c r="B23" s="68" t="s">
        <v>259</v>
      </c>
      <c r="C23" s="11" t="s">
        <v>8</v>
      </c>
      <c r="D23" s="132">
        <v>15.12</v>
      </c>
      <c r="E23" s="23"/>
      <c r="F23" s="145">
        <f t="shared" si="0"/>
        <v>0</v>
      </c>
    </row>
    <row r="24" spans="1:6" x14ac:dyDescent="0.3">
      <c r="A24" s="11" t="s">
        <v>1212</v>
      </c>
      <c r="B24" s="68" t="s">
        <v>260</v>
      </c>
      <c r="C24" s="11" t="s">
        <v>8</v>
      </c>
      <c r="D24" s="132">
        <v>15.23</v>
      </c>
      <c r="E24" s="23"/>
      <c r="F24" s="145">
        <f t="shared" si="0"/>
        <v>0</v>
      </c>
    </row>
    <row r="25" spans="1:6" x14ac:dyDescent="0.3">
      <c r="A25" s="11" t="s">
        <v>1212</v>
      </c>
      <c r="B25" s="68" t="s">
        <v>99</v>
      </c>
      <c r="C25" s="11" t="s">
        <v>8</v>
      </c>
      <c r="D25" s="132">
        <v>15.23</v>
      </c>
      <c r="E25" s="23"/>
      <c r="F25" s="145">
        <f t="shared" si="0"/>
        <v>0</v>
      </c>
    </row>
    <row r="26" spans="1:6" x14ac:dyDescent="0.3">
      <c r="A26" s="11" t="s">
        <v>1212</v>
      </c>
      <c r="B26" s="68" t="s">
        <v>99</v>
      </c>
      <c r="C26" s="11" t="s">
        <v>8</v>
      </c>
      <c r="D26" s="132">
        <v>15.16</v>
      </c>
      <c r="E26" s="23"/>
      <c r="F26" s="145">
        <f t="shared" si="0"/>
        <v>0</v>
      </c>
    </row>
    <row r="27" spans="1:6" x14ac:dyDescent="0.3">
      <c r="A27" s="11" t="s">
        <v>1212</v>
      </c>
      <c r="B27" s="68" t="s">
        <v>99</v>
      </c>
      <c r="C27" s="11" t="s">
        <v>8</v>
      </c>
      <c r="D27" s="132">
        <v>15.16</v>
      </c>
      <c r="E27" s="23"/>
      <c r="F27" s="145">
        <f t="shared" si="0"/>
        <v>0</v>
      </c>
    </row>
    <row r="28" spans="1:6" x14ac:dyDescent="0.3">
      <c r="A28" s="11" t="s">
        <v>1212</v>
      </c>
      <c r="B28" s="68" t="s">
        <v>99</v>
      </c>
      <c r="C28" s="11" t="s">
        <v>8</v>
      </c>
      <c r="D28" s="132">
        <v>15.23</v>
      </c>
      <c r="E28" s="23"/>
      <c r="F28" s="145">
        <f t="shared" si="0"/>
        <v>0</v>
      </c>
    </row>
    <row r="29" spans="1:6" x14ac:dyDescent="0.3">
      <c r="A29" s="11" t="s">
        <v>1212</v>
      </c>
      <c r="B29" s="68" t="s">
        <v>99</v>
      </c>
      <c r="C29" s="11" t="s">
        <v>8</v>
      </c>
      <c r="D29" s="132">
        <v>15.23</v>
      </c>
      <c r="E29" s="23"/>
      <c r="F29" s="145">
        <f t="shared" si="0"/>
        <v>0</v>
      </c>
    </row>
    <row r="30" spans="1:6" x14ac:dyDescent="0.3">
      <c r="A30" s="11" t="s">
        <v>1212</v>
      </c>
      <c r="B30" s="68" t="s">
        <v>99</v>
      </c>
      <c r="C30" s="11" t="s">
        <v>8</v>
      </c>
      <c r="D30" s="132">
        <v>15.23</v>
      </c>
      <c r="E30" s="23"/>
      <c r="F30" s="145">
        <f t="shared" si="0"/>
        <v>0</v>
      </c>
    </row>
    <row r="31" spans="1:6" x14ac:dyDescent="0.3">
      <c r="A31" s="11" t="s">
        <v>1212</v>
      </c>
      <c r="B31" s="68" t="s">
        <v>99</v>
      </c>
      <c r="C31" s="11" t="s">
        <v>8</v>
      </c>
      <c r="D31" s="132">
        <v>15.23</v>
      </c>
      <c r="E31" s="23"/>
      <c r="F31" s="145">
        <f t="shared" si="0"/>
        <v>0</v>
      </c>
    </row>
    <row r="32" spans="1:6" x14ac:dyDescent="0.3">
      <c r="A32" s="11" t="s">
        <v>1212</v>
      </c>
      <c r="B32" s="68" t="s">
        <v>99</v>
      </c>
      <c r="C32" s="11" t="s">
        <v>8</v>
      </c>
      <c r="D32" s="132">
        <v>15.23</v>
      </c>
      <c r="E32" s="23"/>
      <c r="F32" s="145">
        <f t="shared" si="0"/>
        <v>0</v>
      </c>
    </row>
    <row r="33" spans="1:6" x14ac:dyDescent="0.3">
      <c r="A33" s="11" t="s">
        <v>1212</v>
      </c>
      <c r="B33" s="68" t="s">
        <v>224</v>
      </c>
      <c r="C33" s="11" t="s">
        <v>8</v>
      </c>
      <c r="D33" s="132">
        <v>15.23</v>
      </c>
      <c r="E33" s="23"/>
      <c r="F33" s="145">
        <f t="shared" si="0"/>
        <v>0</v>
      </c>
    </row>
    <row r="34" spans="1:6" x14ac:dyDescent="0.3">
      <c r="A34" s="11" t="s">
        <v>1212</v>
      </c>
      <c r="B34" s="68" t="s">
        <v>99</v>
      </c>
      <c r="C34" s="11" t="s">
        <v>8</v>
      </c>
      <c r="D34" s="132">
        <v>15.12</v>
      </c>
      <c r="E34" s="23"/>
      <c r="F34" s="145">
        <f t="shared" si="0"/>
        <v>0</v>
      </c>
    </row>
    <row r="35" spans="1:6" x14ac:dyDescent="0.3">
      <c r="A35" s="11" t="s">
        <v>1212</v>
      </c>
      <c r="B35" s="68" t="s">
        <v>240</v>
      </c>
      <c r="C35" s="11" t="s">
        <v>8</v>
      </c>
      <c r="D35" s="135">
        <v>4.2699999999999996</v>
      </c>
      <c r="E35" s="23"/>
      <c r="F35" s="145">
        <f t="shared" si="0"/>
        <v>0</v>
      </c>
    </row>
    <row r="36" spans="1:6" x14ac:dyDescent="0.3">
      <c r="A36" s="11" t="s">
        <v>1190</v>
      </c>
      <c r="B36" s="140" t="s">
        <v>218</v>
      </c>
      <c r="C36" s="11" t="s">
        <v>8</v>
      </c>
      <c r="D36" s="141">
        <v>476.74</v>
      </c>
      <c r="E36" s="23"/>
      <c r="F36" s="145">
        <f t="shared" si="0"/>
        <v>0</v>
      </c>
    </row>
    <row r="37" spans="1:6" x14ac:dyDescent="0.3">
      <c r="A37" s="11" t="s">
        <v>1190</v>
      </c>
      <c r="B37" s="68" t="s">
        <v>248</v>
      </c>
      <c r="C37" s="11" t="s">
        <v>8</v>
      </c>
      <c r="D37" s="132">
        <v>36.83</v>
      </c>
      <c r="E37" s="23"/>
      <c r="F37" s="145">
        <f t="shared" si="0"/>
        <v>0</v>
      </c>
    </row>
    <row r="38" spans="1:6" x14ac:dyDescent="0.3">
      <c r="A38" s="11" t="s">
        <v>1190</v>
      </c>
      <c r="B38" s="68" t="s">
        <v>220</v>
      </c>
      <c r="C38" s="11" t="s">
        <v>8</v>
      </c>
      <c r="D38" s="132">
        <v>3.49</v>
      </c>
      <c r="E38" s="23"/>
      <c r="F38" s="145">
        <f t="shared" si="0"/>
        <v>0</v>
      </c>
    </row>
    <row r="39" spans="1:6" x14ac:dyDescent="0.3">
      <c r="A39" s="11" t="s">
        <v>1190</v>
      </c>
      <c r="B39" s="68" t="s">
        <v>155</v>
      </c>
      <c r="C39" s="11" t="s">
        <v>8</v>
      </c>
      <c r="D39" s="132">
        <v>3.55</v>
      </c>
      <c r="E39" s="23"/>
      <c r="F39" s="145">
        <f t="shared" si="0"/>
        <v>0</v>
      </c>
    </row>
    <row r="40" spans="1:6" x14ac:dyDescent="0.3">
      <c r="A40" s="11" t="s">
        <v>1190</v>
      </c>
      <c r="B40" s="68" t="s">
        <v>250</v>
      </c>
      <c r="C40" s="11" t="s">
        <v>8</v>
      </c>
      <c r="D40" s="132">
        <v>2.09</v>
      </c>
      <c r="E40" s="23"/>
      <c r="F40" s="145">
        <f t="shared" si="0"/>
        <v>0</v>
      </c>
    </row>
    <row r="41" spans="1:6" x14ac:dyDescent="0.3">
      <c r="A41" s="11" t="s">
        <v>1190</v>
      </c>
      <c r="B41" s="68" t="s">
        <v>256</v>
      </c>
      <c r="C41" s="11" t="s">
        <v>8</v>
      </c>
      <c r="D41" s="132">
        <v>4.99</v>
      </c>
      <c r="E41" s="23"/>
      <c r="F41" s="145">
        <f t="shared" si="0"/>
        <v>0</v>
      </c>
    </row>
    <row r="42" spans="1:6" x14ac:dyDescent="0.3">
      <c r="A42" s="11" t="s">
        <v>1190</v>
      </c>
      <c r="B42" s="68" t="s">
        <v>257</v>
      </c>
      <c r="C42" s="11" t="s">
        <v>8</v>
      </c>
      <c r="D42" s="132">
        <v>9.41</v>
      </c>
      <c r="E42" s="23"/>
      <c r="F42" s="145">
        <f t="shared" si="0"/>
        <v>0</v>
      </c>
    </row>
    <row r="43" spans="1:6" x14ac:dyDescent="0.3">
      <c r="A43" s="11" t="s">
        <v>1190</v>
      </c>
      <c r="B43" s="68" t="s">
        <v>155</v>
      </c>
      <c r="C43" s="11" t="s">
        <v>8</v>
      </c>
      <c r="D43" s="132">
        <v>16.100000000000001</v>
      </c>
      <c r="E43" s="23"/>
      <c r="F43" s="145">
        <f t="shared" si="0"/>
        <v>0</v>
      </c>
    </row>
    <row r="44" spans="1:6" x14ac:dyDescent="0.3">
      <c r="A44" s="11" t="s">
        <v>1190</v>
      </c>
      <c r="B44" s="68" t="s">
        <v>219</v>
      </c>
      <c r="C44" s="11" t="s">
        <v>8</v>
      </c>
      <c r="D44" s="132">
        <v>3.49</v>
      </c>
      <c r="E44" s="23"/>
      <c r="F44" s="145">
        <f t="shared" si="0"/>
        <v>0</v>
      </c>
    </row>
    <row r="45" spans="1:6" x14ac:dyDescent="0.3">
      <c r="A45" s="11" t="s">
        <v>1190</v>
      </c>
      <c r="B45" s="68" t="s">
        <v>153</v>
      </c>
      <c r="C45" s="11" t="s">
        <v>8</v>
      </c>
      <c r="D45" s="132">
        <v>3.55</v>
      </c>
      <c r="E45" s="23"/>
      <c r="F45" s="145">
        <f t="shared" si="0"/>
        <v>0</v>
      </c>
    </row>
    <row r="46" spans="1:6" x14ac:dyDescent="0.3">
      <c r="A46" s="11" t="s">
        <v>1190</v>
      </c>
      <c r="B46" s="68" t="s">
        <v>249</v>
      </c>
      <c r="C46" s="11" t="s">
        <v>8</v>
      </c>
      <c r="D46" s="132">
        <v>2.09</v>
      </c>
      <c r="E46" s="23"/>
      <c r="F46" s="145">
        <f t="shared" si="0"/>
        <v>0</v>
      </c>
    </row>
    <row r="47" spans="1:6" x14ac:dyDescent="0.3">
      <c r="A47" s="11" t="s">
        <v>1190</v>
      </c>
      <c r="B47" s="68" t="s">
        <v>256</v>
      </c>
      <c r="C47" s="11" t="s">
        <v>8</v>
      </c>
      <c r="D47" s="132">
        <v>3.87</v>
      </c>
      <c r="E47" s="23"/>
      <c r="F47" s="145">
        <f t="shared" si="0"/>
        <v>0</v>
      </c>
    </row>
    <row r="48" spans="1:6" x14ac:dyDescent="0.3">
      <c r="A48" s="11" t="s">
        <v>1190</v>
      </c>
      <c r="B48" s="68" t="s">
        <v>254</v>
      </c>
      <c r="C48" s="11" t="s">
        <v>8</v>
      </c>
      <c r="D48" s="132">
        <v>1.5</v>
      </c>
      <c r="E48" s="23"/>
      <c r="F48" s="145">
        <f t="shared" si="0"/>
        <v>0</v>
      </c>
    </row>
    <row r="49" spans="1:6" x14ac:dyDescent="0.3">
      <c r="A49" s="11" t="s">
        <v>1190</v>
      </c>
      <c r="B49" s="68" t="s">
        <v>56</v>
      </c>
      <c r="C49" s="11" t="s">
        <v>8</v>
      </c>
      <c r="D49" s="132">
        <v>8.15</v>
      </c>
      <c r="E49" s="23"/>
      <c r="F49" s="145">
        <f t="shared" si="0"/>
        <v>0</v>
      </c>
    </row>
    <row r="50" spans="1:6" x14ac:dyDescent="0.3">
      <c r="A50" s="11" t="s">
        <v>1190</v>
      </c>
      <c r="B50" s="68" t="s">
        <v>153</v>
      </c>
      <c r="C50" s="11" t="s">
        <v>8</v>
      </c>
      <c r="D50" s="132">
        <v>20.94</v>
      </c>
      <c r="E50" s="23"/>
      <c r="F50" s="145">
        <f t="shared" si="0"/>
        <v>0</v>
      </c>
    </row>
    <row r="51" spans="1:6" x14ac:dyDescent="0.3">
      <c r="A51" s="11" t="s">
        <v>1190</v>
      </c>
      <c r="B51" s="68" t="s">
        <v>232</v>
      </c>
      <c r="C51" s="11" t="s">
        <v>8</v>
      </c>
      <c r="D51" s="132">
        <v>45.69</v>
      </c>
      <c r="E51" s="23"/>
      <c r="F51" s="145">
        <f t="shared" si="0"/>
        <v>0</v>
      </c>
    </row>
    <row r="52" spans="1:6" x14ac:dyDescent="0.3">
      <c r="A52" s="11" t="s">
        <v>1190</v>
      </c>
      <c r="B52" s="68" t="s">
        <v>99</v>
      </c>
      <c r="C52" s="11" t="s">
        <v>8</v>
      </c>
      <c r="D52" s="132">
        <v>4.1900000000000004</v>
      </c>
      <c r="E52" s="23"/>
      <c r="F52" s="145">
        <f t="shared" si="0"/>
        <v>0</v>
      </c>
    </row>
    <row r="53" spans="1:6" x14ac:dyDescent="0.3">
      <c r="A53" s="11" t="s">
        <v>1190</v>
      </c>
      <c r="B53" s="68" t="s">
        <v>230</v>
      </c>
      <c r="C53" s="11" t="s">
        <v>8</v>
      </c>
      <c r="D53" s="132">
        <v>24.58</v>
      </c>
      <c r="E53" s="23"/>
      <c r="F53" s="145">
        <f t="shared" si="0"/>
        <v>0</v>
      </c>
    </row>
    <row r="54" spans="1:6" x14ac:dyDescent="0.3">
      <c r="A54" s="11" t="s">
        <v>1190</v>
      </c>
      <c r="B54" s="68" t="s">
        <v>233</v>
      </c>
      <c r="C54" s="11" t="s">
        <v>8</v>
      </c>
      <c r="D54" s="132">
        <v>18.66</v>
      </c>
      <c r="E54" s="23"/>
      <c r="F54" s="145">
        <f t="shared" si="0"/>
        <v>0</v>
      </c>
    </row>
    <row r="55" spans="1:6" x14ac:dyDescent="0.3">
      <c r="A55" s="11" t="s">
        <v>1190</v>
      </c>
      <c r="B55" s="68" t="s">
        <v>225</v>
      </c>
      <c r="C55" s="11" t="s">
        <v>8</v>
      </c>
      <c r="D55" s="132">
        <v>7.27</v>
      </c>
      <c r="E55" s="23"/>
      <c r="F55" s="145">
        <f t="shared" si="0"/>
        <v>0</v>
      </c>
    </row>
    <row r="56" spans="1:6" x14ac:dyDescent="0.3">
      <c r="A56" s="11" t="s">
        <v>1190</v>
      </c>
      <c r="B56" s="68" t="s">
        <v>79</v>
      </c>
      <c r="C56" s="11" t="s">
        <v>8</v>
      </c>
      <c r="D56" s="132">
        <v>125.4</v>
      </c>
      <c r="E56" s="23"/>
      <c r="F56" s="145">
        <f t="shared" si="0"/>
        <v>0</v>
      </c>
    </row>
    <row r="57" spans="1:6" x14ac:dyDescent="0.3">
      <c r="A57" s="11" t="s">
        <v>1190</v>
      </c>
      <c r="B57" s="68" t="s">
        <v>118</v>
      </c>
      <c r="C57" s="11" t="s">
        <v>8</v>
      </c>
      <c r="D57" s="132">
        <v>49.8</v>
      </c>
      <c r="E57" s="23"/>
      <c r="F57" s="145">
        <f t="shared" si="0"/>
        <v>0</v>
      </c>
    </row>
    <row r="58" spans="1:6" x14ac:dyDescent="0.3">
      <c r="A58" s="11" t="s">
        <v>1190</v>
      </c>
      <c r="B58" s="68" t="s">
        <v>242</v>
      </c>
      <c r="C58" s="11" t="s">
        <v>8</v>
      </c>
      <c r="D58" s="132">
        <v>24.65</v>
      </c>
      <c r="E58" s="23"/>
      <c r="F58" s="145">
        <f t="shared" si="0"/>
        <v>0</v>
      </c>
    </row>
    <row r="59" spans="1:6" x14ac:dyDescent="0.3">
      <c r="A59" s="11" t="s">
        <v>1190</v>
      </c>
      <c r="B59" s="68" t="s">
        <v>118</v>
      </c>
      <c r="C59" s="11" t="s">
        <v>8</v>
      </c>
      <c r="D59" s="132">
        <v>76.260000000000005</v>
      </c>
      <c r="E59" s="23"/>
      <c r="F59" s="145">
        <f t="shared" si="0"/>
        <v>0</v>
      </c>
    </row>
    <row r="60" spans="1:6" x14ac:dyDescent="0.3">
      <c r="A60" s="11" t="s">
        <v>1190</v>
      </c>
      <c r="B60" s="68" t="s">
        <v>227</v>
      </c>
      <c r="C60" s="11" t="s">
        <v>8</v>
      </c>
      <c r="D60" s="132">
        <v>25</v>
      </c>
      <c r="E60" s="23"/>
      <c r="F60" s="145">
        <f t="shared" si="0"/>
        <v>0</v>
      </c>
    </row>
    <row r="61" spans="1:6" x14ac:dyDescent="0.3">
      <c r="A61" s="11" t="s">
        <v>1190</v>
      </c>
      <c r="B61" s="68" t="s">
        <v>235</v>
      </c>
      <c r="C61" s="11" t="s">
        <v>8</v>
      </c>
      <c r="D61" s="132">
        <v>16.89</v>
      </c>
      <c r="E61" s="23"/>
      <c r="F61" s="145">
        <f t="shared" si="0"/>
        <v>0</v>
      </c>
    </row>
    <row r="62" spans="1:6" x14ac:dyDescent="0.3">
      <c r="A62" s="11" t="s">
        <v>1190</v>
      </c>
      <c r="B62" s="68" t="s">
        <v>99</v>
      </c>
      <c r="C62" s="11" t="s">
        <v>8</v>
      </c>
      <c r="D62" s="132">
        <v>7.25</v>
      </c>
      <c r="E62" s="23"/>
      <c r="F62" s="145">
        <f t="shared" si="0"/>
        <v>0</v>
      </c>
    </row>
    <row r="63" spans="1:6" x14ac:dyDescent="0.3">
      <c r="A63" s="11" t="s">
        <v>1190</v>
      </c>
      <c r="B63" s="68" t="s">
        <v>227</v>
      </c>
      <c r="C63" s="11" t="s">
        <v>8</v>
      </c>
      <c r="D63" s="132">
        <v>76.069999999999993</v>
      </c>
      <c r="E63" s="23"/>
      <c r="F63" s="145">
        <f t="shared" si="0"/>
        <v>0</v>
      </c>
    </row>
    <row r="64" spans="1:6" x14ac:dyDescent="0.3">
      <c r="A64" s="11" t="s">
        <v>1190</v>
      </c>
      <c r="B64" s="68" t="s">
        <v>242</v>
      </c>
      <c r="C64" s="11" t="s">
        <v>8</v>
      </c>
      <c r="D64" s="132">
        <v>24.72</v>
      </c>
      <c r="E64" s="23"/>
      <c r="F64" s="145">
        <f t="shared" si="0"/>
        <v>0</v>
      </c>
    </row>
    <row r="65" spans="1:6" x14ac:dyDescent="0.3">
      <c r="A65" s="11" t="s">
        <v>1190</v>
      </c>
      <c r="B65" s="68" t="s">
        <v>215</v>
      </c>
      <c r="C65" s="11" t="s">
        <v>8</v>
      </c>
      <c r="D65" s="132">
        <v>50.28</v>
      </c>
      <c r="E65" s="23"/>
      <c r="F65" s="145">
        <f t="shared" si="0"/>
        <v>0</v>
      </c>
    </row>
    <row r="66" spans="1:6" x14ac:dyDescent="0.3">
      <c r="A66" s="11" t="s">
        <v>1190</v>
      </c>
      <c r="B66" s="68" t="s">
        <v>231</v>
      </c>
      <c r="C66" s="11" t="s">
        <v>8</v>
      </c>
      <c r="D66" s="132">
        <v>24.69</v>
      </c>
      <c r="E66" s="23"/>
      <c r="F66" s="145">
        <f t="shared" si="0"/>
        <v>0</v>
      </c>
    </row>
    <row r="67" spans="1:6" x14ac:dyDescent="0.3">
      <c r="A67" s="11" t="s">
        <v>1190</v>
      </c>
      <c r="B67" s="68" t="s">
        <v>226</v>
      </c>
      <c r="C67" s="11" t="s">
        <v>8</v>
      </c>
      <c r="D67" s="132">
        <v>50.47</v>
      </c>
      <c r="E67" s="23"/>
      <c r="F67" s="145">
        <f t="shared" si="0"/>
        <v>0</v>
      </c>
    </row>
    <row r="68" spans="1:6" ht="28.8" x14ac:dyDescent="0.3">
      <c r="A68" s="35" t="s">
        <v>1190</v>
      </c>
      <c r="B68" s="134" t="s">
        <v>229</v>
      </c>
      <c r="C68" s="35" t="s">
        <v>8</v>
      </c>
      <c r="D68" s="132">
        <v>24.48</v>
      </c>
      <c r="E68" s="34"/>
      <c r="F68" s="145">
        <f t="shared" ref="F68:F131" si="1">(E68*D68)*255</f>
        <v>0</v>
      </c>
    </row>
    <row r="69" spans="1:6" ht="28.8" x14ac:dyDescent="0.3">
      <c r="A69" s="35" t="s">
        <v>1190</v>
      </c>
      <c r="B69" s="134" t="s">
        <v>229</v>
      </c>
      <c r="C69" s="35" t="s">
        <v>8</v>
      </c>
      <c r="D69" s="132">
        <v>12.06</v>
      </c>
      <c r="E69" s="34"/>
      <c r="F69" s="145">
        <f t="shared" si="1"/>
        <v>0</v>
      </c>
    </row>
    <row r="70" spans="1:6" ht="28.8" x14ac:dyDescent="0.3">
      <c r="A70" s="35" t="s">
        <v>1190</v>
      </c>
      <c r="B70" s="134" t="s">
        <v>229</v>
      </c>
      <c r="C70" s="35" t="s">
        <v>8</v>
      </c>
      <c r="D70" s="132">
        <v>12.08</v>
      </c>
      <c r="E70" s="34"/>
      <c r="F70" s="145">
        <f t="shared" si="1"/>
        <v>0</v>
      </c>
    </row>
    <row r="71" spans="1:6" ht="28.8" x14ac:dyDescent="0.3">
      <c r="A71" s="35" t="s">
        <v>1190</v>
      </c>
      <c r="B71" s="134" t="s">
        <v>229</v>
      </c>
      <c r="C71" s="35" t="s">
        <v>8</v>
      </c>
      <c r="D71" s="132">
        <v>24.41</v>
      </c>
      <c r="E71" s="34"/>
      <c r="F71" s="145">
        <f t="shared" si="1"/>
        <v>0</v>
      </c>
    </row>
    <row r="72" spans="1:6" x14ac:dyDescent="0.3">
      <c r="A72" s="41" t="s">
        <v>1190</v>
      </c>
      <c r="B72" s="134" t="s">
        <v>79</v>
      </c>
      <c r="C72" s="41" t="s">
        <v>8</v>
      </c>
      <c r="D72" s="132">
        <v>300.83999999999997</v>
      </c>
      <c r="E72" s="153"/>
      <c r="F72" s="145">
        <f t="shared" si="1"/>
        <v>0</v>
      </c>
    </row>
    <row r="73" spans="1:6" x14ac:dyDescent="0.3">
      <c r="A73" s="41" t="s">
        <v>1190</v>
      </c>
      <c r="B73" s="134" t="s">
        <v>234</v>
      </c>
      <c r="C73" s="41" t="s">
        <v>8</v>
      </c>
      <c r="D73" s="132">
        <v>27.07</v>
      </c>
      <c r="E73" s="153"/>
      <c r="F73" s="145">
        <f t="shared" si="1"/>
        <v>0</v>
      </c>
    </row>
    <row r="74" spans="1:6" x14ac:dyDescent="0.3">
      <c r="A74" s="41" t="s">
        <v>1190</v>
      </c>
      <c r="B74" s="134" t="s">
        <v>228</v>
      </c>
      <c r="C74" s="41" t="s">
        <v>8</v>
      </c>
      <c r="D74" s="132">
        <v>24.68</v>
      </c>
      <c r="E74" s="153"/>
      <c r="F74" s="145">
        <f t="shared" si="1"/>
        <v>0</v>
      </c>
    </row>
    <row r="75" spans="1:6" x14ac:dyDescent="0.3">
      <c r="A75" s="41" t="s">
        <v>1190</v>
      </c>
      <c r="B75" s="134" t="s">
        <v>749</v>
      </c>
      <c r="C75" s="41" t="s">
        <v>8</v>
      </c>
      <c r="D75" s="132">
        <v>24.56</v>
      </c>
      <c r="E75" s="153"/>
      <c r="F75" s="145">
        <f t="shared" si="1"/>
        <v>0</v>
      </c>
    </row>
    <row r="76" spans="1:6" x14ac:dyDescent="0.3">
      <c r="A76" s="41" t="s">
        <v>1190</v>
      </c>
      <c r="B76" s="134" t="s">
        <v>242</v>
      </c>
      <c r="C76" s="41" t="s">
        <v>8</v>
      </c>
      <c r="D76" s="132">
        <v>24.74</v>
      </c>
      <c r="E76" s="153"/>
      <c r="F76" s="145">
        <f t="shared" si="1"/>
        <v>0</v>
      </c>
    </row>
    <row r="77" spans="1:6" x14ac:dyDescent="0.3">
      <c r="A77" s="41" t="s">
        <v>1190</v>
      </c>
      <c r="B77" s="134" t="s">
        <v>214</v>
      </c>
      <c r="C77" s="41" t="s">
        <v>8</v>
      </c>
      <c r="D77" s="132">
        <v>64.66</v>
      </c>
      <c r="E77" s="153"/>
      <c r="F77" s="145">
        <f t="shared" si="1"/>
        <v>0</v>
      </c>
    </row>
    <row r="78" spans="1:6" x14ac:dyDescent="0.3">
      <c r="A78" s="41" t="s">
        <v>1190</v>
      </c>
      <c r="B78" s="134" t="s">
        <v>248</v>
      </c>
      <c r="C78" s="41" t="s">
        <v>8</v>
      </c>
      <c r="D78" s="132">
        <v>24.94</v>
      </c>
      <c r="E78" s="153"/>
      <c r="F78" s="145">
        <f t="shared" si="1"/>
        <v>0</v>
      </c>
    </row>
    <row r="79" spans="1:6" x14ac:dyDescent="0.3">
      <c r="A79" s="41" t="s">
        <v>1190</v>
      </c>
      <c r="B79" s="134" t="s">
        <v>227</v>
      </c>
      <c r="C79" s="41" t="s">
        <v>8</v>
      </c>
      <c r="D79" s="132">
        <v>43.22</v>
      </c>
      <c r="E79" s="153"/>
      <c r="F79" s="145">
        <f t="shared" si="1"/>
        <v>0</v>
      </c>
    </row>
    <row r="80" spans="1:6" x14ac:dyDescent="0.3">
      <c r="A80" s="41" t="s">
        <v>1190</v>
      </c>
      <c r="B80" s="134" t="s">
        <v>238</v>
      </c>
      <c r="C80" s="41" t="s">
        <v>8</v>
      </c>
      <c r="D80" s="132">
        <v>51.62</v>
      </c>
      <c r="E80" s="153"/>
      <c r="F80" s="145">
        <f t="shared" si="1"/>
        <v>0</v>
      </c>
    </row>
    <row r="81" spans="1:8" x14ac:dyDescent="0.3">
      <c r="A81" s="41" t="s">
        <v>1190</v>
      </c>
      <c r="B81" s="134" t="s">
        <v>223</v>
      </c>
      <c r="C81" s="41" t="s">
        <v>8</v>
      </c>
      <c r="D81" s="132">
        <v>36.450000000000003</v>
      </c>
      <c r="E81" s="153"/>
      <c r="F81" s="145">
        <f t="shared" si="1"/>
        <v>0</v>
      </c>
    </row>
    <row r="82" spans="1:8" x14ac:dyDescent="0.3">
      <c r="A82" s="41" t="s">
        <v>1190</v>
      </c>
      <c r="B82" s="134" t="s">
        <v>243</v>
      </c>
      <c r="C82" s="41" t="s">
        <v>8</v>
      </c>
      <c r="D82" s="132">
        <v>6.96</v>
      </c>
      <c r="E82" s="153"/>
      <c r="F82" s="145">
        <f t="shared" si="1"/>
        <v>0</v>
      </c>
    </row>
    <row r="83" spans="1:8" x14ac:dyDescent="0.3">
      <c r="A83" s="41" t="s">
        <v>1213</v>
      </c>
      <c r="B83" s="68" t="s">
        <v>218</v>
      </c>
      <c r="C83" s="41" t="s">
        <v>8</v>
      </c>
      <c r="D83" s="132">
        <v>116.67</v>
      </c>
      <c r="E83" s="153"/>
      <c r="F83" s="145">
        <f t="shared" si="1"/>
        <v>0</v>
      </c>
    </row>
    <row r="84" spans="1:8" x14ac:dyDescent="0.3">
      <c r="A84" s="41" t="s">
        <v>1213</v>
      </c>
      <c r="B84" s="68" t="s">
        <v>248</v>
      </c>
      <c r="C84" s="41" t="s">
        <v>8</v>
      </c>
      <c r="D84" s="132">
        <v>36.74</v>
      </c>
      <c r="E84" s="153"/>
      <c r="F84" s="145">
        <f t="shared" si="1"/>
        <v>0</v>
      </c>
    </row>
    <row r="85" spans="1:8" x14ac:dyDescent="0.3">
      <c r="A85" s="41" t="s">
        <v>1213</v>
      </c>
      <c r="B85" s="68" t="s">
        <v>256</v>
      </c>
      <c r="C85" s="41" t="s">
        <v>8</v>
      </c>
      <c r="D85" s="132">
        <v>4.47</v>
      </c>
      <c r="E85" s="153"/>
      <c r="F85" s="145">
        <f t="shared" si="1"/>
        <v>0</v>
      </c>
    </row>
    <row r="86" spans="1:8" x14ac:dyDescent="0.3">
      <c r="A86" s="190" t="s">
        <v>1213</v>
      </c>
      <c r="B86" s="190" t="s">
        <v>22</v>
      </c>
      <c r="C86" s="190" t="s">
        <v>8</v>
      </c>
      <c r="D86" s="191" t="s">
        <v>473</v>
      </c>
      <c r="E86" s="190"/>
      <c r="F86" s="145"/>
      <c r="G86" s="3"/>
      <c r="H86" s="3"/>
    </row>
    <row r="87" spans="1:8" x14ac:dyDescent="0.3">
      <c r="A87" s="68" t="s">
        <v>1213</v>
      </c>
      <c r="B87" s="68" t="s">
        <v>257</v>
      </c>
      <c r="C87" s="68" t="s">
        <v>8</v>
      </c>
      <c r="D87" s="132">
        <v>6.4</v>
      </c>
      <c r="E87" s="168"/>
      <c r="F87" s="145">
        <f t="shared" si="1"/>
        <v>0</v>
      </c>
      <c r="G87" s="3"/>
      <c r="H87" s="3"/>
    </row>
    <row r="88" spans="1:8" x14ac:dyDescent="0.3">
      <c r="A88" s="68" t="s">
        <v>1213</v>
      </c>
      <c r="B88" s="68" t="s">
        <v>250</v>
      </c>
      <c r="C88" s="68" t="s">
        <v>8</v>
      </c>
      <c r="D88" s="132">
        <v>2.23</v>
      </c>
      <c r="E88" s="168"/>
      <c r="F88" s="145">
        <f t="shared" si="1"/>
        <v>0</v>
      </c>
      <c r="G88" s="3"/>
      <c r="H88" s="3"/>
    </row>
    <row r="89" spans="1:8" x14ac:dyDescent="0.3">
      <c r="A89" s="68" t="s">
        <v>1213</v>
      </c>
      <c r="B89" s="68" t="s">
        <v>155</v>
      </c>
      <c r="C89" s="68" t="s">
        <v>8</v>
      </c>
      <c r="D89" s="132">
        <v>11.03</v>
      </c>
      <c r="E89" s="168"/>
      <c r="F89" s="145">
        <f t="shared" si="1"/>
        <v>0</v>
      </c>
      <c r="G89" s="3"/>
      <c r="H89" s="3"/>
    </row>
    <row r="90" spans="1:8" x14ac:dyDescent="0.3">
      <c r="A90" s="68" t="s">
        <v>1213</v>
      </c>
      <c r="B90" s="68" t="s">
        <v>256</v>
      </c>
      <c r="C90" s="68" t="s">
        <v>8</v>
      </c>
      <c r="D90" s="132">
        <v>4.42</v>
      </c>
      <c r="E90" s="168"/>
      <c r="F90" s="145">
        <f t="shared" si="1"/>
        <v>0</v>
      </c>
      <c r="G90" s="3"/>
      <c r="H90" s="3"/>
    </row>
    <row r="91" spans="1:8" x14ac:dyDescent="0.3">
      <c r="A91" s="68" t="s">
        <v>1213</v>
      </c>
      <c r="B91" s="68" t="s">
        <v>254</v>
      </c>
      <c r="C91" s="68" t="s">
        <v>8</v>
      </c>
      <c r="D91" s="132">
        <v>2</v>
      </c>
      <c r="E91" s="168"/>
      <c r="F91" s="145">
        <f t="shared" si="1"/>
        <v>0</v>
      </c>
      <c r="G91" s="3"/>
      <c r="H91" s="3"/>
    </row>
    <row r="92" spans="1:8" x14ac:dyDescent="0.3">
      <c r="A92" s="68" t="s">
        <v>1213</v>
      </c>
      <c r="B92" s="68" t="s">
        <v>56</v>
      </c>
      <c r="C92" s="68" t="s">
        <v>8</v>
      </c>
      <c r="D92" s="132">
        <v>6.4</v>
      </c>
      <c r="E92" s="168"/>
      <c r="F92" s="145">
        <f t="shared" si="1"/>
        <v>0</v>
      </c>
      <c r="G92" s="3"/>
      <c r="H92" s="3"/>
    </row>
    <row r="93" spans="1:8" x14ac:dyDescent="0.3">
      <c r="A93" s="68" t="s">
        <v>1213</v>
      </c>
      <c r="B93" s="68" t="s">
        <v>153</v>
      </c>
      <c r="C93" s="68" t="s">
        <v>8</v>
      </c>
      <c r="D93" s="132">
        <v>10.34</v>
      </c>
      <c r="E93" s="168"/>
      <c r="F93" s="145">
        <f t="shared" si="1"/>
        <v>0</v>
      </c>
      <c r="G93" s="3"/>
      <c r="H93" s="3"/>
    </row>
    <row r="94" spans="1:8" x14ac:dyDescent="0.3">
      <c r="A94" s="68" t="s">
        <v>1213</v>
      </c>
      <c r="B94" s="68" t="s">
        <v>249</v>
      </c>
      <c r="C94" s="68" t="s">
        <v>8</v>
      </c>
      <c r="D94" s="132">
        <v>2.23</v>
      </c>
      <c r="E94" s="168"/>
      <c r="F94" s="145">
        <f t="shared" si="1"/>
        <v>0</v>
      </c>
      <c r="G94" s="3"/>
      <c r="H94" s="3"/>
    </row>
    <row r="95" spans="1:8" x14ac:dyDescent="0.3">
      <c r="A95" s="68" t="s">
        <v>1213</v>
      </c>
      <c r="B95" s="68" t="s">
        <v>236</v>
      </c>
      <c r="C95" s="68" t="s">
        <v>8</v>
      </c>
      <c r="D95" s="132">
        <v>40.96</v>
      </c>
      <c r="E95" s="168"/>
      <c r="F95" s="145">
        <f t="shared" si="1"/>
        <v>0</v>
      </c>
      <c r="G95" s="3"/>
      <c r="H95" s="3"/>
    </row>
    <row r="96" spans="1:8" x14ac:dyDescent="0.3">
      <c r="A96" s="68" t="s">
        <v>1213</v>
      </c>
      <c r="B96" s="68" t="s">
        <v>228</v>
      </c>
      <c r="C96" s="68" t="s">
        <v>8</v>
      </c>
      <c r="D96" s="132">
        <v>40.25</v>
      </c>
      <c r="E96" s="168"/>
      <c r="F96" s="145">
        <f t="shared" si="1"/>
        <v>0</v>
      </c>
      <c r="G96" s="3"/>
      <c r="H96" s="3"/>
    </row>
    <row r="97" spans="1:8" x14ac:dyDescent="0.3">
      <c r="A97" s="68" t="s">
        <v>1213</v>
      </c>
      <c r="B97" s="68" t="s">
        <v>237</v>
      </c>
      <c r="C97" s="68" t="s">
        <v>8</v>
      </c>
      <c r="D97" s="132">
        <v>21.89</v>
      </c>
      <c r="E97" s="168"/>
      <c r="F97" s="145">
        <f t="shared" si="1"/>
        <v>0</v>
      </c>
      <c r="G97" s="3"/>
      <c r="H97" s="3"/>
    </row>
    <row r="98" spans="1:8" x14ac:dyDescent="0.3">
      <c r="A98" s="68" t="s">
        <v>1213</v>
      </c>
      <c r="B98" s="68" t="s">
        <v>79</v>
      </c>
      <c r="C98" s="68" t="s">
        <v>8</v>
      </c>
      <c r="D98" s="132">
        <v>53.46</v>
      </c>
      <c r="E98" s="168"/>
      <c r="F98" s="145">
        <f t="shared" si="1"/>
        <v>0</v>
      </c>
      <c r="G98" s="3"/>
      <c r="H98" s="3"/>
    </row>
    <row r="99" spans="1:8" x14ac:dyDescent="0.3">
      <c r="A99" s="68" t="s">
        <v>1213</v>
      </c>
      <c r="B99" s="68" t="s">
        <v>29</v>
      </c>
      <c r="C99" s="68" t="s">
        <v>8</v>
      </c>
      <c r="D99" s="132">
        <v>35.76</v>
      </c>
      <c r="E99" s="168"/>
      <c r="F99" s="145">
        <f t="shared" si="1"/>
        <v>0</v>
      </c>
      <c r="G99" s="3"/>
      <c r="H99" s="3"/>
    </row>
    <row r="100" spans="1:8" x14ac:dyDescent="0.3">
      <c r="A100" s="41" t="s">
        <v>1213</v>
      </c>
      <c r="B100" s="68" t="s">
        <v>247</v>
      </c>
      <c r="C100" s="41" t="s">
        <v>8</v>
      </c>
      <c r="D100" s="132">
        <v>18.73</v>
      </c>
      <c r="E100" s="168"/>
      <c r="F100" s="145">
        <f t="shared" si="1"/>
        <v>0</v>
      </c>
    </row>
    <row r="101" spans="1:8" x14ac:dyDescent="0.3">
      <c r="A101" s="41" t="s">
        <v>1213</v>
      </c>
      <c r="B101" s="68" t="s">
        <v>241</v>
      </c>
      <c r="C101" s="41" t="s">
        <v>8</v>
      </c>
      <c r="D101" s="132">
        <v>18.010000000000002</v>
      </c>
      <c r="E101" s="168"/>
      <c r="F101" s="145">
        <f t="shared" si="1"/>
        <v>0</v>
      </c>
    </row>
    <row r="102" spans="1:8" x14ac:dyDescent="0.3">
      <c r="A102" s="41" t="s">
        <v>1213</v>
      </c>
      <c r="B102" s="68" t="s">
        <v>241</v>
      </c>
      <c r="C102" s="41" t="s">
        <v>8</v>
      </c>
      <c r="D102" s="132">
        <v>18.13</v>
      </c>
      <c r="E102" s="168"/>
      <c r="F102" s="145">
        <f t="shared" si="1"/>
        <v>0</v>
      </c>
    </row>
    <row r="103" spans="1:8" x14ac:dyDescent="0.3">
      <c r="A103" s="41" t="s">
        <v>1213</v>
      </c>
      <c r="B103" s="68" t="s">
        <v>241</v>
      </c>
      <c r="C103" s="41" t="s">
        <v>8</v>
      </c>
      <c r="D103" s="132">
        <v>17.53</v>
      </c>
      <c r="E103" s="168"/>
      <c r="F103" s="145">
        <f t="shared" si="1"/>
        <v>0</v>
      </c>
    </row>
    <row r="104" spans="1:8" x14ac:dyDescent="0.3">
      <c r="A104" s="41" t="s">
        <v>1213</v>
      </c>
      <c r="B104" s="68" t="s">
        <v>258</v>
      </c>
      <c r="C104" s="41" t="s">
        <v>8</v>
      </c>
      <c r="D104" s="132">
        <v>26.28</v>
      </c>
      <c r="E104" s="168"/>
      <c r="F104" s="145">
        <f t="shared" si="1"/>
        <v>0</v>
      </c>
    </row>
    <row r="105" spans="1:8" x14ac:dyDescent="0.3">
      <c r="A105" s="41" t="s">
        <v>1213</v>
      </c>
      <c r="B105" s="68" t="s">
        <v>258</v>
      </c>
      <c r="C105" s="41" t="s">
        <v>8</v>
      </c>
      <c r="D105" s="132">
        <v>26.28</v>
      </c>
      <c r="E105" s="168"/>
      <c r="F105" s="145">
        <f t="shared" si="1"/>
        <v>0</v>
      </c>
    </row>
    <row r="106" spans="1:8" x14ac:dyDescent="0.3">
      <c r="A106" s="41" t="s">
        <v>1213</v>
      </c>
      <c r="B106" s="68" t="s">
        <v>241</v>
      </c>
      <c r="C106" s="41" t="s">
        <v>8</v>
      </c>
      <c r="D106" s="132">
        <v>18.68</v>
      </c>
      <c r="E106" s="168"/>
      <c r="F106" s="145">
        <f t="shared" si="1"/>
        <v>0</v>
      </c>
    </row>
    <row r="107" spans="1:8" x14ac:dyDescent="0.3">
      <c r="A107" s="41" t="s">
        <v>1213</v>
      </c>
      <c r="B107" s="68" t="s">
        <v>241</v>
      </c>
      <c r="C107" s="41" t="s">
        <v>8</v>
      </c>
      <c r="D107" s="132">
        <v>17.97</v>
      </c>
      <c r="E107" s="168"/>
      <c r="F107" s="145">
        <f t="shared" si="1"/>
        <v>0</v>
      </c>
    </row>
    <row r="108" spans="1:8" x14ac:dyDescent="0.3">
      <c r="A108" s="41" t="s">
        <v>1213</v>
      </c>
      <c r="B108" s="68" t="s">
        <v>241</v>
      </c>
      <c r="C108" s="41" t="s">
        <v>8</v>
      </c>
      <c r="D108" s="132">
        <v>18.02</v>
      </c>
      <c r="E108" s="168"/>
      <c r="F108" s="145">
        <f t="shared" si="1"/>
        <v>0</v>
      </c>
    </row>
    <row r="109" spans="1:8" x14ac:dyDescent="0.3">
      <c r="A109" s="41" t="s">
        <v>1213</v>
      </c>
      <c r="B109" s="68" t="s">
        <v>241</v>
      </c>
      <c r="C109" s="41" t="s">
        <v>8</v>
      </c>
      <c r="D109" s="132">
        <v>18.13</v>
      </c>
      <c r="E109" s="168"/>
      <c r="F109" s="145">
        <f t="shared" si="1"/>
        <v>0</v>
      </c>
    </row>
    <row r="110" spans="1:8" x14ac:dyDescent="0.3">
      <c r="A110" s="41" t="s">
        <v>1213</v>
      </c>
      <c r="B110" s="68" t="s">
        <v>241</v>
      </c>
      <c r="C110" s="41" t="s">
        <v>8</v>
      </c>
      <c r="D110" s="132">
        <v>18.13</v>
      </c>
      <c r="E110" s="168"/>
      <c r="F110" s="145">
        <f t="shared" si="1"/>
        <v>0</v>
      </c>
    </row>
    <row r="111" spans="1:8" x14ac:dyDescent="0.3">
      <c r="A111" s="41" t="s">
        <v>1213</v>
      </c>
      <c r="B111" s="68" t="s">
        <v>241</v>
      </c>
      <c r="C111" s="41" t="s">
        <v>8</v>
      </c>
      <c r="D111" s="132">
        <v>18.09</v>
      </c>
      <c r="E111" s="168"/>
      <c r="F111" s="145">
        <f t="shared" si="1"/>
        <v>0</v>
      </c>
    </row>
    <row r="112" spans="1:8" x14ac:dyDescent="0.3">
      <c r="A112" s="41" t="s">
        <v>1213</v>
      </c>
      <c r="B112" s="68" t="s">
        <v>241</v>
      </c>
      <c r="C112" s="41" t="s">
        <v>8</v>
      </c>
      <c r="D112" s="132">
        <v>18.13</v>
      </c>
      <c r="E112" s="168"/>
      <c r="F112" s="145">
        <f t="shared" si="1"/>
        <v>0</v>
      </c>
    </row>
    <row r="113" spans="1:6" x14ac:dyDescent="0.3">
      <c r="A113" s="41" t="s">
        <v>1213</v>
      </c>
      <c r="B113" s="68" t="s">
        <v>241</v>
      </c>
      <c r="C113" s="41" t="s">
        <v>8</v>
      </c>
      <c r="D113" s="132">
        <v>18.13</v>
      </c>
      <c r="E113" s="168"/>
      <c r="F113" s="145">
        <f t="shared" si="1"/>
        <v>0</v>
      </c>
    </row>
    <row r="114" spans="1:6" x14ac:dyDescent="0.3">
      <c r="A114" s="41" t="s">
        <v>1213</v>
      </c>
      <c r="B114" s="68" t="s">
        <v>241</v>
      </c>
      <c r="C114" s="41" t="s">
        <v>8</v>
      </c>
      <c r="D114" s="132">
        <v>18.13</v>
      </c>
      <c r="E114" s="168"/>
      <c r="F114" s="145">
        <f t="shared" si="1"/>
        <v>0</v>
      </c>
    </row>
    <row r="115" spans="1:6" x14ac:dyDescent="0.3">
      <c r="A115" s="41" t="s">
        <v>1213</v>
      </c>
      <c r="B115" s="68" t="s">
        <v>222</v>
      </c>
      <c r="C115" s="41" t="s">
        <v>8</v>
      </c>
      <c r="D115" s="132">
        <v>36.94</v>
      </c>
      <c r="E115" s="168"/>
      <c r="F115" s="145">
        <f t="shared" si="1"/>
        <v>0</v>
      </c>
    </row>
    <row r="116" spans="1:6" x14ac:dyDescent="0.3">
      <c r="A116" s="41" t="s">
        <v>1213</v>
      </c>
      <c r="B116" s="68" t="s">
        <v>247</v>
      </c>
      <c r="C116" s="41" t="s">
        <v>8</v>
      </c>
      <c r="D116" s="132">
        <v>18.66</v>
      </c>
      <c r="E116" s="168"/>
      <c r="F116" s="145">
        <f t="shared" si="1"/>
        <v>0</v>
      </c>
    </row>
    <row r="117" spans="1:6" x14ac:dyDescent="0.3">
      <c r="A117" s="41" t="s">
        <v>1213</v>
      </c>
      <c r="B117" s="68" t="s">
        <v>29</v>
      </c>
      <c r="C117" s="41" t="s">
        <v>8</v>
      </c>
      <c r="D117" s="132">
        <v>35.81</v>
      </c>
      <c r="E117" s="168"/>
      <c r="F117" s="145">
        <f t="shared" si="1"/>
        <v>0</v>
      </c>
    </row>
    <row r="118" spans="1:6" x14ac:dyDescent="0.3">
      <c r="A118" s="41" t="s">
        <v>1213</v>
      </c>
      <c r="B118" s="134" t="s">
        <v>79</v>
      </c>
      <c r="C118" s="41" t="s">
        <v>8</v>
      </c>
      <c r="D118" s="132">
        <v>128.44999999999999</v>
      </c>
      <c r="E118" s="168"/>
      <c r="F118" s="145">
        <f t="shared" si="1"/>
        <v>0</v>
      </c>
    </row>
    <row r="119" spans="1:6" x14ac:dyDescent="0.3">
      <c r="A119" s="41" t="s">
        <v>1213</v>
      </c>
      <c r="B119" s="134" t="s">
        <v>227</v>
      </c>
      <c r="C119" s="41" t="s">
        <v>8</v>
      </c>
      <c r="D119" s="132">
        <v>33.700000000000003</v>
      </c>
      <c r="E119" s="168"/>
      <c r="F119" s="145">
        <f t="shared" si="1"/>
        <v>0</v>
      </c>
    </row>
    <row r="120" spans="1:6" x14ac:dyDescent="0.3">
      <c r="A120" s="41" t="s">
        <v>1213</v>
      </c>
      <c r="B120" s="134" t="s">
        <v>227</v>
      </c>
      <c r="C120" s="41" t="s">
        <v>8</v>
      </c>
      <c r="D120" s="132">
        <v>33.64</v>
      </c>
      <c r="E120" s="168"/>
      <c r="F120" s="145">
        <f t="shared" si="1"/>
        <v>0</v>
      </c>
    </row>
    <row r="121" spans="1:6" x14ac:dyDescent="0.3">
      <c r="A121" s="41" t="s">
        <v>1213</v>
      </c>
      <c r="B121" s="134" t="s">
        <v>241</v>
      </c>
      <c r="C121" s="41" t="s">
        <v>8</v>
      </c>
      <c r="D121" s="132">
        <v>22.25</v>
      </c>
      <c r="E121" s="168"/>
      <c r="F121" s="145">
        <f t="shared" si="1"/>
        <v>0</v>
      </c>
    </row>
    <row r="122" spans="1:6" x14ac:dyDescent="0.3">
      <c r="A122" s="41" t="s">
        <v>1213</v>
      </c>
      <c r="B122" s="134" t="s">
        <v>241</v>
      </c>
      <c r="C122" s="41" t="s">
        <v>8</v>
      </c>
      <c r="D122" s="132">
        <v>19.72</v>
      </c>
      <c r="E122" s="168"/>
      <c r="F122" s="145">
        <f t="shared" si="1"/>
        <v>0</v>
      </c>
    </row>
    <row r="123" spans="1:6" x14ac:dyDescent="0.3">
      <c r="A123" s="41" t="s">
        <v>1213</v>
      </c>
      <c r="B123" s="134" t="s">
        <v>241</v>
      </c>
      <c r="C123" s="41" t="s">
        <v>8</v>
      </c>
      <c r="D123" s="132">
        <v>19.66</v>
      </c>
      <c r="E123" s="168"/>
      <c r="F123" s="145">
        <f t="shared" si="1"/>
        <v>0</v>
      </c>
    </row>
    <row r="124" spans="1:6" x14ac:dyDescent="0.3">
      <c r="A124" s="41" t="s">
        <v>1213</v>
      </c>
      <c r="B124" s="134" t="s">
        <v>74</v>
      </c>
      <c r="C124" s="41" t="s">
        <v>8</v>
      </c>
      <c r="D124" s="132">
        <v>12.55</v>
      </c>
      <c r="E124" s="168"/>
      <c r="F124" s="145">
        <f t="shared" si="1"/>
        <v>0</v>
      </c>
    </row>
    <row r="125" spans="1:6" x14ac:dyDescent="0.3">
      <c r="A125" s="41" t="s">
        <v>1213</v>
      </c>
      <c r="B125" s="68" t="s">
        <v>56</v>
      </c>
      <c r="C125" s="41" t="s">
        <v>8</v>
      </c>
      <c r="D125" s="132">
        <v>1.35</v>
      </c>
      <c r="E125" s="168"/>
      <c r="F125" s="145">
        <f t="shared" si="1"/>
        <v>0</v>
      </c>
    </row>
    <row r="126" spans="1:6" x14ac:dyDescent="0.3">
      <c r="A126" s="41" t="s">
        <v>1213</v>
      </c>
      <c r="B126" s="68" t="s">
        <v>153</v>
      </c>
      <c r="C126" s="41" t="s">
        <v>8</v>
      </c>
      <c r="D126" s="132">
        <v>1.35</v>
      </c>
      <c r="E126" s="168"/>
      <c r="F126" s="145">
        <f t="shared" si="1"/>
        <v>0</v>
      </c>
    </row>
    <row r="127" spans="1:6" x14ac:dyDescent="0.3">
      <c r="A127" s="41" t="s">
        <v>1213</v>
      </c>
      <c r="B127" s="68" t="s">
        <v>153</v>
      </c>
      <c r="C127" s="41" t="s">
        <v>8</v>
      </c>
      <c r="D127" s="132">
        <v>1.35</v>
      </c>
      <c r="E127" s="168"/>
      <c r="F127" s="145">
        <f t="shared" si="1"/>
        <v>0</v>
      </c>
    </row>
    <row r="128" spans="1:6" x14ac:dyDescent="0.3">
      <c r="A128" s="41" t="s">
        <v>1213</v>
      </c>
      <c r="B128" s="68" t="s">
        <v>257</v>
      </c>
      <c r="C128" s="41" t="s">
        <v>8</v>
      </c>
      <c r="D128" s="132">
        <v>1.35</v>
      </c>
      <c r="E128" s="168"/>
      <c r="F128" s="145">
        <f t="shared" si="1"/>
        <v>0</v>
      </c>
    </row>
    <row r="129" spans="1:6" x14ac:dyDescent="0.3">
      <c r="A129" s="41" t="s">
        <v>1213</v>
      </c>
      <c r="B129" s="68" t="s">
        <v>155</v>
      </c>
      <c r="C129" s="41" t="s">
        <v>8</v>
      </c>
      <c r="D129" s="132">
        <v>1.35</v>
      </c>
      <c r="E129" s="168"/>
      <c r="F129" s="145">
        <f t="shared" si="1"/>
        <v>0</v>
      </c>
    </row>
    <row r="130" spans="1:6" x14ac:dyDescent="0.3">
      <c r="A130" s="41" t="s">
        <v>1213</v>
      </c>
      <c r="B130" s="68" t="s">
        <v>248</v>
      </c>
      <c r="C130" s="41" t="s">
        <v>8</v>
      </c>
      <c r="D130" s="132">
        <v>24.84</v>
      </c>
      <c r="E130" s="168"/>
      <c r="F130" s="145">
        <f t="shared" si="1"/>
        <v>0</v>
      </c>
    </row>
    <row r="131" spans="1:6" x14ac:dyDescent="0.3">
      <c r="A131" s="41" t="s">
        <v>1213</v>
      </c>
      <c r="B131" s="68" t="s">
        <v>241</v>
      </c>
      <c r="C131" s="41" t="s">
        <v>8</v>
      </c>
      <c r="D131" s="132">
        <v>19.07</v>
      </c>
      <c r="E131" s="168"/>
      <c r="F131" s="145">
        <f t="shared" si="1"/>
        <v>0</v>
      </c>
    </row>
    <row r="132" spans="1:6" x14ac:dyDescent="0.3">
      <c r="A132" s="41" t="s">
        <v>1213</v>
      </c>
      <c r="B132" s="68" t="s">
        <v>241</v>
      </c>
      <c r="C132" s="41" t="s">
        <v>8</v>
      </c>
      <c r="D132" s="132">
        <v>19.72</v>
      </c>
      <c r="E132" s="168"/>
      <c r="F132" s="145">
        <f t="shared" ref="F132:F195" si="2">(E132*D132)*255</f>
        <v>0</v>
      </c>
    </row>
    <row r="133" spans="1:6" x14ac:dyDescent="0.3">
      <c r="A133" s="41" t="s">
        <v>1213</v>
      </c>
      <c r="B133" s="68" t="s">
        <v>241</v>
      </c>
      <c r="C133" s="41" t="s">
        <v>8</v>
      </c>
      <c r="D133" s="132">
        <v>22.21</v>
      </c>
      <c r="E133" s="168"/>
      <c r="F133" s="145">
        <f t="shared" si="2"/>
        <v>0</v>
      </c>
    </row>
    <row r="134" spans="1:6" x14ac:dyDescent="0.3">
      <c r="A134" s="41" t="s">
        <v>1213</v>
      </c>
      <c r="B134" s="68" t="s">
        <v>241</v>
      </c>
      <c r="C134" s="41" t="s">
        <v>8</v>
      </c>
      <c r="D134" s="132">
        <v>25.68</v>
      </c>
      <c r="E134" s="168"/>
      <c r="F134" s="145">
        <f t="shared" si="2"/>
        <v>0</v>
      </c>
    </row>
    <row r="135" spans="1:6" x14ac:dyDescent="0.3">
      <c r="A135" s="41" t="s">
        <v>1213</v>
      </c>
      <c r="B135" s="134" t="s">
        <v>243</v>
      </c>
      <c r="C135" s="41" t="s">
        <v>8</v>
      </c>
      <c r="D135" s="132">
        <v>13.5</v>
      </c>
      <c r="E135" s="168"/>
      <c r="F135" s="145">
        <f t="shared" si="2"/>
        <v>0</v>
      </c>
    </row>
    <row r="136" spans="1:6" x14ac:dyDescent="0.3">
      <c r="A136" s="41" t="s">
        <v>1213</v>
      </c>
      <c r="B136" s="134" t="s">
        <v>258</v>
      </c>
      <c r="C136" s="41" t="s">
        <v>8</v>
      </c>
      <c r="D136" s="132">
        <v>103.19</v>
      </c>
      <c r="E136" s="168"/>
      <c r="F136" s="145">
        <f t="shared" si="2"/>
        <v>0</v>
      </c>
    </row>
    <row r="137" spans="1:6" x14ac:dyDescent="0.3">
      <c r="A137" s="41" t="s">
        <v>1213</v>
      </c>
      <c r="B137" s="134" t="s">
        <v>74</v>
      </c>
      <c r="C137" s="41" t="s">
        <v>8</v>
      </c>
      <c r="D137" s="132">
        <v>4.67</v>
      </c>
      <c r="E137" s="168"/>
      <c r="F137" s="145">
        <f t="shared" si="2"/>
        <v>0</v>
      </c>
    </row>
    <row r="138" spans="1:6" x14ac:dyDescent="0.3">
      <c r="A138" s="41" t="s">
        <v>1213</v>
      </c>
      <c r="B138" s="134" t="s">
        <v>252</v>
      </c>
      <c r="C138" s="41" t="s">
        <v>8</v>
      </c>
      <c r="D138" s="132">
        <v>6.67</v>
      </c>
      <c r="E138" s="168"/>
      <c r="F138" s="145">
        <f t="shared" si="2"/>
        <v>0</v>
      </c>
    </row>
    <row r="139" spans="1:6" x14ac:dyDescent="0.3">
      <c r="A139" s="41" t="s">
        <v>1213</v>
      </c>
      <c r="B139" s="134" t="s">
        <v>251</v>
      </c>
      <c r="C139" s="41" t="s">
        <v>8</v>
      </c>
      <c r="D139" s="132">
        <v>75.02</v>
      </c>
      <c r="E139" s="168"/>
      <c r="F139" s="145">
        <f t="shared" si="2"/>
        <v>0</v>
      </c>
    </row>
    <row r="140" spans="1:6" x14ac:dyDescent="0.3">
      <c r="A140" s="41" t="s">
        <v>1214</v>
      </c>
      <c r="B140" s="68" t="s">
        <v>218</v>
      </c>
      <c r="C140" s="41" t="s">
        <v>8</v>
      </c>
      <c r="D140" s="132">
        <v>122.89</v>
      </c>
      <c r="E140" s="168"/>
      <c r="F140" s="145">
        <f t="shared" si="2"/>
        <v>0</v>
      </c>
    </row>
    <row r="141" spans="1:6" x14ac:dyDescent="0.3">
      <c r="A141" s="41" t="s">
        <v>1214</v>
      </c>
      <c r="B141" s="68" t="s">
        <v>248</v>
      </c>
      <c r="C141" s="41" t="s">
        <v>8</v>
      </c>
      <c r="D141" s="132">
        <v>36.9</v>
      </c>
      <c r="E141" s="168"/>
      <c r="F141" s="145">
        <f t="shared" si="2"/>
        <v>0</v>
      </c>
    </row>
    <row r="142" spans="1:6" x14ac:dyDescent="0.3">
      <c r="A142" s="41" t="s">
        <v>1214</v>
      </c>
      <c r="B142" s="68" t="s">
        <v>256</v>
      </c>
      <c r="C142" s="41" t="s">
        <v>8</v>
      </c>
      <c r="D142" s="132">
        <v>4.47</v>
      </c>
      <c r="E142" s="168"/>
      <c r="F142" s="145">
        <f t="shared" si="2"/>
        <v>0</v>
      </c>
    </row>
    <row r="143" spans="1:6" x14ac:dyDescent="0.3">
      <c r="A143" s="192" t="s">
        <v>1214</v>
      </c>
      <c r="B143" s="190" t="s">
        <v>22</v>
      </c>
      <c r="C143" s="192" t="s">
        <v>8</v>
      </c>
      <c r="D143" s="191" t="s">
        <v>473</v>
      </c>
      <c r="E143" s="190"/>
      <c r="F143" s="145"/>
    </row>
    <row r="144" spans="1:6" x14ac:dyDescent="0.3">
      <c r="A144" s="41" t="s">
        <v>1214</v>
      </c>
      <c r="B144" s="68" t="s">
        <v>257</v>
      </c>
      <c r="C144" s="41" t="s">
        <v>8</v>
      </c>
      <c r="D144" s="132">
        <v>6.4</v>
      </c>
      <c r="E144" s="168"/>
      <c r="F144" s="145">
        <f t="shared" si="2"/>
        <v>0</v>
      </c>
    </row>
    <row r="145" spans="1:6" x14ac:dyDescent="0.3">
      <c r="A145" s="41" t="s">
        <v>1214</v>
      </c>
      <c r="B145" s="68" t="s">
        <v>250</v>
      </c>
      <c r="C145" s="41" t="s">
        <v>8</v>
      </c>
      <c r="D145" s="132">
        <v>2.23</v>
      </c>
      <c r="E145" s="168"/>
      <c r="F145" s="145">
        <f t="shared" si="2"/>
        <v>0</v>
      </c>
    </row>
    <row r="146" spans="1:6" x14ac:dyDescent="0.3">
      <c r="A146" s="41" t="s">
        <v>1214</v>
      </c>
      <c r="B146" s="68" t="s">
        <v>155</v>
      </c>
      <c r="C146" s="41" t="s">
        <v>8</v>
      </c>
      <c r="D146" s="132">
        <v>11.03</v>
      </c>
      <c r="E146" s="168"/>
      <c r="F146" s="145">
        <f t="shared" si="2"/>
        <v>0</v>
      </c>
    </row>
    <row r="147" spans="1:6" x14ac:dyDescent="0.3">
      <c r="A147" s="41" t="s">
        <v>1214</v>
      </c>
      <c r="B147" s="68" t="s">
        <v>256</v>
      </c>
      <c r="C147" s="41" t="s">
        <v>8</v>
      </c>
      <c r="D147" s="132">
        <v>4.3899999999999997</v>
      </c>
      <c r="E147" s="168"/>
      <c r="F147" s="145">
        <f t="shared" si="2"/>
        <v>0</v>
      </c>
    </row>
    <row r="148" spans="1:6" x14ac:dyDescent="0.3">
      <c r="A148" s="41" t="s">
        <v>1214</v>
      </c>
      <c r="B148" s="68" t="s">
        <v>254</v>
      </c>
      <c r="C148" s="41" t="s">
        <v>8</v>
      </c>
      <c r="D148" s="132">
        <v>2</v>
      </c>
      <c r="E148" s="168"/>
      <c r="F148" s="145">
        <f t="shared" si="2"/>
        <v>0</v>
      </c>
    </row>
    <row r="149" spans="1:6" x14ac:dyDescent="0.3">
      <c r="A149" s="41" t="s">
        <v>1214</v>
      </c>
      <c r="B149" s="68" t="s">
        <v>56</v>
      </c>
      <c r="C149" s="41" t="s">
        <v>8</v>
      </c>
      <c r="D149" s="132">
        <v>6.4</v>
      </c>
      <c r="E149" s="168"/>
      <c r="F149" s="145">
        <f t="shared" si="2"/>
        <v>0</v>
      </c>
    </row>
    <row r="150" spans="1:6" x14ac:dyDescent="0.3">
      <c r="A150" s="41" t="s">
        <v>1214</v>
      </c>
      <c r="B150" s="68" t="s">
        <v>153</v>
      </c>
      <c r="C150" s="41" t="s">
        <v>8</v>
      </c>
      <c r="D150" s="132">
        <v>10.34</v>
      </c>
      <c r="E150" s="168"/>
      <c r="F150" s="145">
        <f t="shared" si="2"/>
        <v>0</v>
      </c>
    </row>
    <row r="151" spans="1:6" x14ac:dyDescent="0.3">
      <c r="A151" s="41" t="s">
        <v>1214</v>
      </c>
      <c r="B151" s="68" t="s">
        <v>249</v>
      </c>
      <c r="C151" s="41" t="s">
        <v>8</v>
      </c>
      <c r="D151" s="132">
        <v>2.2000000000000002</v>
      </c>
      <c r="E151" s="168"/>
      <c r="F151" s="145">
        <f t="shared" si="2"/>
        <v>0</v>
      </c>
    </row>
    <row r="152" spans="1:6" x14ac:dyDescent="0.3">
      <c r="A152" s="41" t="s">
        <v>1214</v>
      </c>
      <c r="B152" s="68" t="s">
        <v>242</v>
      </c>
      <c r="C152" s="41" t="s">
        <v>8</v>
      </c>
      <c r="D152" s="132">
        <v>17.739999999999998</v>
      </c>
      <c r="E152" s="168"/>
      <c r="F152" s="145">
        <f t="shared" si="2"/>
        <v>0</v>
      </c>
    </row>
    <row r="153" spans="1:6" x14ac:dyDescent="0.3">
      <c r="A153" s="41" t="s">
        <v>1214</v>
      </c>
      <c r="B153" s="68" t="s">
        <v>222</v>
      </c>
      <c r="C153" s="41" t="s">
        <v>8</v>
      </c>
      <c r="D153" s="132">
        <v>40.25</v>
      </c>
      <c r="E153" s="168"/>
      <c r="F153" s="145">
        <f t="shared" si="2"/>
        <v>0</v>
      </c>
    </row>
    <row r="154" spans="1:6" x14ac:dyDescent="0.3">
      <c r="A154" s="41" t="s">
        <v>1214</v>
      </c>
      <c r="B154" s="68" t="s">
        <v>216</v>
      </c>
      <c r="C154" s="41" t="s">
        <v>8</v>
      </c>
      <c r="D154" s="132">
        <v>22.21</v>
      </c>
      <c r="E154" s="168"/>
      <c r="F154" s="145">
        <f t="shared" si="2"/>
        <v>0</v>
      </c>
    </row>
    <row r="155" spans="1:6" x14ac:dyDescent="0.3">
      <c r="A155" s="41" t="s">
        <v>1214</v>
      </c>
      <c r="B155" s="68" t="s">
        <v>216</v>
      </c>
      <c r="C155" s="41" t="s">
        <v>8</v>
      </c>
      <c r="D155" s="132">
        <v>21.93</v>
      </c>
      <c r="E155" s="168"/>
      <c r="F155" s="145">
        <f t="shared" si="2"/>
        <v>0</v>
      </c>
    </row>
    <row r="156" spans="1:6" x14ac:dyDescent="0.3">
      <c r="A156" s="41" t="s">
        <v>1214</v>
      </c>
      <c r="B156" s="68" t="s">
        <v>79</v>
      </c>
      <c r="C156" s="41" t="s">
        <v>8</v>
      </c>
      <c r="D156" s="132">
        <v>53.46</v>
      </c>
      <c r="E156" s="168"/>
      <c r="F156" s="145">
        <f t="shared" si="2"/>
        <v>0</v>
      </c>
    </row>
    <row r="157" spans="1:6" x14ac:dyDescent="0.3">
      <c r="A157" s="41" t="s">
        <v>1214</v>
      </c>
      <c r="B157" s="68" t="s">
        <v>29</v>
      </c>
      <c r="C157" s="41" t="s">
        <v>8</v>
      </c>
      <c r="D157" s="132">
        <v>35.76</v>
      </c>
      <c r="E157" s="168"/>
      <c r="F157" s="145">
        <f t="shared" si="2"/>
        <v>0</v>
      </c>
    </row>
    <row r="158" spans="1:6" x14ac:dyDescent="0.3">
      <c r="A158" s="41" t="s">
        <v>1214</v>
      </c>
      <c r="B158" s="68" t="s">
        <v>247</v>
      </c>
      <c r="C158" s="41" t="s">
        <v>8</v>
      </c>
      <c r="D158" s="132">
        <v>18.79</v>
      </c>
      <c r="E158" s="168"/>
      <c r="F158" s="145">
        <f t="shared" si="2"/>
        <v>0</v>
      </c>
    </row>
    <row r="159" spans="1:6" x14ac:dyDescent="0.3">
      <c r="A159" s="41" t="s">
        <v>1214</v>
      </c>
      <c r="B159" s="68" t="s">
        <v>241</v>
      </c>
      <c r="C159" s="41" t="s">
        <v>8</v>
      </c>
      <c r="D159" s="132">
        <v>18.010000000000002</v>
      </c>
      <c r="E159" s="168"/>
      <c r="F159" s="145">
        <f t="shared" si="2"/>
        <v>0</v>
      </c>
    </row>
    <row r="160" spans="1:6" x14ac:dyDescent="0.3">
      <c r="A160" s="41" t="s">
        <v>1214</v>
      </c>
      <c r="B160" s="68" t="s">
        <v>241</v>
      </c>
      <c r="C160" s="41" t="s">
        <v>8</v>
      </c>
      <c r="D160" s="132">
        <v>18.13</v>
      </c>
      <c r="E160" s="168"/>
      <c r="F160" s="145">
        <f t="shared" si="2"/>
        <v>0</v>
      </c>
    </row>
    <row r="161" spans="1:6" x14ac:dyDescent="0.3">
      <c r="A161" s="41" t="s">
        <v>1214</v>
      </c>
      <c r="B161" s="68" t="s">
        <v>241</v>
      </c>
      <c r="C161" s="41" t="s">
        <v>8</v>
      </c>
      <c r="D161" s="132">
        <v>18.010000000000002</v>
      </c>
      <c r="E161" s="168"/>
      <c r="F161" s="145">
        <f t="shared" si="2"/>
        <v>0</v>
      </c>
    </row>
    <row r="162" spans="1:6" x14ac:dyDescent="0.3">
      <c r="A162" s="41" t="s">
        <v>1214</v>
      </c>
      <c r="B162" s="68" t="s">
        <v>241</v>
      </c>
      <c r="C162" s="41" t="s">
        <v>8</v>
      </c>
      <c r="D162" s="132">
        <v>18.190000000000001</v>
      </c>
      <c r="E162" s="168"/>
      <c r="F162" s="145">
        <f t="shared" si="2"/>
        <v>0</v>
      </c>
    </row>
    <row r="163" spans="1:6" x14ac:dyDescent="0.3">
      <c r="A163" s="192" t="s">
        <v>1214</v>
      </c>
      <c r="B163" s="190" t="s">
        <v>22</v>
      </c>
      <c r="C163" s="192" t="s">
        <v>8</v>
      </c>
      <c r="D163" s="191" t="s">
        <v>473</v>
      </c>
      <c r="E163" s="190"/>
      <c r="F163" s="145"/>
    </row>
    <row r="164" spans="1:6" x14ac:dyDescent="0.3">
      <c r="A164" s="41" t="s">
        <v>1214</v>
      </c>
      <c r="B164" s="68" t="s">
        <v>241</v>
      </c>
      <c r="C164" s="41" t="s">
        <v>8</v>
      </c>
      <c r="D164" s="132">
        <v>19.29</v>
      </c>
      <c r="E164" s="168"/>
      <c r="F164" s="145">
        <f t="shared" si="2"/>
        <v>0</v>
      </c>
    </row>
    <row r="165" spans="1:6" x14ac:dyDescent="0.3">
      <c r="A165" s="41" t="s">
        <v>1214</v>
      </c>
      <c r="B165" s="68" t="s">
        <v>241</v>
      </c>
      <c r="C165" s="41" t="s">
        <v>8</v>
      </c>
      <c r="D165" s="132">
        <v>18.05</v>
      </c>
      <c r="E165" s="168"/>
      <c r="F165" s="145">
        <f t="shared" si="2"/>
        <v>0</v>
      </c>
    </row>
    <row r="166" spans="1:6" x14ac:dyDescent="0.3">
      <c r="A166" s="41" t="s">
        <v>1214</v>
      </c>
      <c r="B166" s="68" t="s">
        <v>247</v>
      </c>
      <c r="C166" s="41" t="s">
        <v>8</v>
      </c>
      <c r="D166" s="132">
        <v>18.75</v>
      </c>
      <c r="E166" s="168"/>
      <c r="F166" s="145">
        <f t="shared" si="2"/>
        <v>0</v>
      </c>
    </row>
    <row r="167" spans="1:6" x14ac:dyDescent="0.3">
      <c r="A167" s="41" t="s">
        <v>1214</v>
      </c>
      <c r="B167" s="68" t="s">
        <v>29</v>
      </c>
      <c r="C167" s="41" t="s">
        <v>8</v>
      </c>
      <c r="D167" s="132">
        <v>35.119999999999997</v>
      </c>
      <c r="E167" s="168"/>
      <c r="F167" s="145">
        <f t="shared" si="2"/>
        <v>0</v>
      </c>
    </row>
    <row r="168" spans="1:6" x14ac:dyDescent="0.3">
      <c r="A168" s="41" t="s">
        <v>1214</v>
      </c>
      <c r="B168" s="68" t="s">
        <v>258</v>
      </c>
      <c r="C168" s="41" t="s">
        <v>8</v>
      </c>
      <c r="D168" s="132">
        <v>36.85</v>
      </c>
      <c r="E168" s="168"/>
      <c r="F168" s="145">
        <f t="shared" si="2"/>
        <v>0</v>
      </c>
    </row>
    <row r="169" spans="1:6" x14ac:dyDescent="0.3">
      <c r="A169" s="41" t="s">
        <v>1214</v>
      </c>
      <c r="B169" s="68" t="s">
        <v>213</v>
      </c>
      <c r="C169" s="41" t="s">
        <v>8</v>
      </c>
      <c r="D169" s="132">
        <v>38.799999999999997</v>
      </c>
      <c r="E169" s="168"/>
      <c r="F169" s="145">
        <f t="shared" si="2"/>
        <v>0</v>
      </c>
    </row>
    <row r="170" spans="1:6" x14ac:dyDescent="0.3">
      <c r="A170" s="41" t="s">
        <v>1214</v>
      </c>
      <c r="B170" s="68" t="s">
        <v>241</v>
      </c>
      <c r="C170" s="41" t="s">
        <v>8</v>
      </c>
      <c r="D170" s="132">
        <v>17.2</v>
      </c>
      <c r="E170" s="168"/>
      <c r="F170" s="145">
        <f t="shared" si="2"/>
        <v>0</v>
      </c>
    </row>
    <row r="171" spans="1:6" x14ac:dyDescent="0.3">
      <c r="A171" s="41" t="s">
        <v>1214</v>
      </c>
      <c r="B171" s="68" t="s">
        <v>241</v>
      </c>
      <c r="C171" s="41" t="s">
        <v>8</v>
      </c>
      <c r="D171" s="132">
        <v>17.25</v>
      </c>
      <c r="E171" s="168"/>
      <c r="F171" s="145">
        <f t="shared" si="2"/>
        <v>0</v>
      </c>
    </row>
    <row r="172" spans="1:6" x14ac:dyDescent="0.3">
      <c r="A172" s="41" t="s">
        <v>1214</v>
      </c>
      <c r="B172" s="68" t="s">
        <v>213</v>
      </c>
      <c r="C172" s="41" t="s">
        <v>8</v>
      </c>
      <c r="D172" s="132">
        <v>18.96</v>
      </c>
      <c r="E172" s="168"/>
      <c r="F172" s="145">
        <f t="shared" si="2"/>
        <v>0</v>
      </c>
    </row>
    <row r="173" spans="1:6" x14ac:dyDescent="0.3">
      <c r="A173" s="41" t="s">
        <v>1214</v>
      </c>
      <c r="B173" s="68" t="s">
        <v>213</v>
      </c>
      <c r="C173" s="41" t="s">
        <v>8</v>
      </c>
      <c r="D173" s="132">
        <v>50.64</v>
      </c>
      <c r="E173" s="168"/>
      <c r="F173" s="145">
        <f t="shared" si="2"/>
        <v>0</v>
      </c>
    </row>
    <row r="174" spans="1:6" x14ac:dyDescent="0.3">
      <c r="A174" s="41" t="s">
        <v>1214</v>
      </c>
      <c r="B174" s="68" t="s">
        <v>213</v>
      </c>
      <c r="C174" s="41" t="s">
        <v>8</v>
      </c>
      <c r="D174" s="132">
        <v>49.44</v>
      </c>
      <c r="E174" s="168"/>
      <c r="F174" s="145">
        <f t="shared" si="2"/>
        <v>0</v>
      </c>
    </row>
    <row r="175" spans="1:6" x14ac:dyDescent="0.3">
      <c r="A175" s="41" t="s">
        <v>1214</v>
      </c>
      <c r="B175" s="134" t="s">
        <v>241</v>
      </c>
      <c r="C175" s="41" t="s">
        <v>8</v>
      </c>
      <c r="D175" s="132">
        <v>23.27</v>
      </c>
      <c r="E175" s="168"/>
      <c r="F175" s="145">
        <f t="shared" si="2"/>
        <v>0</v>
      </c>
    </row>
    <row r="176" spans="1:6" x14ac:dyDescent="0.3">
      <c r="A176" s="41" t="s">
        <v>1214</v>
      </c>
      <c r="B176" s="134" t="s">
        <v>213</v>
      </c>
      <c r="C176" s="41" t="s">
        <v>8</v>
      </c>
      <c r="D176" s="132">
        <v>42.86</v>
      </c>
      <c r="E176" s="168"/>
      <c r="F176" s="145">
        <f t="shared" si="2"/>
        <v>0</v>
      </c>
    </row>
    <row r="177" spans="1:6" x14ac:dyDescent="0.3">
      <c r="A177" s="41" t="s">
        <v>1214</v>
      </c>
      <c r="B177" s="134" t="s">
        <v>241</v>
      </c>
      <c r="C177" s="41" t="s">
        <v>8</v>
      </c>
      <c r="D177" s="132">
        <v>19.71</v>
      </c>
      <c r="E177" s="168"/>
      <c r="F177" s="145">
        <f t="shared" si="2"/>
        <v>0</v>
      </c>
    </row>
    <row r="178" spans="1:6" x14ac:dyDescent="0.3">
      <c r="A178" s="41" t="s">
        <v>1214</v>
      </c>
      <c r="B178" s="134" t="s">
        <v>74</v>
      </c>
      <c r="C178" s="41" t="s">
        <v>8</v>
      </c>
      <c r="D178" s="132">
        <v>12.55</v>
      </c>
      <c r="E178" s="168"/>
      <c r="F178" s="145">
        <f t="shared" si="2"/>
        <v>0</v>
      </c>
    </row>
    <row r="179" spans="1:6" x14ac:dyDescent="0.3">
      <c r="A179" s="41" t="s">
        <v>1214</v>
      </c>
      <c r="B179" s="68" t="s">
        <v>155</v>
      </c>
      <c r="C179" s="41" t="s">
        <v>8</v>
      </c>
      <c r="D179" s="132">
        <v>1.35</v>
      </c>
      <c r="E179" s="168"/>
      <c r="F179" s="145">
        <f t="shared" si="2"/>
        <v>0</v>
      </c>
    </row>
    <row r="180" spans="1:6" x14ac:dyDescent="0.3">
      <c r="A180" s="41" t="s">
        <v>1214</v>
      </c>
      <c r="B180" s="68" t="s">
        <v>257</v>
      </c>
      <c r="C180" s="41" t="s">
        <v>8</v>
      </c>
      <c r="D180" s="132">
        <v>1.35</v>
      </c>
      <c r="E180" s="168"/>
      <c r="F180" s="145">
        <f t="shared" si="2"/>
        <v>0</v>
      </c>
    </row>
    <row r="181" spans="1:6" x14ac:dyDescent="0.3">
      <c r="A181" s="41" t="s">
        <v>1214</v>
      </c>
      <c r="B181" s="68" t="s">
        <v>56</v>
      </c>
      <c r="C181" s="41" t="s">
        <v>8</v>
      </c>
      <c r="D181" s="132">
        <v>1.35</v>
      </c>
      <c r="E181" s="168"/>
      <c r="F181" s="145">
        <f t="shared" si="2"/>
        <v>0</v>
      </c>
    </row>
    <row r="182" spans="1:6" x14ac:dyDescent="0.3">
      <c r="A182" s="41" t="s">
        <v>1214</v>
      </c>
      <c r="B182" s="68" t="s">
        <v>153</v>
      </c>
      <c r="C182" s="41" t="s">
        <v>8</v>
      </c>
      <c r="D182" s="132">
        <v>1.35</v>
      </c>
      <c r="E182" s="168"/>
      <c r="F182" s="145">
        <f t="shared" si="2"/>
        <v>0</v>
      </c>
    </row>
    <row r="183" spans="1:6" x14ac:dyDescent="0.3">
      <c r="A183" s="41" t="s">
        <v>1214</v>
      </c>
      <c r="B183" s="68" t="s">
        <v>153</v>
      </c>
      <c r="C183" s="41" t="s">
        <v>8</v>
      </c>
      <c r="D183" s="132">
        <v>1.35</v>
      </c>
      <c r="E183" s="168"/>
      <c r="F183" s="145">
        <f t="shared" si="2"/>
        <v>0</v>
      </c>
    </row>
    <row r="184" spans="1:6" x14ac:dyDescent="0.3">
      <c r="A184" s="41" t="s">
        <v>1214</v>
      </c>
      <c r="B184" s="68" t="s">
        <v>248</v>
      </c>
      <c r="C184" s="41" t="s">
        <v>8</v>
      </c>
      <c r="D184" s="132">
        <v>24.84</v>
      </c>
      <c r="E184" s="168"/>
      <c r="F184" s="145">
        <f t="shared" si="2"/>
        <v>0</v>
      </c>
    </row>
    <row r="185" spans="1:6" x14ac:dyDescent="0.3">
      <c r="A185" s="41" t="s">
        <v>1214</v>
      </c>
      <c r="B185" s="68" t="s">
        <v>241</v>
      </c>
      <c r="C185" s="41" t="s">
        <v>8</v>
      </c>
      <c r="D185" s="132">
        <v>19.07</v>
      </c>
      <c r="E185" s="168"/>
      <c r="F185" s="145">
        <f t="shared" si="2"/>
        <v>0</v>
      </c>
    </row>
    <row r="186" spans="1:6" x14ac:dyDescent="0.3">
      <c r="A186" s="41" t="s">
        <v>1214</v>
      </c>
      <c r="B186" s="68" t="s">
        <v>241</v>
      </c>
      <c r="C186" s="41" t="s">
        <v>8</v>
      </c>
      <c r="D186" s="132">
        <v>19.71</v>
      </c>
      <c r="E186" s="168"/>
      <c r="F186" s="145">
        <f t="shared" si="2"/>
        <v>0</v>
      </c>
    </row>
    <row r="187" spans="1:6" x14ac:dyDescent="0.3">
      <c r="A187" s="41" t="s">
        <v>1214</v>
      </c>
      <c r="B187" s="68" t="s">
        <v>241</v>
      </c>
      <c r="C187" s="41" t="s">
        <v>8</v>
      </c>
      <c r="D187" s="132">
        <v>22.25</v>
      </c>
      <c r="E187" s="168"/>
      <c r="F187" s="145">
        <f t="shared" si="2"/>
        <v>0</v>
      </c>
    </row>
    <row r="188" spans="1:6" x14ac:dyDescent="0.3">
      <c r="A188" s="41" t="s">
        <v>1214</v>
      </c>
      <c r="B188" s="68" t="s">
        <v>241</v>
      </c>
      <c r="C188" s="41" t="s">
        <v>8</v>
      </c>
      <c r="D188" s="132">
        <v>32.46</v>
      </c>
      <c r="E188" s="168"/>
      <c r="F188" s="145">
        <f t="shared" si="2"/>
        <v>0</v>
      </c>
    </row>
    <row r="189" spans="1:6" x14ac:dyDescent="0.3">
      <c r="A189" s="41" t="s">
        <v>1214</v>
      </c>
      <c r="B189" s="134" t="s">
        <v>243</v>
      </c>
      <c r="C189" s="41" t="s">
        <v>8</v>
      </c>
      <c r="D189" s="132">
        <v>7</v>
      </c>
      <c r="E189" s="168"/>
      <c r="F189" s="145">
        <f t="shared" si="2"/>
        <v>0</v>
      </c>
    </row>
    <row r="190" spans="1:6" x14ac:dyDescent="0.3">
      <c r="A190" s="41" t="s">
        <v>1214</v>
      </c>
      <c r="B190" s="68" t="s">
        <v>79</v>
      </c>
      <c r="C190" s="41" t="s">
        <v>8</v>
      </c>
      <c r="D190" s="132">
        <v>109.33</v>
      </c>
      <c r="E190" s="168"/>
      <c r="F190" s="145">
        <f t="shared" si="2"/>
        <v>0</v>
      </c>
    </row>
    <row r="191" spans="1:6" x14ac:dyDescent="0.3">
      <c r="A191" s="41" t="s">
        <v>1215</v>
      </c>
      <c r="B191" s="68" t="s">
        <v>218</v>
      </c>
      <c r="C191" s="41" t="s">
        <v>8</v>
      </c>
      <c r="D191" s="132">
        <v>17.100000000000001</v>
      </c>
      <c r="E191" s="168"/>
      <c r="F191" s="145">
        <f t="shared" si="2"/>
        <v>0</v>
      </c>
    </row>
    <row r="192" spans="1:6" x14ac:dyDescent="0.3">
      <c r="A192" s="41" t="s">
        <v>1215</v>
      </c>
      <c r="B192" s="68" t="s">
        <v>248</v>
      </c>
      <c r="C192" s="41" t="s">
        <v>8</v>
      </c>
      <c r="D192" s="132">
        <v>35.78</v>
      </c>
      <c r="E192" s="168"/>
      <c r="F192" s="145">
        <f t="shared" si="2"/>
        <v>0</v>
      </c>
    </row>
    <row r="193" spans="1:6" x14ac:dyDescent="0.3">
      <c r="A193" s="41" t="s">
        <v>1215</v>
      </c>
      <c r="B193" s="190" t="s">
        <v>22</v>
      </c>
      <c r="C193" s="41" t="s">
        <v>8</v>
      </c>
      <c r="D193" s="191" t="s">
        <v>473</v>
      </c>
      <c r="E193" s="190"/>
      <c r="F193" s="145"/>
    </row>
    <row r="194" spans="1:6" x14ac:dyDescent="0.3">
      <c r="A194" s="41" t="s">
        <v>1215</v>
      </c>
      <c r="B194" s="68" t="s">
        <v>927</v>
      </c>
      <c r="C194" s="41" t="s">
        <v>8</v>
      </c>
      <c r="D194" s="132">
        <v>76.489999999999995</v>
      </c>
      <c r="E194" s="168"/>
      <c r="F194" s="145">
        <f t="shared" si="2"/>
        <v>0</v>
      </c>
    </row>
    <row r="195" spans="1:6" x14ac:dyDescent="0.3">
      <c r="A195" s="41" t="s">
        <v>1215</v>
      </c>
      <c r="B195" s="68" t="s">
        <v>927</v>
      </c>
      <c r="C195" s="41" t="s">
        <v>8</v>
      </c>
      <c r="D195" s="132">
        <v>148.36000000000001</v>
      </c>
      <c r="E195" s="168"/>
      <c r="F195" s="145">
        <f t="shared" si="2"/>
        <v>0</v>
      </c>
    </row>
    <row r="196" spans="1:6" x14ac:dyDescent="0.3">
      <c r="A196" s="41" t="s">
        <v>1215</v>
      </c>
      <c r="B196" s="68" t="s">
        <v>248</v>
      </c>
      <c r="C196" s="41" t="s">
        <v>8</v>
      </c>
      <c r="D196" s="132">
        <v>28.06</v>
      </c>
      <c r="E196" s="168"/>
      <c r="F196" s="145">
        <f t="shared" ref="F196" si="3">(E196*D196)*255</f>
        <v>0</v>
      </c>
    </row>
    <row r="197" spans="1:6" ht="15" thickBot="1" x14ac:dyDescent="0.35"/>
    <row r="198" spans="1:6" ht="16.8" thickBot="1" x14ac:dyDescent="0.35">
      <c r="C198" s="55" t="s">
        <v>1472</v>
      </c>
      <c r="D198" s="246">
        <f>SUM(D3:D196)</f>
        <v>6499.0200000000059</v>
      </c>
    </row>
    <row r="199" spans="1:6" ht="15" thickBot="1" x14ac:dyDescent="0.35"/>
    <row r="200" spans="1:6" ht="29.4" thickBot="1" x14ac:dyDescent="0.35">
      <c r="B200" s="312" t="s">
        <v>62</v>
      </c>
      <c r="C200" s="313"/>
      <c r="D200" s="258" t="s">
        <v>1216</v>
      </c>
      <c r="E200" s="314"/>
      <c r="F200" s="315"/>
    </row>
    <row r="201" spans="1:6" ht="57.6" x14ac:dyDescent="0.3">
      <c r="B201" s="259" t="s">
        <v>1475</v>
      </c>
      <c r="C201" s="260" t="s">
        <v>1474</v>
      </c>
      <c r="D201" s="76">
        <v>48</v>
      </c>
      <c r="E201" s="253"/>
      <c r="F201" s="254">
        <f>(E201*D201)</f>
        <v>0</v>
      </c>
    </row>
    <row r="202" spans="1:6" ht="58.2" thickBot="1" x14ac:dyDescent="0.35">
      <c r="B202" s="261" t="s">
        <v>1473</v>
      </c>
      <c r="C202" s="262" t="s">
        <v>1474</v>
      </c>
      <c r="D202" s="71">
        <v>80</v>
      </c>
      <c r="E202" s="202"/>
      <c r="F202" s="205">
        <f>(E202*D202)</f>
        <v>0</v>
      </c>
    </row>
    <row r="203" spans="1:6" ht="15" thickBot="1" x14ac:dyDescent="0.35">
      <c r="B203" s="196"/>
      <c r="C203" s="197"/>
      <c r="D203" s="7"/>
      <c r="F203" s="169"/>
    </row>
    <row r="204" spans="1:6" ht="15" thickBot="1" x14ac:dyDescent="0.35">
      <c r="B204" s="316" t="s">
        <v>63</v>
      </c>
      <c r="C204" s="317"/>
      <c r="D204" s="317"/>
      <c r="E204" s="317"/>
      <c r="F204" s="318"/>
    </row>
    <row r="205" spans="1:6" ht="29.4" thickBot="1" x14ac:dyDescent="0.35">
      <c r="B205" s="211" t="s">
        <v>1221</v>
      </c>
      <c r="C205" s="211" t="s">
        <v>3</v>
      </c>
      <c r="D205" s="211" t="s">
        <v>1216</v>
      </c>
      <c r="E205" s="319"/>
      <c r="F205" s="320"/>
    </row>
    <row r="206" spans="1:6" x14ac:dyDescent="0.3">
      <c r="B206" s="198" t="s">
        <v>64</v>
      </c>
      <c r="C206" s="207" t="s">
        <v>65</v>
      </c>
      <c r="D206" s="142">
        <v>85</v>
      </c>
      <c r="E206" s="195"/>
      <c r="F206" s="203">
        <f>E206*D206</f>
        <v>0</v>
      </c>
    </row>
    <row r="207" spans="1:6" ht="43.2" x14ac:dyDescent="0.3">
      <c r="B207" s="199" t="s">
        <v>1218</v>
      </c>
      <c r="C207" s="208" t="s">
        <v>66</v>
      </c>
      <c r="D207" s="67">
        <v>1400</v>
      </c>
      <c r="E207" s="200"/>
      <c r="F207" s="204">
        <f t="shared" ref="F207:F211" si="4">E207*D207</f>
        <v>0</v>
      </c>
    </row>
    <row r="208" spans="1:6" ht="43.2" x14ac:dyDescent="0.3">
      <c r="B208" s="199" t="s">
        <v>1217</v>
      </c>
      <c r="C208" s="208" t="s">
        <v>67</v>
      </c>
      <c r="D208" s="67">
        <v>500</v>
      </c>
      <c r="E208" s="200"/>
      <c r="F208" s="204">
        <f t="shared" si="4"/>
        <v>0</v>
      </c>
    </row>
    <row r="209" spans="2:6" ht="28.8" x14ac:dyDescent="0.3">
      <c r="B209" s="199" t="s">
        <v>1219</v>
      </c>
      <c r="C209" s="208" t="s">
        <v>66</v>
      </c>
      <c r="D209" s="67">
        <v>500</v>
      </c>
      <c r="E209" s="200"/>
      <c r="F209" s="204">
        <f t="shared" si="4"/>
        <v>0</v>
      </c>
    </row>
    <row r="210" spans="2:6" ht="28.8" x14ac:dyDescent="0.3">
      <c r="B210" s="199" t="s">
        <v>1220</v>
      </c>
      <c r="C210" s="208" t="s">
        <v>66</v>
      </c>
      <c r="D210" s="67">
        <v>500</v>
      </c>
      <c r="E210" s="200"/>
      <c r="F210" s="204">
        <f t="shared" si="4"/>
        <v>0</v>
      </c>
    </row>
    <row r="211" spans="2:6" ht="15" thickBot="1" x14ac:dyDescent="0.35">
      <c r="B211" s="201" t="s">
        <v>68</v>
      </c>
      <c r="C211" s="209" t="s">
        <v>69</v>
      </c>
      <c r="D211" s="71">
        <v>50</v>
      </c>
      <c r="E211" s="202"/>
      <c r="F211" s="205">
        <f t="shared" si="4"/>
        <v>0</v>
      </c>
    </row>
    <row r="213" spans="2:6" ht="15" thickBot="1" x14ac:dyDescent="0.35"/>
    <row r="214" spans="2:6" ht="16.2" thickBot="1" x14ac:dyDescent="0.35">
      <c r="B214" s="284" t="s">
        <v>1229</v>
      </c>
      <c r="C214" s="285"/>
      <c r="D214" s="285"/>
      <c r="E214" s="286"/>
      <c r="F214" s="194">
        <f>SUM(F206:F211,F201:F202,F3:F196)</f>
        <v>0</v>
      </c>
    </row>
  </sheetData>
  <sheetProtection algorithmName="SHA-512" hashValue="3cb8PCqFuJpW5Qt9gyjAfCr+5QjExuF9zJMx1DPmhQptWmYBt/eWu8dTlyBiqHozaQYCPBC7ObXY6UJ6bRVaQA==" saltValue="EFX4ymvBmFtFtw7Bngu+Qg==" spinCount="100000" sheet="1" formatCells="0" formatColumns="0" formatRows="0"/>
  <protectedRanges>
    <protectedRange sqref="E201:E202" name="Oblast2"/>
    <protectedRange sqref="E3:E196" name="Oblast1"/>
    <protectedRange sqref="E206:E211" name="Oblast3"/>
  </protectedRanges>
  <mergeCells count="6">
    <mergeCell ref="B214:E214"/>
    <mergeCell ref="A1:F1"/>
    <mergeCell ref="B200:C200"/>
    <mergeCell ref="E200:F200"/>
    <mergeCell ref="B204:F204"/>
    <mergeCell ref="E205:F205"/>
  </mergeCells>
  <phoneticPr fontId="14" type="noConversion"/>
  <pageMargins left="0.7" right="0.7" top="0.78740157499999996" bottom="0.78740157499999996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03AE-B33E-4E5D-895C-662FDF6EA7BD}">
  <sheetPr>
    <tabColor theme="4"/>
  </sheetPr>
  <dimension ref="A1:X136"/>
  <sheetViews>
    <sheetView topLeftCell="A93" zoomScaleNormal="100" workbookViewId="0">
      <selection activeCell="A100" sqref="A100:XFD101"/>
    </sheetView>
  </sheetViews>
  <sheetFormatPr defaultRowHeight="14.4" x14ac:dyDescent="0.3"/>
  <cols>
    <col min="1" max="1" width="10.5546875" bestFit="1" customWidth="1"/>
    <col min="2" max="2" width="27" bestFit="1" customWidth="1"/>
    <col min="3" max="3" width="15.5546875" style="103" customWidth="1"/>
    <col min="4" max="4" width="18" customWidth="1"/>
    <col min="5" max="5" width="16" customWidth="1"/>
    <col min="7" max="7" width="15.6640625" customWidth="1"/>
    <col min="8" max="8" width="19.44140625" bestFit="1" customWidth="1"/>
    <col min="10" max="10" width="11.33203125" bestFit="1" customWidth="1"/>
    <col min="11" max="15" width="11.33203125" customWidth="1"/>
    <col min="16" max="16" width="11.44140625" bestFit="1" customWidth="1"/>
    <col min="17" max="17" width="14.44140625" bestFit="1" customWidth="1"/>
    <col min="18" max="23" width="14.44140625" customWidth="1"/>
    <col min="24" max="24" width="14.5546875" bestFit="1" customWidth="1"/>
  </cols>
  <sheetData>
    <row r="1" spans="1:24" ht="21.6" thickBot="1" x14ac:dyDescent="0.45">
      <c r="A1" s="321" t="s">
        <v>1163</v>
      </c>
      <c r="B1" s="322"/>
      <c r="C1" s="322"/>
      <c r="D1" s="322"/>
      <c r="E1" s="323"/>
    </row>
    <row r="2" spans="1:24" ht="29.4" thickBot="1" x14ac:dyDescent="0.35">
      <c r="A2" s="108" t="s">
        <v>555</v>
      </c>
      <c r="B2" s="109" t="s">
        <v>1121</v>
      </c>
      <c r="C2" s="109" t="s">
        <v>557</v>
      </c>
      <c r="D2" s="109" t="s">
        <v>1162</v>
      </c>
      <c r="E2" s="110" t="s">
        <v>1177</v>
      </c>
      <c r="I2" s="12"/>
      <c r="J2" s="13"/>
      <c r="K2" s="14"/>
      <c r="L2" s="14"/>
      <c r="M2" s="14"/>
      <c r="N2" s="14"/>
      <c r="O2" s="14"/>
      <c r="P2" s="12"/>
      <c r="Q2" s="13"/>
      <c r="R2" s="14"/>
      <c r="S2" s="14"/>
      <c r="T2" s="14"/>
      <c r="U2" s="14"/>
      <c r="V2" s="14"/>
      <c r="W2" s="13"/>
      <c r="X2" s="12"/>
    </row>
    <row r="3" spans="1:24" x14ac:dyDescent="0.3">
      <c r="A3" s="111" t="s">
        <v>263</v>
      </c>
      <c r="B3" s="221" t="s">
        <v>36</v>
      </c>
      <c r="C3" s="100">
        <v>45.6</v>
      </c>
      <c r="D3" s="221" t="s">
        <v>264</v>
      </c>
      <c r="E3" s="104" t="s">
        <v>1138</v>
      </c>
      <c r="J3" s="16"/>
      <c r="K3" s="14"/>
      <c r="L3" s="14"/>
      <c r="M3" s="14"/>
      <c r="N3" s="14"/>
      <c r="O3" s="14"/>
      <c r="P3" s="12"/>
      <c r="Q3" s="16"/>
      <c r="R3" s="14"/>
      <c r="S3" s="14"/>
      <c r="T3" s="14"/>
      <c r="U3" s="14"/>
      <c r="V3" s="14"/>
      <c r="W3" s="16"/>
      <c r="X3" s="12"/>
    </row>
    <row r="4" spans="1:24" x14ac:dyDescent="0.3">
      <c r="A4" s="53" t="s">
        <v>265</v>
      </c>
      <c r="B4" s="222" t="s">
        <v>52</v>
      </c>
      <c r="C4" s="105">
        <v>1.5</v>
      </c>
      <c r="D4" s="222"/>
      <c r="E4" s="104" t="s">
        <v>1138</v>
      </c>
      <c r="J4" s="17"/>
      <c r="K4" s="17"/>
      <c r="L4" s="17"/>
      <c r="M4" s="17"/>
      <c r="N4" s="17"/>
      <c r="O4" s="17"/>
      <c r="Q4" s="17"/>
      <c r="R4" s="17"/>
      <c r="S4" s="17"/>
      <c r="T4" s="17"/>
      <c r="U4" s="17"/>
      <c r="V4" s="17"/>
      <c r="W4" s="17"/>
      <c r="X4" s="17"/>
    </row>
    <row r="5" spans="1:24" x14ac:dyDescent="0.3">
      <c r="A5" s="53" t="s">
        <v>266</v>
      </c>
      <c r="B5" s="222" t="s">
        <v>52</v>
      </c>
      <c r="C5" s="105">
        <v>1.5</v>
      </c>
      <c r="D5" s="222"/>
      <c r="E5" s="104" t="s">
        <v>1138</v>
      </c>
      <c r="W5" s="17"/>
      <c r="X5" s="17"/>
    </row>
    <row r="6" spans="1:24" x14ac:dyDescent="0.3">
      <c r="A6" s="53" t="s">
        <v>1493</v>
      </c>
      <c r="B6" s="222" t="s">
        <v>52</v>
      </c>
      <c r="C6" s="105">
        <v>1.9</v>
      </c>
      <c r="D6" s="222"/>
      <c r="E6" s="104" t="s">
        <v>1138</v>
      </c>
      <c r="W6" s="17"/>
      <c r="X6" s="17"/>
    </row>
    <row r="7" spans="1:24" x14ac:dyDescent="0.3">
      <c r="A7" s="53" t="s">
        <v>268</v>
      </c>
      <c r="B7" s="222" t="s">
        <v>36</v>
      </c>
      <c r="C7" s="105">
        <v>34.1</v>
      </c>
      <c r="D7" s="222" t="s">
        <v>264</v>
      </c>
      <c r="E7" s="104" t="s">
        <v>1138</v>
      </c>
      <c r="W7" s="17"/>
      <c r="X7" s="17"/>
    </row>
    <row r="8" spans="1:24" x14ac:dyDescent="0.3">
      <c r="A8" s="53" t="s">
        <v>270</v>
      </c>
      <c r="B8" s="222" t="s">
        <v>11</v>
      </c>
      <c r="C8" s="105">
        <v>663</v>
      </c>
      <c r="D8" s="222" t="s">
        <v>267</v>
      </c>
      <c r="E8" s="104" t="s">
        <v>1138</v>
      </c>
    </row>
    <row r="9" spans="1:24" x14ac:dyDescent="0.3">
      <c r="A9" s="53" t="s">
        <v>271</v>
      </c>
      <c r="B9" s="222" t="s">
        <v>59</v>
      </c>
      <c r="C9" s="105">
        <v>22.1</v>
      </c>
      <c r="D9" s="222" t="s">
        <v>272</v>
      </c>
      <c r="E9" s="104" t="s">
        <v>1138</v>
      </c>
    </row>
    <row r="10" spans="1:24" x14ac:dyDescent="0.3">
      <c r="A10" s="53" t="s">
        <v>273</v>
      </c>
      <c r="B10" s="222" t="s">
        <v>51</v>
      </c>
      <c r="C10" s="105">
        <v>22.5</v>
      </c>
      <c r="D10" s="222" t="s">
        <v>272</v>
      </c>
      <c r="E10" s="104" t="s">
        <v>1138</v>
      </c>
    </row>
    <row r="11" spans="1:24" x14ac:dyDescent="0.3">
      <c r="A11" s="53" t="s">
        <v>300</v>
      </c>
      <c r="B11" s="222" t="s">
        <v>50</v>
      </c>
      <c r="C11" s="105">
        <v>4.8</v>
      </c>
      <c r="D11" s="222" t="s">
        <v>264</v>
      </c>
      <c r="E11" s="104" t="s">
        <v>1138</v>
      </c>
    </row>
    <row r="12" spans="1:24" x14ac:dyDescent="0.3">
      <c r="A12" s="53" t="s">
        <v>297</v>
      </c>
      <c r="B12" s="222" t="s">
        <v>15</v>
      </c>
      <c r="C12" s="105">
        <v>10</v>
      </c>
      <c r="D12" s="222" t="s">
        <v>264</v>
      </c>
      <c r="E12" s="104" t="s">
        <v>1138</v>
      </c>
    </row>
    <row r="13" spans="1:24" x14ac:dyDescent="0.3">
      <c r="A13" s="53" t="s">
        <v>277</v>
      </c>
      <c r="B13" s="222" t="s">
        <v>11</v>
      </c>
      <c r="C13" s="105">
        <v>13.3</v>
      </c>
      <c r="D13" s="222" t="s">
        <v>269</v>
      </c>
      <c r="E13" s="104" t="s">
        <v>1138</v>
      </c>
    </row>
    <row r="14" spans="1:24" x14ac:dyDescent="0.3">
      <c r="A14" s="53" t="s">
        <v>276</v>
      </c>
      <c r="B14" s="222" t="s">
        <v>15</v>
      </c>
      <c r="C14" s="105">
        <v>8.8000000000000007</v>
      </c>
      <c r="D14" s="222" t="s">
        <v>269</v>
      </c>
      <c r="E14" s="104" t="s">
        <v>1138</v>
      </c>
    </row>
    <row r="15" spans="1:24" x14ac:dyDescent="0.3">
      <c r="A15" s="53" t="s">
        <v>275</v>
      </c>
      <c r="B15" s="222" t="s">
        <v>15</v>
      </c>
      <c r="C15" s="105">
        <v>46.4</v>
      </c>
      <c r="D15" s="222" t="s">
        <v>269</v>
      </c>
      <c r="E15" s="104" t="s">
        <v>1138</v>
      </c>
    </row>
    <row r="16" spans="1:24" x14ac:dyDescent="0.3">
      <c r="A16" s="53" t="s">
        <v>281</v>
      </c>
      <c r="B16" s="241" t="s">
        <v>15</v>
      </c>
      <c r="C16" s="105">
        <v>17.899999999999999</v>
      </c>
      <c r="D16" s="222" t="s">
        <v>280</v>
      </c>
      <c r="E16" s="104" t="s">
        <v>1138</v>
      </c>
    </row>
    <row r="17" spans="1:6" x14ac:dyDescent="0.3">
      <c r="A17" s="53" t="s">
        <v>274</v>
      </c>
      <c r="B17" s="222" t="s">
        <v>30</v>
      </c>
      <c r="C17" s="105">
        <v>64</v>
      </c>
      <c r="D17" s="222" t="s">
        <v>264</v>
      </c>
      <c r="E17" s="104" t="s">
        <v>1138</v>
      </c>
    </row>
    <row r="18" spans="1:6" x14ac:dyDescent="0.3">
      <c r="A18" s="53" t="s">
        <v>282</v>
      </c>
      <c r="B18" s="222" t="s">
        <v>30</v>
      </c>
      <c r="C18" s="105">
        <v>11</v>
      </c>
      <c r="D18" s="222" t="s">
        <v>269</v>
      </c>
      <c r="E18" s="104" t="s">
        <v>1138</v>
      </c>
    </row>
    <row r="19" spans="1:6" x14ac:dyDescent="0.3">
      <c r="A19" s="53" t="s">
        <v>283</v>
      </c>
      <c r="B19" s="222" t="s">
        <v>15</v>
      </c>
      <c r="C19" s="105">
        <v>32</v>
      </c>
      <c r="D19" s="222" t="s">
        <v>267</v>
      </c>
      <c r="E19" s="104" t="s">
        <v>1138</v>
      </c>
    </row>
    <row r="20" spans="1:6" x14ac:dyDescent="0.3">
      <c r="A20" s="53" t="s">
        <v>284</v>
      </c>
      <c r="B20" s="222" t="s">
        <v>15</v>
      </c>
      <c r="C20" s="105">
        <v>25</v>
      </c>
      <c r="D20" s="222" t="s">
        <v>267</v>
      </c>
      <c r="E20" s="104" t="s">
        <v>1138</v>
      </c>
    </row>
    <row r="21" spans="1:6" x14ac:dyDescent="0.3">
      <c r="A21" s="53" t="s">
        <v>285</v>
      </c>
      <c r="B21" s="222" t="s">
        <v>32</v>
      </c>
      <c r="C21" s="105">
        <v>21.4</v>
      </c>
      <c r="D21" s="222" t="s">
        <v>269</v>
      </c>
      <c r="E21" s="104" t="s">
        <v>1117</v>
      </c>
    </row>
    <row r="22" spans="1:6" x14ac:dyDescent="0.3">
      <c r="A22" s="53" t="s">
        <v>286</v>
      </c>
      <c r="B22" s="222" t="s">
        <v>15</v>
      </c>
      <c r="C22" s="105">
        <v>70</v>
      </c>
      <c r="D22" s="222" t="s">
        <v>264</v>
      </c>
      <c r="E22" s="104" t="s">
        <v>1138</v>
      </c>
    </row>
    <row r="23" spans="1:6" x14ac:dyDescent="0.3">
      <c r="A23" s="53" t="s">
        <v>287</v>
      </c>
      <c r="B23" s="222" t="s">
        <v>24</v>
      </c>
      <c r="C23" s="105">
        <v>69.400000000000006</v>
      </c>
      <c r="D23" s="222" t="s">
        <v>267</v>
      </c>
      <c r="E23" s="104" t="s">
        <v>1138</v>
      </c>
    </row>
    <row r="24" spans="1:6" x14ac:dyDescent="0.3">
      <c r="A24" s="53" t="s">
        <v>288</v>
      </c>
      <c r="B24" s="222" t="s">
        <v>50</v>
      </c>
      <c r="C24" s="105">
        <v>18</v>
      </c>
      <c r="D24" s="222" t="s">
        <v>264</v>
      </c>
      <c r="E24" s="104" t="s">
        <v>1138</v>
      </c>
    </row>
    <row r="25" spans="1:6" x14ac:dyDescent="0.3">
      <c r="A25" s="53" t="s">
        <v>289</v>
      </c>
      <c r="B25" s="222" t="s">
        <v>47</v>
      </c>
      <c r="C25" s="105">
        <v>69.400000000000006</v>
      </c>
      <c r="D25" s="222" t="s">
        <v>269</v>
      </c>
      <c r="E25" s="104" t="s">
        <v>1138</v>
      </c>
      <c r="F25" s="17"/>
    </row>
    <row r="26" spans="1:6" x14ac:dyDescent="0.3">
      <c r="A26" s="53" t="s">
        <v>290</v>
      </c>
      <c r="B26" s="222" t="s">
        <v>15</v>
      </c>
      <c r="C26" s="105">
        <v>66.099999999999994</v>
      </c>
      <c r="D26" s="222" t="s">
        <v>269</v>
      </c>
      <c r="E26" s="104" t="s">
        <v>1138</v>
      </c>
    </row>
    <row r="27" spans="1:6" x14ac:dyDescent="0.3">
      <c r="A27" s="53" t="s">
        <v>291</v>
      </c>
      <c r="B27" s="222" t="s">
        <v>48</v>
      </c>
      <c r="C27" s="105">
        <v>4.0999999999999996</v>
      </c>
      <c r="D27" s="222" t="s">
        <v>264</v>
      </c>
      <c r="E27" s="104" t="s">
        <v>1477</v>
      </c>
    </row>
    <row r="28" spans="1:6" x14ac:dyDescent="0.3">
      <c r="A28" s="53" t="s">
        <v>292</v>
      </c>
      <c r="B28" s="222" t="s">
        <v>53</v>
      </c>
      <c r="C28" s="105">
        <v>31.3</v>
      </c>
      <c r="D28" s="222" t="s">
        <v>264</v>
      </c>
      <c r="E28" s="104" t="s">
        <v>1138</v>
      </c>
    </row>
    <row r="29" spans="1:6" x14ac:dyDescent="0.3">
      <c r="A29" s="53" t="s">
        <v>293</v>
      </c>
      <c r="B29" s="222" t="s">
        <v>50</v>
      </c>
      <c r="C29" s="105">
        <v>31.8</v>
      </c>
      <c r="D29" s="222" t="s">
        <v>264</v>
      </c>
      <c r="E29" s="104" t="s">
        <v>1138</v>
      </c>
    </row>
    <row r="30" spans="1:6" x14ac:dyDescent="0.3">
      <c r="A30" s="53" t="s">
        <v>294</v>
      </c>
      <c r="B30" s="222" t="s">
        <v>53</v>
      </c>
      <c r="C30" s="105">
        <v>3</v>
      </c>
      <c r="D30" s="222" t="s">
        <v>264</v>
      </c>
      <c r="E30" s="104" t="s">
        <v>1138</v>
      </c>
    </row>
    <row r="31" spans="1:6" x14ac:dyDescent="0.3">
      <c r="A31" s="53" t="s">
        <v>295</v>
      </c>
      <c r="B31" s="222" t="s">
        <v>53</v>
      </c>
      <c r="C31" s="105">
        <v>2.9</v>
      </c>
      <c r="D31" s="222" t="s">
        <v>264</v>
      </c>
      <c r="E31" s="104" t="s">
        <v>1138</v>
      </c>
    </row>
    <row r="32" spans="1:6" x14ac:dyDescent="0.3">
      <c r="A32" s="53" t="s">
        <v>296</v>
      </c>
      <c r="B32" s="222" t="s">
        <v>1492</v>
      </c>
      <c r="C32" s="105">
        <v>5.8</v>
      </c>
      <c r="D32" s="222" t="s">
        <v>264</v>
      </c>
      <c r="E32" s="104" t="s">
        <v>1138</v>
      </c>
    </row>
    <row r="33" spans="1:5" x14ac:dyDescent="0.3">
      <c r="A33" s="53" t="s">
        <v>279</v>
      </c>
      <c r="B33" s="222" t="s">
        <v>15</v>
      </c>
      <c r="C33" s="105">
        <v>37</v>
      </c>
      <c r="D33" s="222" t="s">
        <v>269</v>
      </c>
      <c r="E33" s="104" t="s">
        <v>1138</v>
      </c>
    </row>
    <row r="34" spans="1:5" x14ac:dyDescent="0.3">
      <c r="A34" s="53" t="s">
        <v>298</v>
      </c>
      <c r="B34" s="222" t="s">
        <v>47</v>
      </c>
      <c r="C34" s="105">
        <v>36</v>
      </c>
      <c r="D34" s="222" t="s">
        <v>269</v>
      </c>
      <c r="E34" s="104" t="s">
        <v>1138</v>
      </c>
    </row>
    <row r="35" spans="1:5" x14ac:dyDescent="0.3">
      <c r="A35" s="53" t="s">
        <v>299</v>
      </c>
      <c r="B35" s="241" t="s">
        <v>12</v>
      </c>
      <c r="C35" s="105">
        <v>77.8</v>
      </c>
      <c r="D35" s="222" t="s">
        <v>280</v>
      </c>
      <c r="E35" s="104" t="s">
        <v>1138</v>
      </c>
    </row>
    <row r="36" spans="1:5" x14ac:dyDescent="0.3">
      <c r="A36" s="53" t="s">
        <v>278</v>
      </c>
      <c r="B36" s="222" t="s">
        <v>1491</v>
      </c>
      <c r="C36" s="105">
        <v>46</v>
      </c>
      <c r="D36" s="222" t="s">
        <v>269</v>
      </c>
      <c r="E36" s="104" t="s">
        <v>1138</v>
      </c>
    </row>
    <row r="37" spans="1:5" ht="15" thickBot="1" x14ac:dyDescent="0.35">
      <c r="A37" s="53" t="s">
        <v>969</v>
      </c>
      <c r="B37" s="222" t="s">
        <v>1490</v>
      </c>
      <c r="C37" s="105">
        <v>14</v>
      </c>
      <c r="D37" s="222" t="s">
        <v>1489</v>
      </c>
      <c r="E37" s="104" t="s">
        <v>1117</v>
      </c>
    </row>
    <row r="38" spans="1:5" ht="15" thickBot="1" x14ac:dyDescent="0.35">
      <c r="A38" s="123" t="s">
        <v>305</v>
      </c>
      <c r="B38" s="124"/>
      <c r="C38" s="125">
        <f>SUM(C3:C37)</f>
        <v>1629.3999999999999</v>
      </c>
      <c r="D38" s="126"/>
      <c r="E38" s="127"/>
    </row>
    <row r="39" spans="1:5" ht="21.6" thickBot="1" x14ac:dyDescent="0.45">
      <c r="A39" s="321" t="s">
        <v>1164</v>
      </c>
      <c r="B39" s="322"/>
      <c r="C39" s="322"/>
      <c r="D39" s="322"/>
      <c r="E39" s="323"/>
    </row>
    <row r="40" spans="1:5" ht="17.399999999999999" thickBot="1" x14ac:dyDescent="0.35">
      <c r="A40" s="108" t="s">
        <v>555</v>
      </c>
      <c r="B40" s="109" t="s">
        <v>1121</v>
      </c>
      <c r="C40" s="109" t="s">
        <v>557</v>
      </c>
      <c r="D40" s="109" t="s">
        <v>1162</v>
      </c>
      <c r="E40" s="110" t="s">
        <v>5</v>
      </c>
    </row>
    <row r="41" spans="1:5" x14ac:dyDescent="0.3">
      <c r="A41" s="106">
        <v>101</v>
      </c>
      <c r="B41" s="223" t="s">
        <v>36</v>
      </c>
      <c r="C41" s="107">
        <v>44.8</v>
      </c>
      <c r="D41" s="223" t="s">
        <v>306</v>
      </c>
      <c r="E41" s="104" t="s">
        <v>1138</v>
      </c>
    </row>
    <row r="42" spans="1:5" x14ac:dyDescent="0.3">
      <c r="A42" s="106">
        <v>102</v>
      </c>
      <c r="B42" s="223" t="s">
        <v>36</v>
      </c>
      <c r="C42" s="107">
        <v>18.2</v>
      </c>
      <c r="D42" s="223" t="s">
        <v>306</v>
      </c>
      <c r="E42" s="104" t="s">
        <v>1138</v>
      </c>
    </row>
    <row r="43" spans="1:5" x14ac:dyDescent="0.3">
      <c r="A43" s="106">
        <v>103</v>
      </c>
      <c r="B43" s="223" t="s">
        <v>11</v>
      </c>
      <c r="C43" s="107">
        <v>698.4</v>
      </c>
      <c r="D43" s="223" t="s">
        <v>269</v>
      </c>
      <c r="E43" s="104" t="s">
        <v>1138</v>
      </c>
    </row>
    <row r="44" spans="1:5" x14ac:dyDescent="0.3">
      <c r="A44" s="106">
        <v>104</v>
      </c>
      <c r="B44" s="223" t="s">
        <v>46</v>
      </c>
      <c r="C44" s="107">
        <v>286.5</v>
      </c>
      <c r="D44" s="223" t="s">
        <v>307</v>
      </c>
      <c r="E44" s="104" t="s">
        <v>1117</v>
      </c>
    </row>
    <row r="45" spans="1:5" x14ac:dyDescent="0.3">
      <c r="A45" s="106">
        <v>111</v>
      </c>
      <c r="B45" s="223" t="s">
        <v>25</v>
      </c>
      <c r="C45" s="107">
        <v>140.9</v>
      </c>
      <c r="D45" s="224" t="s">
        <v>269</v>
      </c>
      <c r="E45" s="104" t="s">
        <v>1138</v>
      </c>
    </row>
    <row r="46" spans="1:5" x14ac:dyDescent="0.3">
      <c r="A46" s="106">
        <v>112</v>
      </c>
      <c r="B46" s="223" t="s">
        <v>53</v>
      </c>
      <c r="C46" s="107">
        <v>15.8</v>
      </c>
      <c r="D46" s="223" t="s">
        <v>264</v>
      </c>
      <c r="E46" s="104" t="s">
        <v>1138</v>
      </c>
    </row>
    <row r="47" spans="1:5" x14ac:dyDescent="0.3">
      <c r="A47" s="106">
        <v>113</v>
      </c>
      <c r="B47" s="223" t="s">
        <v>25</v>
      </c>
      <c r="C47" s="107">
        <v>141.1</v>
      </c>
      <c r="D47" s="224" t="s">
        <v>269</v>
      </c>
      <c r="E47" s="104" t="s">
        <v>1138</v>
      </c>
    </row>
    <row r="48" spans="1:5" x14ac:dyDescent="0.3">
      <c r="A48" s="106">
        <v>114</v>
      </c>
      <c r="B48" s="223" t="s">
        <v>32</v>
      </c>
      <c r="C48" s="107">
        <v>16.100000000000001</v>
      </c>
      <c r="D48" s="223" t="s">
        <v>269</v>
      </c>
      <c r="E48" s="104" t="s">
        <v>1117</v>
      </c>
    </row>
    <row r="49" spans="1:5" x14ac:dyDescent="0.3">
      <c r="A49" s="106">
        <v>115</v>
      </c>
      <c r="B49" s="223" t="s">
        <v>47</v>
      </c>
      <c r="C49" s="107">
        <v>70.400000000000006</v>
      </c>
      <c r="D49" s="223" t="s">
        <v>269</v>
      </c>
      <c r="E49" s="104" t="s">
        <v>1138</v>
      </c>
    </row>
    <row r="50" spans="1:5" x14ac:dyDescent="0.3">
      <c r="A50" s="106">
        <v>116</v>
      </c>
      <c r="B50" s="223" t="s">
        <v>53</v>
      </c>
      <c r="C50" s="107">
        <v>16.2</v>
      </c>
      <c r="D50" s="223" t="s">
        <v>264</v>
      </c>
      <c r="E50" s="104" t="s">
        <v>1138</v>
      </c>
    </row>
    <row r="51" spans="1:5" x14ac:dyDescent="0.3">
      <c r="A51" s="106">
        <v>117</v>
      </c>
      <c r="B51" s="223" t="s">
        <v>47</v>
      </c>
      <c r="C51" s="107">
        <v>70.599999999999994</v>
      </c>
      <c r="D51" s="223" t="s">
        <v>269</v>
      </c>
      <c r="E51" s="104" t="s">
        <v>1138</v>
      </c>
    </row>
    <row r="52" spans="1:5" x14ac:dyDescent="0.3">
      <c r="A52" s="106">
        <v>118</v>
      </c>
      <c r="B52" s="223" t="s">
        <v>47</v>
      </c>
      <c r="C52" s="107">
        <v>83.9</v>
      </c>
      <c r="D52" s="223" t="s">
        <v>269</v>
      </c>
      <c r="E52" s="104" t="s">
        <v>1138</v>
      </c>
    </row>
    <row r="53" spans="1:5" x14ac:dyDescent="0.3">
      <c r="A53" s="106">
        <v>119</v>
      </c>
      <c r="B53" s="223" t="s">
        <v>47</v>
      </c>
      <c r="C53" s="107">
        <v>69.599999999999994</v>
      </c>
      <c r="D53" s="223" t="s">
        <v>269</v>
      </c>
      <c r="E53" s="104" t="s">
        <v>1138</v>
      </c>
    </row>
    <row r="54" spans="1:5" x14ac:dyDescent="0.3">
      <c r="A54" s="106">
        <v>120</v>
      </c>
      <c r="B54" s="223" t="s">
        <v>47</v>
      </c>
      <c r="C54" s="107">
        <v>47.6</v>
      </c>
      <c r="D54" s="223" t="s">
        <v>269</v>
      </c>
      <c r="E54" s="104" t="s">
        <v>1138</v>
      </c>
    </row>
    <row r="55" spans="1:5" ht="15" thickBot="1" x14ac:dyDescent="0.35">
      <c r="A55" s="20">
        <v>121</v>
      </c>
      <c r="B55" s="225" t="s">
        <v>48</v>
      </c>
      <c r="C55" s="102">
        <v>2.5</v>
      </c>
      <c r="D55" s="225" t="s">
        <v>264</v>
      </c>
      <c r="E55" s="104" t="s">
        <v>1477</v>
      </c>
    </row>
    <row r="56" spans="1:5" ht="15" thickBot="1" x14ac:dyDescent="0.35">
      <c r="A56" s="121" t="s">
        <v>305</v>
      </c>
      <c r="B56" s="117"/>
      <c r="C56" s="118">
        <f>SUM(C41:C55)</f>
        <v>1722.6</v>
      </c>
      <c r="D56" s="122"/>
      <c r="E56" s="120"/>
    </row>
    <row r="57" spans="1:5" ht="21.6" thickBot="1" x14ac:dyDescent="0.45">
      <c r="A57" s="321" t="s">
        <v>1165</v>
      </c>
      <c r="B57" s="322"/>
      <c r="C57" s="322"/>
      <c r="D57" s="322"/>
      <c r="E57" s="323"/>
    </row>
    <row r="58" spans="1:5" ht="17.399999999999999" thickBot="1" x14ac:dyDescent="0.35">
      <c r="A58" s="108" t="s">
        <v>555</v>
      </c>
      <c r="B58" s="109" t="s">
        <v>1121</v>
      </c>
      <c r="C58" s="109" t="s">
        <v>557</v>
      </c>
      <c r="D58" s="109" t="s">
        <v>1162</v>
      </c>
      <c r="E58" s="110" t="s">
        <v>5</v>
      </c>
    </row>
    <row r="59" spans="1:5" x14ac:dyDescent="0.3">
      <c r="A59" s="19">
        <v>201</v>
      </c>
      <c r="B59" s="226" t="s">
        <v>36</v>
      </c>
      <c r="C59" s="101">
        <v>44.6</v>
      </c>
      <c r="D59" s="226" t="s">
        <v>308</v>
      </c>
      <c r="E59" s="104" t="s">
        <v>1138</v>
      </c>
    </row>
    <row r="60" spans="1:5" x14ac:dyDescent="0.3">
      <c r="A60" s="106">
        <v>202</v>
      </c>
      <c r="B60" s="223" t="s">
        <v>36</v>
      </c>
      <c r="C60" s="107">
        <v>21.9</v>
      </c>
      <c r="D60" s="223" t="s">
        <v>308</v>
      </c>
      <c r="E60" s="104" t="s">
        <v>1138</v>
      </c>
    </row>
    <row r="61" spans="1:5" x14ac:dyDescent="0.3">
      <c r="A61" s="106">
        <v>203</v>
      </c>
      <c r="B61" s="223" t="s">
        <v>11</v>
      </c>
      <c r="C61" s="107">
        <v>112.2</v>
      </c>
      <c r="D61" s="223" t="s">
        <v>269</v>
      </c>
      <c r="E61" s="104" t="s">
        <v>1138</v>
      </c>
    </row>
    <row r="62" spans="1:5" x14ac:dyDescent="0.3">
      <c r="A62" s="106">
        <v>204</v>
      </c>
      <c r="B62" s="223" t="s">
        <v>11</v>
      </c>
      <c r="C62" s="107">
        <v>9.1999999999999993</v>
      </c>
      <c r="D62" s="223" t="s">
        <v>269</v>
      </c>
      <c r="E62" s="104" t="s">
        <v>1138</v>
      </c>
    </row>
    <row r="63" spans="1:5" x14ac:dyDescent="0.3">
      <c r="A63" s="106">
        <v>211</v>
      </c>
      <c r="B63" s="223" t="s">
        <v>1488</v>
      </c>
      <c r="C63" s="107">
        <v>32.6</v>
      </c>
      <c r="D63" s="223" t="s">
        <v>309</v>
      </c>
      <c r="E63" s="104" t="s">
        <v>1138</v>
      </c>
    </row>
    <row r="64" spans="1:5" x14ac:dyDescent="0.3">
      <c r="A64" s="106">
        <v>212</v>
      </c>
      <c r="B64" s="223" t="s">
        <v>34</v>
      </c>
      <c r="C64" s="107">
        <v>20.7</v>
      </c>
      <c r="D64" s="223" t="s">
        <v>309</v>
      </c>
      <c r="E64" s="104" t="s">
        <v>1138</v>
      </c>
    </row>
    <row r="65" spans="1:5" x14ac:dyDescent="0.3">
      <c r="A65" s="106">
        <v>213</v>
      </c>
      <c r="B65" s="223" t="s">
        <v>1487</v>
      </c>
      <c r="C65" s="107">
        <v>28</v>
      </c>
      <c r="D65" s="223" t="s">
        <v>309</v>
      </c>
      <c r="E65" s="104" t="s">
        <v>1138</v>
      </c>
    </row>
    <row r="66" spans="1:5" x14ac:dyDescent="0.3">
      <c r="A66" s="106">
        <v>214</v>
      </c>
      <c r="B66" s="223" t="s">
        <v>12</v>
      </c>
      <c r="C66" s="107">
        <v>15.8</v>
      </c>
      <c r="D66" s="223" t="s">
        <v>309</v>
      </c>
      <c r="E66" s="104" t="s">
        <v>1138</v>
      </c>
    </row>
    <row r="67" spans="1:5" x14ac:dyDescent="0.3">
      <c r="A67" s="106" t="s">
        <v>1486</v>
      </c>
      <c r="B67" s="223" t="s">
        <v>61</v>
      </c>
      <c r="C67" s="107">
        <v>17</v>
      </c>
      <c r="D67" s="223" t="s">
        <v>269</v>
      </c>
      <c r="E67" s="104" t="s">
        <v>1138</v>
      </c>
    </row>
    <row r="68" spans="1:5" x14ac:dyDescent="0.3">
      <c r="A68" s="106" t="s">
        <v>1485</v>
      </c>
      <c r="B68" s="223" t="s">
        <v>12</v>
      </c>
      <c r="C68" s="107">
        <v>17</v>
      </c>
      <c r="D68" s="223" t="s">
        <v>269</v>
      </c>
      <c r="E68" s="104" t="s">
        <v>1138</v>
      </c>
    </row>
    <row r="69" spans="1:5" x14ac:dyDescent="0.3">
      <c r="A69" s="106" t="s">
        <v>1484</v>
      </c>
      <c r="B69" s="223" t="s">
        <v>12</v>
      </c>
      <c r="C69" s="107">
        <v>17</v>
      </c>
      <c r="D69" s="223" t="s">
        <v>269</v>
      </c>
      <c r="E69" s="104" t="s">
        <v>1138</v>
      </c>
    </row>
    <row r="70" spans="1:5" x14ac:dyDescent="0.3">
      <c r="A70" s="106" t="s">
        <v>1483</v>
      </c>
      <c r="B70" s="223" t="s">
        <v>12</v>
      </c>
      <c r="C70" s="107">
        <v>17</v>
      </c>
      <c r="D70" s="223" t="s">
        <v>269</v>
      </c>
      <c r="E70" s="104" t="s">
        <v>1138</v>
      </c>
    </row>
    <row r="71" spans="1:5" x14ac:dyDescent="0.3">
      <c r="A71" s="106" t="s">
        <v>1482</v>
      </c>
      <c r="B71" s="223" t="s">
        <v>12</v>
      </c>
      <c r="C71" s="107">
        <v>18</v>
      </c>
      <c r="D71" s="223" t="s">
        <v>269</v>
      </c>
      <c r="E71" s="104" t="s">
        <v>1138</v>
      </c>
    </row>
    <row r="72" spans="1:5" x14ac:dyDescent="0.3">
      <c r="A72" s="106" t="s">
        <v>1481</v>
      </c>
      <c r="B72" s="223" t="s">
        <v>12</v>
      </c>
      <c r="C72" s="107">
        <v>17</v>
      </c>
      <c r="D72" s="223" t="s">
        <v>269</v>
      </c>
      <c r="E72" s="104" t="s">
        <v>1138</v>
      </c>
    </row>
    <row r="73" spans="1:5" x14ac:dyDescent="0.3">
      <c r="A73" s="106">
        <v>221</v>
      </c>
      <c r="B73" s="223" t="s">
        <v>1480</v>
      </c>
      <c r="C73" s="107">
        <v>42</v>
      </c>
      <c r="D73" s="223" t="s">
        <v>269</v>
      </c>
      <c r="E73" s="104" t="s">
        <v>1138</v>
      </c>
    </row>
    <row r="74" spans="1:5" x14ac:dyDescent="0.3">
      <c r="A74" s="106">
        <v>223</v>
      </c>
      <c r="B74" s="223" t="s">
        <v>48</v>
      </c>
      <c r="C74" s="107">
        <v>2.9</v>
      </c>
      <c r="D74" s="223" t="s">
        <v>264</v>
      </c>
      <c r="E74" s="104" t="s">
        <v>1477</v>
      </c>
    </row>
    <row r="75" spans="1:5" x14ac:dyDescent="0.3">
      <c r="A75" s="106">
        <v>224</v>
      </c>
      <c r="B75" s="223" t="s">
        <v>37</v>
      </c>
      <c r="C75" s="107">
        <v>5.7</v>
      </c>
      <c r="D75" s="223" t="s">
        <v>269</v>
      </c>
      <c r="E75" s="104" t="s">
        <v>1231</v>
      </c>
    </row>
    <row r="76" spans="1:5" x14ac:dyDescent="0.3">
      <c r="A76" s="106">
        <v>225</v>
      </c>
      <c r="B76" s="223" t="s">
        <v>23</v>
      </c>
      <c r="C76" s="107">
        <v>43.3</v>
      </c>
      <c r="D76" s="223" t="s">
        <v>269</v>
      </c>
      <c r="E76" s="104" t="s">
        <v>1138</v>
      </c>
    </row>
    <row r="77" spans="1:5" x14ac:dyDescent="0.3">
      <c r="A77" s="106">
        <v>227</v>
      </c>
      <c r="B77" s="223" t="s">
        <v>61</v>
      </c>
      <c r="C77" s="107">
        <v>35</v>
      </c>
      <c r="D77" s="223" t="s">
        <v>269</v>
      </c>
      <c r="E77" s="104" t="s">
        <v>1138</v>
      </c>
    </row>
    <row r="78" spans="1:5" x14ac:dyDescent="0.3">
      <c r="A78" s="106">
        <v>229</v>
      </c>
      <c r="B78" s="280" t="s">
        <v>1479</v>
      </c>
      <c r="C78" s="107">
        <v>16.5</v>
      </c>
      <c r="D78" s="223" t="s">
        <v>309</v>
      </c>
      <c r="E78" s="104" t="s">
        <v>1138</v>
      </c>
    </row>
    <row r="79" spans="1:5" x14ac:dyDescent="0.3">
      <c r="A79" s="106">
        <v>230</v>
      </c>
      <c r="B79" s="223" t="s">
        <v>53</v>
      </c>
      <c r="C79" s="107">
        <v>6.8</v>
      </c>
      <c r="D79" s="223" t="s">
        <v>264</v>
      </c>
      <c r="E79" s="104" t="s">
        <v>1138</v>
      </c>
    </row>
    <row r="80" spans="1:5" x14ac:dyDescent="0.3">
      <c r="A80" s="106">
        <v>231</v>
      </c>
      <c r="B80" s="223" t="s">
        <v>53</v>
      </c>
      <c r="C80" s="107">
        <v>6.6</v>
      </c>
      <c r="D80" s="223" t="s">
        <v>264</v>
      </c>
      <c r="E80" s="104" t="s">
        <v>1138</v>
      </c>
    </row>
    <row r="81" spans="1:5" x14ac:dyDescent="0.3">
      <c r="A81" s="106">
        <v>232</v>
      </c>
      <c r="B81" s="223" t="s">
        <v>53</v>
      </c>
      <c r="C81" s="107">
        <v>4.8</v>
      </c>
      <c r="D81" s="223" t="s">
        <v>264</v>
      </c>
      <c r="E81" s="104" t="s">
        <v>1138</v>
      </c>
    </row>
    <row r="82" spans="1:5" x14ac:dyDescent="0.3">
      <c r="A82" s="106">
        <v>233</v>
      </c>
      <c r="B82" s="223" t="s">
        <v>32</v>
      </c>
      <c r="C82" s="107">
        <v>3.6</v>
      </c>
      <c r="D82" s="223" t="s">
        <v>269</v>
      </c>
      <c r="E82" s="104" t="s">
        <v>1117</v>
      </c>
    </row>
    <row r="83" spans="1:5" x14ac:dyDescent="0.3">
      <c r="A83" s="106">
        <v>234</v>
      </c>
      <c r="B83" s="223" t="s">
        <v>61</v>
      </c>
      <c r="C83" s="107">
        <v>39.6</v>
      </c>
      <c r="D83" s="223" t="s">
        <v>269</v>
      </c>
      <c r="E83" s="104" t="s">
        <v>1138</v>
      </c>
    </row>
    <row r="84" spans="1:5" x14ac:dyDescent="0.3">
      <c r="A84" s="106" t="s">
        <v>310</v>
      </c>
      <c r="B84" s="223" t="s">
        <v>13</v>
      </c>
      <c r="C84" s="107">
        <v>8.4</v>
      </c>
      <c r="D84" s="223" t="s">
        <v>269</v>
      </c>
      <c r="E84" s="104" t="s">
        <v>1138</v>
      </c>
    </row>
    <row r="85" spans="1:5" x14ac:dyDescent="0.3">
      <c r="A85" s="106">
        <v>235</v>
      </c>
      <c r="B85" s="223" t="s">
        <v>12</v>
      </c>
      <c r="C85" s="107">
        <v>16.600000000000001</v>
      </c>
      <c r="D85" s="223" t="s">
        <v>269</v>
      </c>
      <c r="E85" s="104" t="s">
        <v>1138</v>
      </c>
    </row>
    <row r="86" spans="1:5" x14ac:dyDescent="0.3">
      <c r="A86" s="106">
        <v>236</v>
      </c>
      <c r="B86" s="223" t="s">
        <v>12</v>
      </c>
      <c r="C86" s="107">
        <v>16.8</v>
      </c>
      <c r="D86" s="223" t="s">
        <v>309</v>
      </c>
      <c r="E86" s="104" t="s">
        <v>1138</v>
      </c>
    </row>
    <row r="87" spans="1:5" x14ac:dyDescent="0.3">
      <c r="A87" s="106">
        <v>237</v>
      </c>
      <c r="B87" s="223" t="s">
        <v>53</v>
      </c>
      <c r="C87" s="107">
        <v>5.6</v>
      </c>
      <c r="D87" s="223" t="s">
        <v>264</v>
      </c>
      <c r="E87" s="104" t="s">
        <v>1138</v>
      </c>
    </row>
    <row r="88" spans="1:5" x14ac:dyDescent="0.3">
      <c r="A88" s="106">
        <v>238</v>
      </c>
      <c r="B88" s="223" t="s">
        <v>53</v>
      </c>
      <c r="C88" s="107">
        <v>5.4</v>
      </c>
      <c r="D88" s="223" t="s">
        <v>264</v>
      </c>
      <c r="E88" s="104" t="s">
        <v>1138</v>
      </c>
    </row>
    <row r="89" spans="1:5" x14ac:dyDescent="0.3">
      <c r="A89" s="106">
        <v>239</v>
      </c>
      <c r="B89" s="223" t="s">
        <v>61</v>
      </c>
      <c r="C89" s="107">
        <v>46.1</v>
      </c>
      <c r="D89" s="223" t="s">
        <v>269</v>
      </c>
      <c r="E89" s="104" t="s">
        <v>1138</v>
      </c>
    </row>
    <row r="90" spans="1:5" x14ac:dyDescent="0.3">
      <c r="A90" s="106" t="s">
        <v>311</v>
      </c>
      <c r="B90" s="223" t="s">
        <v>13</v>
      </c>
      <c r="C90" s="107">
        <v>6</v>
      </c>
      <c r="D90" s="223" t="s">
        <v>269</v>
      </c>
      <c r="E90" s="104" t="s">
        <v>1138</v>
      </c>
    </row>
    <row r="91" spans="1:5" x14ac:dyDescent="0.3">
      <c r="A91" s="20" t="s">
        <v>1478</v>
      </c>
      <c r="B91" s="223" t="s">
        <v>12</v>
      </c>
      <c r="C91" s="102">
        <v>18</v>
      </c>
      <c r="D91" s="225" t="s">
        <v>269</v>
      </c>
      <c r="E91" s="104" t="s">
        <v>1138</v>
      </c>
    </row>
    <row r="92" spans="1:5" ht="15" thickBot="1" x14ac:dyDescent="0.35">
      <c r="A92" s="20">
        <v>240</v>
      </c>
      <c r="B92" s="223" t="s">
        <v>12</v>
      </c>
      <c r="C92" s="102">
        <f>17.6*2</f>
        <v>35.200000000000003</v>
      </c>
      <c r="D92" s="225" t="s">
        <v>269</v>
      </c>
      <c r="E92" s="104" t="s">
        <v>1138</v>
      </c>
    </row>
    <row r="93" spans="1:5" ht="15" thickBot="1" x14ac:dyDescent="0.35">
      <c r="A93" s="116" t="s">
        <v>305</v>
      </c>
      <c r="B93" s="117"/>
      <c r="C93" s="118">
        <f>SUM(C59:C92)</f>
        <v>752.89999999999986</v>
      </c>
      <c r="D93" s="119"/>
      <c r="E93" s="120"/>
    </row>
    <row r="94" spans="1:5" ht="21.6" thickBot="1" x14ac:dyDescent="0.45">
      <c r="A94" s="321" t="s">
        <v>1166</v>
      </c>
      <c r="B94" s="322"/>
      <c r="C94" s="322"/>
      <c r="D94" s="322"/>
      <c r="E94" s="323"/>
    </row>
    <row r="95" spans="1:5" ht="17.399999999999999" thickBot="1" x14ac:dyDescent="0.35">
      <c r="A95" s="108" t="s">
        <v>555</v>
      </c>
      <c r="B95" s="109" t="s">
        <v>1121</v>
      </c>
      <c r="C95" s="109" t="s">
        <v>557</v>
      </c>
      <c r="D95" s="109" t="s">
        <v>1162</v>
      </c>
      <c r="E95" s="110" t="s">
        <v>5</v>
      </c>
    </row>
    <row r="96" spans="1:5" x14ac:dyDescent="0.3">
      <c r="A96" s="279">
        <v>301</v>
      </c>
      <c r="B96" s="277" t="s">
        <v>36</v>
      </c>
      <c r="C96" s="278">
        <v>45</v>
      </c>
      <c r="D96" s="277" t="s">
        <v>306</v>
      </c>
      <c r="E96" s="104" t="s">
        <v>1138</v>
      </c>
    </row>
    <row r="97" spans="1:5" x14ac:dyDescent="0.3">
      <c r="A97" s="276">
        <v>302</v>
      </c>
      <c r="B97" s="274" t="s">
        <v>36</v>
      </c>
      <c r="C97" s="275">
        <v>22.2</v>
      </c>
      <c r="D97" s="274" t="s">
        <v>306</v>
      </c>
      <c r="E97" s="104" t="s">
        <v>1138</v>
      </c>
    </row>
    <row r="98" spans="1:5" x14ac:dyDescent="0.3">
      <c r="A98" s="276">
        <v>303</v>
      </c>
      <c r="B98" s="274" t="s">
        <v>11</v>
      </c>
      <c r="C98" s="275">
        <v>112.2</v>
      </c>
      <c r="D98" s="274" t="s">
        <v>269</v>
      </c>
      <c r="E98" s="104" t="s">
        <v>1138</v>
      </c>
    </row>
    <row r="99" spans="1:5" x14ac:dyDescent="0.3">
      <c r="A99" s="276">
        <v>304</v>
      </c>
      <c r="B99" s="274" t="s">
        <v>11</v>
      </c>
      <c r="C99" s="275">
        <v>24.2</v>
      </c>
      <c r="D99" s="274" t="s">
        <v>269</v>
      </c>
      <c r="E99" s="104" t="s">
        <v>1138</v>
      </c>
    </row>
    <row r="100" spans="1:5" x14ac:dyDescent="0.3">
      <c r="A100" s="276">
        <v>311</v>
      </c>
      <c r="B100" s="274" t="s">
        <v>12</v>
      </c>
      <c r="C100" s="275">
        <v>32.1</v>
      </c>
      <c r="D100" s="274" t="s">
        <v>309</v>
      </c>
      <c r="E100" s="104" t="s">
        <v>1138</v>
      </c>
    </row>
    <row r="101" spans="1:5" x14ac:dyDescent="0.3">
      <c r="A101" s="276">
        <v>312</v>
      </c>
      <c r="B101" s="274" t="s">
        <v>12</v>
      </c>
      <c r="C101" s="275">
        <v>16.5</v>
      </c>
      <c r="D101" s="274" t="s">
        <v>269</v>
      </c>
      <c r="E101" s="104" t="s">
        <v>1138</v>
      </c>
    </row>
    <row r="102" spans="1:5" x14ac:dyDescent="0.3">
      <c r="A102" s="276">
        <v>313</v>
      </c>
      <c r="B102" s="274" t="s">
        <v>12</v>
      </c>
      <c r="C102" s="275">
        <v>16.399999999999999</v>
      </c>
      <c r="D102" s="274" t="s">
        <v>309</v>
      </c>
      <c r="E102" s="104" t="s">
        <v>1138</v>
      </c>
    </row>
    <row r="103" spans="1:5" x14ac:dyDescent="0.3">
      <c r="A103" s="276">
        <v>314</v>
      </c>
      <c r="B103" s="274" t="s">
        <v>12</v>
      </c>
      <c r="C103" s="275">
        <v>9.6</v>
      </c>
      <c r="D103" s="274" t="s">
        <v>269</v>
      </c>
      <c r="E103" s="104" t="s">
        <v>1138</v>
      </c>
    </row>
    <row r="104" spans="1:5" x14ac:dyDescent="0.3">
      <c r="A104" s="276">
        <v>315</v>
      </c>
      <c r="B104" s="274" t="s">
        <v>12</v>
      </c>
      <c r="C104" s="275">
        <v>16.399999999999999</v>
      </c>
      <c r="D104" s="274" t="s">
        <v>269</v>
      </c>
      <c r="E104" s="104" t="s">
        <v>1138</v>
      </c>
    </row>
    <row r="105" spans="1:5" x14ac:dyDescent="0.3">
      <c r="A105" s="276">
        <v>316</v>
      </c>
      <c r="B105" s="274" t="s">
        <v>12</v>
      </c>
      <c r="C105" s="275">
        <v>16.399999999999999</v>
      </c>
      <c r="D105" s="274" t="s">
        <v>269</v>
      </c>
      <c r="E105" s="104" t="s">
        <v>1138</v>
      </c>
    </row>
    <row r="106" spans="1:5" x14ac:dyDescent="0.3">
      <c r="A106" s="276">
        <v>317</v>
      </c>
      <c r="B106" s="274" t="s">
        <v>12</v>
      </c>
      <c r="C106" s="275">
        <v>16.399999999999999</v>
      </c>
      <c r="D106" s="274" t="s">
        <v>269</v>
      </c>
      <c r="E106" s="104" t="s">
        <v>1138</v>
      </c>
    </row>
    <row r="107" spans="1:5" x14ac:dyDescent="0.3">
      <c r="A107" s="276">
        <v>318</v>
      </c>
      <c r="B107" s="274" t="s">
        <v>12</v>
      </c>
      <c r="C107" s="275">
        <v>16.3</v>
      </c>
      <c r="D107" s="274" t="s">
        <v>269</v>
      </c>
      <c r="E107" s="104" t="s">
        <v>1138</v>
      </c>
    </row>
    <row r="108" spans="1:5" x14ac:dyDescent="0.3">
      <c r="A108" s="276">
        <v>319</v>
      </c>
      <c r="B108" s="274" t="s">
        <v>12</v>
      </c>
      <c r="C108" s="275">
        <v>16.3</v>
      </c>
      <c r="D108" s="274" t="s">
        <v>269</v>
      </c>
      <c r="E108" s="104" t="s">
        <v>1138</v>
      </c>
    </row>
    <row r="109" spans="1:5" x14ac:dyDescent="0.3">
      <c r="A109" s="276">
        <v>320</v>
      </c>
      <c r="B109" s="274" t="s">
        <v>12</v>
      </c>
      <c r="C109" s="275">
        <v>16.3</v>
      </c>
      <c r="D109" s="274" t="s">
        <v>309</v>
      </c>
      <c r="E109" s="104" t="s">
        <v>1138</v>
      </c>
    </row>
    <row r="110" spans="1:5" x14ac:dyDescent="0.3">
      <c r="A110" s="276">
        <v>321</v>
      </c>
      <c r="B110" s="274" t="s">
        <v>12</v>
      </c>
      <c r="C110" s="275">
        <v>16.8</v>
      </c>
      <c r="D110" s="274" t="s">
        <v>309</v>
      </c>
      <c r="E110" s="104" t="s">
        <v>1138</v>
      </c>
    </row>
    <row r="111" spans="1:5" x14ac:dyDescent="0.3">
      <c r="A111" s="276">
        <v>322</v>
      </c>
      <c r="B111" s="274" t="s">
        <v>12</v>
      </c>
      <c r="C111" s="275">
        <v>16.5</v>
      </c>
      <c r="D111" s="274" t="s">
        <v>309</v>
      </c>
      <c r="E111" s="104" t="s">
        <v>1138</v>
      </c>
    </row>
    <row r="112" spans="1:5" x14ac:dyDescent="0.3">
      <c r="A112" s="276">
        <v>323</v>
      </c>
      <c r="B112" s="274" t="s">
        <v>12</v>
      </c>
      <c r="C112" s="275">
        <v>24.3</v>
      </c>
      <c r="D112" s="274" t="s">
        <v>309</v>
      </c>
      <c r="E112" s="104" t="s">
        <v>1138</v>
      </c>
    </row>
    <row r="113" spans="1:5" x14ac:dyDescent="0.3">
      <c r="A113" s="276">
        <v>324</v>
      </c>
      <c r="B113" s="274" t="s">
        <v>48</v>
      </c>
      <c r="C113" s="275">
        <v>2.9</v>
      </c>
      <c r="D113" s="274" t="s">
        <v>264</v>
      </c>
      <c r="E113" s="104" t="s">
        <v>1477</v>
      </c>
    </row>
    <row r="114" spans="1:5" x14ac:dyDescent="0.3">
      <c r="A114" s="276">
        <v>325</v>
      </c>
      <c r="B114" s="274" t="s">
        <v>37</v>
      </c>
      <c r="C114" s="275">
        <v>5.8</v>
      </c>
      <c r="D114" s="274" t="s">
        <v>269</v>
      </c>
      <c r="E114" s="104" t="s">
        <v>1231</v>
      </c>
    </row>
    <row r="115" spans="1:5" x14ac:dyDescent="0.3">
      <c r="A115" s="276">
        <v>326</v>
      </c>
      <c r="B115" s="274" t="s">
        <v>12</v>
      </c>
      <c r="C115" s="275">
        <v>25.8</v>
      </c>
      <c r="D115" s="274" t="s">
        <v>309</v>
      </c>
      <c r="E115" s="104" t="s">
        <v>1138</v>
      </c>
    </row>
    <row r="116" spans="1:5" x14ac:dyDescent="0.3">
      <c r="A116" s="276">
        <v>327</v>
      </c>
      <c r="B116" s="274" t="s">
        <v>12</v>
      </c>
      <c r="C116" s="275">
        <v>17.3</v>
      </c>
      <c r="D116" s="274" t="s">
        <v>309</v>
      </c>
      <c r="E116" s="104" t="s">
        <v>1138</v>
      </c>
    </row>
    <row r="117" spans="1:5" x14ac:dyDescent="0.3">
      <c r="A117" s="276">
        <v>328</v>
      </c>
      <c r="B117" s="274" t="s">
        <v>12</v>
      </c>
      <c r="C117" s="275">
        <v>17.2</v>
      </c>
      <c r="D117" s="274" t="s">
        <v>309</v>
      </c>
      <c r="E117" s="104" t="s">
        <v>1138</v>
      </c>
    </row>
    <row r="118" spans="1:5" x14ac:dyDescent="0.3">
      <c r="A118" s="276">
        <v>329</v>
      </c>
      <c r="B118" s="274" t="s">
        <v>12</v>
      </c>
      <c r="C118" s="275">
        <v>17.2</v>
      </c>
      <c r="D118" s="274" t="s">
        <v>269</v>
      </c>
      <c r="E118" s="104" t="s">
        <v>1138</v>
      </c>
    </row>
    <row r="119" spans="1:5" x14ac:dyDescent="0.3">
      <c r="A119" s="276">
        <v>330</v>
      </c>
      <c r="B119" s="274" t="s">
        <v>12</v>
      </c>
      <c r="C119" s="275">
        <v>17</v>
      </c>
      <c r="D119" s="274" t="s">
        <v>269</v>
      </c>
      <c r="E119" s="104" t="s">
        <v>1138</v>
      </c>
    </row>
    <row r="120" spans="1:5" x14ac:dyDescent="0.3">
      <c r="A120" s="276">
        <v>331</v>
      </c>
      <c r="B120" s="274" t="s">
        <v>53</v>
      </c>
      <c r="C120" s="275">
        <v>6.8</v>
      </c>
      <c r="D120" s="274" t="s">
        <v>264</v>
      </c>
      <c r="E120" s="104" t="s">
        <v>1138</v>
      </c>
    </row>
    <row r="121" spans="1:5" x14ac:dyDescent="0.3">
      <c r="A121" s="276">
        <v>332</v>
      </c>
      <c r="B121" s="274" t="s">
        <v>53</v>
      </c>
      <c r="C121" s="275">
        <v>6.7</v>
      </c>
      <c r="D121" s="274" t="s">
        <v>264</v>
      </c>
      <c r="E121" s="104" t="s">
        <v>1138</v>
      </c>
    </row>
    <row r="122" spans="1:5" x14ac:dyDescent="0.3">
      <c r="A122" s="276">
        <v>333</v>
      </c>
      <c r="B122" s="274" t="s">
        <v>53</v>
      </c>
      <c r="C122" s="275">
        <v>4.8</v>
      </c>
      <c r="D122" s="274" t="s">
        <v>264</v>
      </c>
      <c r="E122" s="104" t="s">
        <v>1138</v>
      </c>
    </row>
    <row r="123" spans="1:5" x14ac:dyDescent="0.3">
      <c r="A123" s="276">
        <v>334</v>
      </c>
      <c r="B123" s="274" t="s">
        <v>32</v>
      </c>
      <c r="C123" s="275">
        <v>3.7</v>
      </c>
      <c r="D123" s="274" t="s">
        <v>269</v>
      </c>
      <c r="E123" s="104" t="s">
        <v>1117</v>
      </c>
    </row>
    <row r="124" spans="1:5" x14ac:dyDescent="0.3">
      <c r="A124" s="276">
        <v>335</v>
      </c>
      <c r="B124" s="274" t="s">
        <v>12</v>
      </c>
      <c r="C124" s="275">
        <v>14.6</v>
      </c>
      <c r="D124" s="274" t="s">
        <v>269</v>
      </c>
      <c r="E124" s="104" t="s">
        <v>1138</v>
      </c>
    </row>
    <row r="125" spans="1:5" x14ac:dyDescent="0.3">
      <c r="A125" s="276">
        <v>336</v>
      </c>
      <c r="B125" s="274" t="s">
        <v>12</v>
      </c>
      <c r="C125" s="275">
        <v>15.8</v>
      </c>
      <c r="D125" s="274" t="s">
        <v>269</v>
      </c>
      <c r="E125" s="104" t="s">
        <v>1138</v>
      </c>
    </row>
    <row r="126" spans="1:5" x14ac:dyDescent="0.3">
      <c r="A126" s="276">
        <v>337</v>
      </c>
      <c r="B126" s="274" t="s">
        <v>12</v>
      </c>
      <c r="C126" s="275">
        <v>16.5</v>
      </c>
      <c r="D126" s="274" t="s">
        <v>269</v>
      </c>
      <c r="E126" s="104" t="s">
        <v>1138</v>
      </c>
    </row>
    <row r="127" spans="1:5" x14ac:dyDescent="0.3">
      <c r="A127" s="276">
        <v>338</v>
      </c>
      <c r="B127" s="274" t="s">
        <v>12</v>
      </c>
      <c r="C127" s="275">
        <v>16.600000000000001</v>
      </c>
      <c r="D127" s="274" t="s">
        <v>269</v>
      </c>
      <c r="E127" s="104" t="s">
        <v>1138</v>
      </c>
    </row>
    <row r="128" spans="1:5" x14ac:dyDescent="0.3">
      <c r="A128" s="276">
        <v>339</v>
      </c>
      <c r="B128" s="274" t="s">
        <v>12</v>
      </c>
      <c r="C128" s="275">
        <v>16.7</v>
      </c>
      <c r="D128" s="274" t="s">
        <v>269</v>
      </c>
      <c r="E128" s="104" t="s">
        <v>1138</v>
      </c>
    </row>
    <row r="129" spans="1:5" x14ac:dyDescent="0.3">
      <c r="A129" s="276">
        <v>340</v>
      </c>
      <c r="B129" s="274" t="s">
        <v>53</v>
      </c>
      <c r="C129" s="275">
        <v>5.7</v>
      </c>
      <c r="D129" s="274" t="s">
        <v>264</v>
      </c>
      <c r="E129" s="104" t="s">
        <v>1138</v>
      </c>
    </row>
    <row r="130" spans="1:5" x14ac:dyDescent="0.3">
      <c r="A130" s="276">
        <v>341</v>
      </c>
      <c r="B130" s="274" t="s">
        <v>53</v>
      </c>
      <c r="C130" s="275">
        <v>5.4</v>
      </c>
      <c r="D130" s="274" t="s">
        <v>264</v>
      </c>
      <c r="E130" s="104" t="s">
        <v>1138</v>
      </c>
    </row>
    <row r="131" spans="1:5" x14ac:dyDescent="0.3">
      <c r="A131" s="276" t="s">
        <v>312</v>
      </c>
      <c r="B131" s="274" t="s">
        <v>12</v>
      </c>
      <c r="C131" s="275">
        <v>44</v>
      </c>
      <c r="D131" s="274" t="s">
        <v>269</v>
      </c>
      <c r="E131" s="104" t="s">
        <v>1138</v>
      </c>
    </row>
    <row r="132" spans="1:5" x14ac:dyDescent="0.3">
      <c r="A132" s="276" t="s">
        <v>313</v>
      </c>
      <c r="B132" s="274" t="s">
        <v>12</v>
      </c>
      <c r="C132" s="275">
        <v>28.7</v>
      </c>
      <c r="D132" s="274" t="s">
        <v>269</v>
      </c>
      <c r="E132" s="104" t="s">
        <v>1138</v>
      </c>
    </row>
    <row r="133" spans="1:5" ht="15" thickBot="1" x14ac:dyDescent="0.35">
      <c r="A133" s="273">
        <v>343</v>
      </c>
      <c r="B133" s="271" t="s">
        <v>12</v>
      </c>
      <c r="C133" s="272">
        <v>18.2</v>
      </c>
      <c r="D133" s="271" t="s">
        <v>269</v>
      </c>
      <c r="E133" s="104" t="s">
        <v>1138</v>
      </c>
    </row>
    <row r="134" spans="1:5" ht="15" thickBot="1" x14ac:dyDescent="0.35">
      <c r="A134" s="270" t="s">
        <v>305</v>
      </c>
      <c r="B134" s="269"/>
      <c r="C134" s="268">
        <f>SUM(C96:C133)</f>
        <v>741.30000000000018</v>
      </c>
      <c r="D134" s="267"/>
      <c r="E134" s="266"/>
    </row>
    <row r="135" spans="1:5" ht="15" thickBot="1" x14ac:dyDescent="0.35"/>
    <row r="136" spans="1:5" ht="16.8" thickBot="1" x14ac:dyDescent="0.35">
      <c r="B136" s="265" t="s">
        <v>1194</v>
      </c>
      <c r="C136" s="160">
        <f>SUM(C134,C93,C56,C38)</f>
        <v>4846.2</v>
      </c>
    </row>
  </sheetData>
  <mergeCells count="4">
    <mergeCell ref="A39:E39"/>
    <mergeCell ref="A57:E57"/>
    <mergeCell ref="A94:E94"/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T161"/>
  <sheetViews>
    <sheetView topLeftCell="A101" workbookViewId="0">
      <selection activeCell="B123" sqref="B123"/>
    </sheetView>
  </sheetViews>
  <sheetFormatPr defaultRowHeight="14.4" x14ac:dyDescent="0.3"/>
  <cols>
    <col min="1" max="1" width="15.33203125" bestFit="1" customWidth="1"/>
    <col min="2" max="2" width="30" bestFit="1" customWidth="1"/>
    <col min="4" max="4" width="21" customWidth="1"/>
    <col min="5" max="5" width="16.6640625" customWidth="1"/>
    <col min="8" max="8" width="13.6640625" customWidth="1"/>
    <col min="9" max="9" width="12.5546875" customWidth="1"/>
    <col min="17" max="17" width="18.33203125" bestFit="1" customWidth="1"/>
    <col min="19" max="19" width="30" customWidth="1"/>
    <col min="20" max="20" width="19.44140625" bestFit="1" customWidth="1"/>
  </cols>
  <sheetData>
    <row r="1" spans="1:20" ht="21.6" thickBot="1" x14ac:dyDescent="0.45">
      <c r="A1" s="324" t="s">
        <v>1167</v>
      </c>
      <c r="B1" s="325"/>
      <c r="C1" s="325"/>
      <c r="D1" s="325"/>
      <c r="E1" s="326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20" ht="31.8" thickBot="1" x14ac:dyDescent="0.35">
      <c r="A2" s="108" t="s">
        <v>555</v>
      </c>
      <c r="B2" s="109" t="s">
        <v>1121</v>
      </c>
      <c r="C2" s="109" t="s">
        <v>557</v>
      </c>
      <c r="D2" s="109" t="s">
        <v>1096</v>
      </c>
      <c r="E2" s="110" t="s">
        <v>1177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0" x14ac:dyDescent="0.3">
      <c r="A3" s="151">
        <v>201</v>
      </c>
      <c r="B3" s="230" t="s">
        <v>10</v>
      </c>
      <c r="C3" s="147">
        <v>398.16</v>
      </c>
      <c r="D3" s="221" t="s">
        <v>608</v>
      </c>
      <c r="E3" s="15" t="s">
        <v>1138</v>
      </c>
      <c r="K3" s="22"/>
      <c r="L3" s="22"/>
      <c r="M3" s="22"/>
      <c r="N3" s="22"/>
      <c r="Q3" s="22"/>
      <c r="T3" s="22"/>
    </row>
    <row r="4" spans="1:20" x14ac:dyDescent="0.3">
      <c r="A4" s="150">
        <v>202</v>
      </c>
      <c r="B4" s="220" t="s">
        <v>36</v>
      </c>
      <c r="C4" s="148">
        <v>36.74</v>
      </c>
      <c r="D4" s="221" t="s">
        <v>608</v>
      </c>
      <c r="E4" s="15" t="s">
        <v>1138</v>
      </c>
      <c r="K4" s="22"/>
      <c r="L4" s="22"/>
      <c r="M4" s="22"/>
      <c r="N4" s="22"/>
      <c r="Q4" s="22"/>
    </row>
    <row r="5" spans="1:20" x14ac:dyDescent="0.3">
      <c r="A5" s="150">
        <v>203</v>
      </c>
      <c r="B5" s="220" t="s">
        <v>42</v>
      </c>
      <c r="C5" s="148">
        <v>3.49</v>
      </c>
      <c r="D5" s="221" t="s">
        <v>608</v>
      </c>
      <c r="E5" s="15" t="s">
        <v>1138</v>
      </c>
      <c r="K5" s="22"/>
      <c r="L5" s="22"/>
      <c r="M5" s="22"/>
      <c r="N5" s="22"/>
      <c r="Q5" s="22"/>
    </row>
    <row r="6" spans="1:20" x14ac:dyDescent="0.3">
      <c r="A6" s="150" t="s">
        <v>318</v>
      </c>
      <c r="B6" s="220" t="s">
        <v>41</v>
      </c>
      <c r="C6" s="148">
        <v>2.09</v>
      </c>
      <c r="D6" s="221" t="s">
        <v>608</v>
      </c>
      <c r="E6" s="15" t="s">
        <v>1138</v>
      </c>
      <c r="K6" s="22"/>
      <c r="L6" s="22"/>
      <c r="M6" s="22"/>
      <c r="N6" s="22"/>
      <c r="Q6" s="22"/>
    </row>
    <row r="7" spans="1:20" x14ac:dyDescent="0.3">
      <c r="A7" s="150">
        <v>204</v>
      </c>
      <c r="B7" s="220" t="s">
        <v>43</v>
      </c>
      <c r="C7" s="148">
        <v>2.06</v>
      </c>
      <c r="D7" s="221" t="s">
        <v>608</v>
      </c>
      <c r="E7" s="15" t="s">
        <v>1138</v>
      </c>
      <c r="K7" s="22"/>
      <c r="L7" s="22"/>
      <c r="M7" s="22"/>
      <c r="N7" s="22"/>
      <c r="Q7" s="22"/>
    </row>
    <row r="8" spans="1:20" x14ac:dyDescent="0.3">
      <c r="A8" s="150">
        <v>205</v>
      </c>
      <c r="B8" s="220" t="s">
        <v>54</v>
      </c>
      <c r="C8" s="148">
        <v>4.99</v>
      </c>
      <c r="D8" s="221" t="s">
        <v>608</v>
      </c>
      <c r="E8" s="15" t="s">
        <v>1138</v>
      </c>
      <c r="K8" s="22"/>
      <c r="L8" s="22"/>
      <c r="M8" s="22"/>
      <c r="N8" s="22"/>
      <c r="Q8" s="22"/>
    </row>
    <row r="9" spans="1:20" x14ac:dyDescent="0.3">
      <c r="A9" s="150">
        <v>206</v>
      </c>
      <c r="B9" s="220" t="s">
        <v>58</v>
      </c>
      <c r="C9" s="148">
        <v>9.41</v>
      </c>
      <c r="D9" s="221" t="s">
        <v>608</v>
      </c>
      <c r="E9" s="15" t="s">
        <v>1138</v>
      </c>
      <c r="K9" s="22"/>
      <c r="L9" s="22"/>
      <c r="M9" s="22"/>
      <c r="N9" s="22"/>
      <c r="Q9" s="22"/>
    </row>
    <row r="10" spans="1:20" x14ac:dyDescent="0.3">
      <c r="A10" s="150">
        <v>207</v>
      </c>
      <c r="B10" s="220" t="s">
        <v>57</v>
      </c>
      <c r="C10" s="148">
        <v>16.14</v>
      </c>
      <c r="D10" s="221" t="s">
        <v>608</v>
      </c>
      <c r="E10" s="15" t="s">
        <v>1138</v>
      </c>
      <c r="K10" s="22"/>
      <c r="L10" s="22"/>
      <c r="M10" s="22"/>
      <c r="N10" s="22"/>
      <c r="Q10" s="22"/>
    </row>
    <row r="11" spans="1:20" x14ac:dyDescent="0.3">
      <c r="A11" s="150">
        <v>208</v>
      </c>
      <c r="B11" s="220" t="s">
        <v>39</v>
      </c>
      <c r="C11" s="148">
        <v>3.49</v>
      </c>
      <c r="D11" s="221" t="s">
        <v>608</v>
      </c>
      <c r="E11" s="15" t="s">
        <v>1138</v>
      </c>
      <c r="K11" s="22"/>
      <c r="L11" s="22"/>
      <c r="M11" s="22"/>
      <c r="N11" s="22"/>
      <c r="Q11" s="22"/>
    </row>
    <row r="12" spans="1:20" x14ac:dyDescent="0.3">
      <c r="A12" s="150" t="s">
        <v>324</v>
      </c>
      <c r="B12" s="220" t="s">
        <v>38</v>
      </c>
      <c r="C12" s="148">
        <v>2.09</v>
      </c>
      <c r="D12" s="221" t="s">
        <v>608</v>
      </c>
      <c r="E12" s="15" t="s">
        <v>1138</v>
      </c>
      <c r="K12" s="22"/>
      <c r="L12" s="22"/>
      <c r="M12" s="22"/>
      <c r="N12" s="22"/>
      <c r="Q12" s="22"/>
    </row>
    <row r="13" spans="1:20" x14ac:dyDescent="0.3">
      <c r="A13" s="150" t="s">
        <v>325</v>
      </c>
      <c r="B13" s="220" t="s">
        <v>40</v>
      </c>
      <c r="C13" s="148">
        <v>3.55</v>
      </c>
      <c r="D13" s="221" t="s">
        <v>608</v>
      </c>
      <c r="E13" s="15" t="s">
        <v>1138</v>
      </c>
      <c r="K13" s="22"/>
      <c r="L13" s="22"/>
      <c r="M13" s="22"/>
      <c r="N13" s="22"/>
      <c r="Q13" s="22"/>
    </row>
    <row r="14" spans="1:20" x14ac:dyDescent="0.3">
      <c r="A14" s="150">
        <v>209</v>
      </c>
      <c r="B14" s="220" t="s">
        <v>54</v>
      </c>
      <c r="C14" s="148">
        <v>3.87</v>
      </c>
      <c r="D14" s="221" t="s">
        <v>608</v>
      </c>
      <c r="E14" s="15" t="s">
        <v>1138</v>
      </c>
      <c r="K14" s="22"/>
      <c r="L14" s="22"/>
      <c r="M14" s="22"/>
      <c r="N14" s="22"/>
      <c r="Q14" s="22"/>
    </row>
    <row r="15" spans="1:20" x14ac:dyDescent="0.3">
      <c r="A15" s="150">
        <v>210</v>
      </c>
      <c r="B15" s="220" t="s">
        <v>49</v>
      </c>
      <c r="C15" s="148">
        <v>1.5</v>
      </c>
      <c r="D15" s="221" t="s">
        <v>608</v>
      </c>
      <c r="E15" s="15" t="s">
        <v>1138</v>
      </c>
      <c r="K15" s="22"/>
      <c r="L15" s="22"/>
      <c r="M15" s="22"/>
      <c r="N15" s="22"/>
      <c r="Q15" s="22"/>
    </row>
    <row r="16" spans="1:20" x14ac:dyDescent="0.3">
      <c r="A16" s="150">
        <v>211</v>
      </c>
      <c r="B16" s="220" t="s">
        <v>56</v>
      </c>
      <c r="C16" s="148">
        <v>8.15</v>
      </c>
      <c r="D16" s="221" t="s">
        <v>608</v>
      </c>
      <c r="E16" s="15" t="s">
        <v>1138</v>
      </c>
      <c r="K16" s="22"/>
      <c r="L16" s="22"/>
      <c r="M16" s="22"/>
      <c r="N16" s="22"/>
      <c r="Q16" s="22"/>
    </row>
    <row r="17" spans="1:17" x14ac:dyDescent="0.3">
      <c r="A17" s="150">
        <v>212</v>
      </c>
      <c r="B17" s="220" t="s">
        <v>55</v>
      </c>
      <c r="C17" s="148">
        <v>20.94</v>
      </c>
      <c r="D17" s="221" t="s">
        <v>608</v>
      </c>
      <c r="E17" s="15" t="s">
        <v>1138</v>
      </c>
      <c r="K17" s="22"/>
      <c r="L17" s="22"/>
      <c r="M17" s="22"/>
      <c r="N17" s="22"/>
      <c r="Q17" s="22"/>
    </row>
    <row r="18" spans="1:17" x14ac:dyDescent="0.3">
      <c r="A18" s="150">
        <v>213</v>
      </c>
      <c r="B18" s="220" t="s">
        <v>37</v>
      </c>
      <c r="C18" s="148">
        <v>25.06</v>
      </c>
      <c r="D18" s="221" t="s">
        <v>280</v>
      </c>
      <c r="E18" s="15" t="s">
        <v>1231</v>
      </c>
      <c r="K18" s="22"/>
      <c r="L18" s="22"/>
      <c r="M18" s="22"/>
      <c r="N18" s="22"/>
      <c r="Q18" s="22"/>
    </row>
    <row r="19" spans="1:17" x14ac:dyDescent="0.3">
      <c r="A19" s="150" t="s">
        <v>331</v>
      </c>
      <c r="B19" s="220" t="s">
        <v>37</v>
      </c>
      <c r="C19" s="148">
        <v>4.1900000000000004</v>
      </c>
      <c r="D19" s="221" t="s">
        <v>280</v>
      </c>
      <c r="E19" s="15" t="s">
        <v>1231</v>
      </c>
      <c r="K19" s="22"/>
      <c r="L19" s="22"/>
      <c r="M19" s="22"/>
      <c r="N19" s="22"/>
      <c r="Q19" s="22"/>
    </row>
    <row r="20" spans="1:17" x14ac:dyDescent="0.3">
      <c r="A20" s="150">
        <v>214</v>
      </c>
      <c r="B20" s="220" t="s">
        <v>19</v>
      </c>
      <c r="C20" s="148">
        <v>73.12</v>
      </c>
      <c r="D20" s="221" t="s">
        <v>280</v>
      </c>
      <c r="E20" s="15" t="s">
        <v>1138</v>
      </c>
      <c r="K20" s="22"/>
      <c r="L20" s="22"/>
      <c r="M20" s="22"/>
      <c r="N20" s="22"/>
      <c r="Q20" s="22"/>
    </row>
    <row r="21" spans="1:17" x14ac:dyDescent="0.3">
      <c r="A21" s="150">
        <v>215</v>
      </c>
      <c r="B21" s="220" t="s">
        <v>11</v>
      </c>
      <c r="C21" s="148">
        <v>124.13</v>
      </c>
      <c r="D21" s="221" t="s">
        <v>608</v>
      </c>
      <c r="E21" s="15" t="s">
        <v>1138</v>
      </c>
      <c r="K21" s="22"/>
      <c r="L21" s="22"/>
      <c r="M21" s="22"/>
      <c r="N21" s="22"/>
      <c r="Q21" s="22"/>
    </row>
    <row r="22" spans="1:17" x14ac:dyDescent="0.3">
      <c r="A22" s="150">
        <v>216</v>
      </c>
      <c r="B22" s="220" t="s">
        <v>47</v>
      </c>
      <c r="C22" s="148">
        <v>75.44</v>
      </c>
      <c r="D22" s="221" t="s">
        <v>280</v>
      </c>
      <c r="E22" s="15" t="s">
        <v>1138</v>
      </c>
      <c r="K22" s="22"/>
      <c r="L22" s="22"/>
      <c r="M22" s="22"/>
      <c r="N22" s="22"/>
      <c r="Q22" s="22"/>
    </row>
    <row r="23" spans="1:17" x14ac:dyDescent="0.3">
      <c r="A23" s="150">
        <v>217</v>
      </c>
      <c r="B23" s="220" t="s">
        <v>47</v>
      </c>
      <c r="C23" s="148">
        <v>76.19</v>
      </c>
      <c r="D23" s="221" t="s">
        <v>280</v>
      </c>
      <c r="E23" s="15" t="s">
        <v>1138</v>
      </c>
      <c r="K23" s="22"/>
      <c r="L23" s="22"/>
      <c r="M23" s="22"/>
      <c r="N23" s="22"/>
      <c r="Q23" s="22"/>
    </row>
    <row r="24" spans="1:17" x14ac:dyDescent="0.3">
      <c r="A24" s="150">
        <v>218</v>
      </c>
      <c r="B24" s="220" t="s">
        <v>47</v>
      </c>
      <c r="C24" s="148">
        <v>76.19</v>
      </c>
      <c r="D24" s="221" t="s">
        <v>280</v>
      </c>
      <c r="E24" s="15" t="s">
        <v>1138</v>
      </c>
      <c r="K24" s="22"/>
      <c r="L24" s="22"/>
      <c r="M24" s="22"/>
      <c r="N24" s="22"/>
      <c r="Q24" s="22"/>
    </row>
    <row r="25" spans="1:17" x14ac:dyDescent="0.3">
      <c r="A25" s="150">
        <v>219</v>
      </c>
      <c r="B25" s="220" t="s">
        <v>47</v>
      </c>
      <c r="C25" s="148">
        <v>76.099999999999994</v>
      </c>
      <c r="D25" s="221" t="s">
        <v>280</v>
      </c>
      <c r="E25" s="15" t="s">
        <v>1138</v>
      </c>
      <c r="K25" s="22"/>
      <c r="L25" s="22"/>
      <c r="M25" s="22"/>
      <c r="N25" s="22"/>
      <c r="Q25" s="22"/>
    </row>
    <row r="26" spans="1:17" x14ac:dyDescent="0.3">
      <c r="A26" s="150">
        <v>220</v>
      </c>
      <c r="B26" s="220" t="s">
        <v>47</v>
      </c>
      <c r="C26" s="148">
        <v>50.28</v>
      </c>
      <c r="D26" s="221" t="s">
        <v>280</v>
      </c>
      <c r="E26" s="15" t="s">
        <v>1138</v>
      </c>
      <c r="K26" s="22"/>
      <c r="L26" s="22"/>
      <c r="M26" s="22"/>
      <c r="N26" s="22"/>
      <c r="Q26" s="22"/>
    </row>
    <row r="27" spans="1:17" x14ac:dyDescent="0.3">
      <c r="A27" s="150">
        <v>221</v>
      </c>
      <c r="B27" s="220" t="s">
        <v>45</v>
      </c>
      <c r="C27" s="148">
        <v>12.81</v>
      </c>
      <c r="D27" s="221" t="s">
        <v>280</v>
      </c>
      <c r="E27" s="15" t="s">
        <v>1138</v>
      </c>
      <c r="K27" s="22"/>
      <c r="L27" s="22"/>
      <c r="M27" s="22"/>
      <c r="N27" s="22"/>
      <c r="Q27" s="22"/>
    </row>
    <row r="28" spans="1:17" x14ac:dyDescent="0.3">
      <c r="A28" s="150" t="s">
        <v>340</v>
      </c>
      <c r="B28" s="220" t="s">
        <v>9</v>
      </c>
      <c r="C28" s="148">
        <v>10.88</v>
      </c>
      <c r="D28" s="221" t="s">
        <v>280</v>
      </c>
      <c r="E28" s="15" t="s">
        <v>1138</v>
      </c>
      <c r="K28" s="22"/>
      <c r="L28" s="22"/>
      <c r="M28" s="22"/>
      <c r="N28" s="22"/>
      <c r="Q28" s="22"/>
    </row>
    <row r="29" spans="1:17" x14ac:dyDescent="0.3">
      <c r="A29" s="150">
        <v>222</v>
      </c>
      <c r="B29" s="220" t="s">
        <v>158</v>
      </c>
      <c r="C29" s="148">
        <v>127.31</v>
      </c>
      <c r="D29" s="221" t="s">
        <v>703</v>
      </c>
      <c r="E29" s="15" t="s">
        <v>1138</v>
      </c>
      <c r="I29" s="22"/>
      <c r="K29" s="22"/>
      <c r="L29" s="22"/>
      <c r="M29" s="22"/>
      <c r="N29" s="22"/>
      <c r="Q29" s="22"/>
    </row>
    <row r="30" spans="1:17" x14ac:dyDescent="0.3">
      <c r="A30" s="150">
        <v>225</v>
      </c>
      <c r="B30" s="220" t="s">
        <v>11</v>
      </c>
      <c r="C30" s="148">
        <v>299.17</v>
      </c>
      <c r="D30" s="221" t="s">
        <v>608</v>
      </c>
      <c r="E30" s="15" t="s">
        <v>1138</v>
      </c>
      <c r="K30" s="22"/>
      <c r="L30" s="22"/>
      <c r="M30" s="22"/>
      <c r="N30" s="22"/>
      <c r="Q30" s="22"/>
    </row>
    <row r="31" spans="1:17" x14ac:dyDescent="0.3">
      <c r="A31" s="150">
        <v>226</v>
      </c>
      <c r="B31" s="220" t="s">
        <v>47</v>
      </c>
      <c r="C31" s="148">
        <v>78.260000000000005</v>
      </c>
      <c r="D31" s="221" t="s">
        <v>280</v>
      </c>
      <c r="E31" s="15" t="s">
        <v>1138</v>
      </c>
      <c r="K31" s="22"/>
      <c r="L31" s="22"/>
      <c r="M31" s="22"/>
      <c r="N31" s="22"/>
      <c r="Q31" s="22"/>
    </row>
    <row r="32" spans="1:17" x14ac:dyDescent="0.3">
      <c r="A32" s="150">
        <v>227</v>
      </c>
      <c r="B32" s="220" t="s">
        <v>31</v>
      </c>
      <c r="C32" s="148">
        <v>24.72</v>
      </c>
      <c r="D32" s="221" t="s">
        <v>280</v>
      </c>
      <c r="E32" s="15" t="s">
        <v>1138</v>
      </c>
      <c r="K32" s="22"/>
      <c r="L32" s="22"/>
      <c r="M32" s="22"/>
      <c r="N32" s="22"/>
      <c r="Q32" s="22"/>
    </row>
    <row r="33" spans="1:20" x14ac:dyDescent="0.3">
      <c r="A33" s="150" t="s">
        <v>347</v>
      </c>
      <c r="B33" s="220" t="s">
        <v>17</v>
      </c>
      <c r="C33" s="148">
        <v>44.03</v>
      </c>
      <c r="D33" s="221" t="s">
        <v>280</v>
      </c>
      <c r="E33" s="15" t="s">
        <v>1138</v>
      </c>
      <c r="K33" s="22"/>
      <c r="L33" s="22"/>
      <c r="M33" s="22"/>
      <c r="N33" s="22"/>
      <c r="Q33" s="22"/>
    </row>
    <row r="34" spans="1:20" x14ac:dyDescent="0.3">
      <c r="A34" s="150" t="s">
        <v>348</v>
      </c>
      <c r="B34" s="220" t="s">
        <v>14</v>
      </c>
      <c r="C34" s="104">
        <v>19.77</v>
      </c>
      <c r="D34" s="221" t="s">
        <v>280</v>
      </c>
      <c r="E34" s="15" t="s">
        <v>1138</v>
      </c>
      <c r="K34" s="22"/>
      <c r="L34" s="22"/>
      <c r="M34" s="22"/>
      <c r="N34" s="22"/>
      <c r="Q34" s="22"/>
    </row>
    <row r="35" spans="1:20" x14ac:dyDescent="0.3">
      <c r="A35" s="150">
        <v>229</v>
      </c>
      <c r="B35" s="220" t="s">
        <v>36</v>
      </c>
      <c r="C35" s="104">
        <v>24.94</v>
      </c>
      <c r="D35" s="221" t="s">
        <v>608</v>
      </c>
      <c r="E35" s="15" t="s">
        <v>1138</v>
      </c>
      <c r="K35" s="22"/>
      <c r="L35" s="22"/>
      <c r="M35" s="22"/>
      <c r="N35" s="22"/>
      <c r="Q35" s="22"/>
    </row>
    <row r="36" spans="1:20" x14ac:dyDescent="0.3">
      <c r="A36" s="150">
        <v>230</v>
      </c>
      <c r="B36" s="220" t="s">
        <v>16</v>
      </c>
      <c r="C36" s="104">
        <v>68.86</v>
      </c>
      <c r="D36" s="221" t="s">
        <v>280</v>
      </c>
      <c r="E36" s="15" t="s">
        <v>1138</v>
      </c>
      <c r="K36" s="22"/>
      <c r="L36" s="22"/>
      <c r="M36" s="22"/>
      <c r="N36" s="22"/>
      <c r="Q36" s="22"/>
    </row>
    <row r="37" spans="1:20" x14ac:dyDescent="0.3">
      <c r="A37" s="150">
        <v>231</v>
      </c>
      <c r="B37" s="220" t="s">
        <v>37</v>
      </c>
      <c r="C37" s="104">
        <v>21.34</v>
      </c>
      <c r="D37" s="221" t="s">
        <v>280</v>
      </c>
      <c r="E37" s="15" t="s">
        <v>1138</v>
      </c>
      <c r="K37" s="22"/>
      <c r="L37" s="22"/>
      <c r="M37" s="22"/>
      <c r="N37" s="22"/>
      <c r="Q37" s="22"/>
      <c r="T37" s="22"/>
    </row>
    <row r="38" spans="1:20" x14ac:dyDescent="0.3">
      <c r="A38" s="150">
        <v>232</v>
      </c>
      <c r="B38" s="220" t="s">
        <v>32</v>
      </c>
      <c r="C38" s="104">
        <v>12.84</v>
      </c>
      <c r="D38" s="221" t="s">
        <v>280</v>
      </c>
      <c r="E38" s="104" t="s">
        <v>1117</v>
      </c>
      <c r="K38" s="22"/>
      <c r="L38" s="22"/>
      <c r="M38" s="22"/>
      <c r="N38" s="22"/>
      <c r="Q38" s="22"/>
      <c r="T38" s="22"/>
    </row>
    <row r="39" spans="1:20" ht="15" thickBot="1" x14ac:dyDescent="0.35">
      <c r="A39" s="150">
        <v>233</v>
      </c>
      <c r="B39" s="220" t="s">
        <v>44</v>
      </c>
      <c r="C39" s="18">
        <v>86.37</v>
      </c>
      <c r="D39" s="221" t="s">
        <v>1232</v>
      </c>
      <c r="E39" s="15" t="s">
        <v>1138</v>
      </c>
      <c r="K39" s="22"/>
      <c r="L39" s="22"/>
      <c r="M39" s="22"/>
      <c r="N39" s="22"/>
      <c r="Q39" s="22"/>
      <c r="T39" s="22"/>
    </row>
    <row r="40" spans="1:20" ht="15" thickBot="1" x14ac:dyDescent="0.35">
      <c r="A40" s="161"/>
      <c r="B40" s="163"/>
      <c r="C40" s="249">
        <f>SUM(C3:C39)</f>
        <v>1928.67</v>
      </c>
      <c r="D40" s="103"/>
      <c r="E40" s="103"/>
      <c r="K40" s="22"/>
      <c r="L40" s="22"/>
      <c r="M40" s="22"/>
      <c r="N40" s="22"/>
      <c r="Q40" s="22"/>
      <c r="T40" s="22"/>
    </row>
    <row r="41" spans="1:20" ht="21.6" thickBot="1" x14ac:dyDescent="0.45">
      <c r="A41" s="324" t="s">
        <v>1168</v>
      </c>
      <c r="B41" s="325"/>
      <c r="C41" s="325"/>
      <c r="D41" s="325"/>
      <c r="E41" s="326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T41" s="22"/>
    </row>
    <row r="42" spans="1:20" ht="31.8" thickBot="1" x14ac:dyDescent="0.35">
      <c r="A42" s="108" t="s">
        <v>555</v>
      </c>
      <c r="B42" s="109" t="s">
        <v>1121</v>
      </c>
      <c r="C42" s="109" t="s">
        <v>557</v>
      </c>
      <c r="D42" s="109" t="s">
        <v>1096</v>
      </c>
      <c r="E42" s="110" t="s">
        <v>5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T42" s="22"/>
    </row>
    <row r="43" spans="1:20" x14ac:dyDescent="0.3">
      <c r="A43" s="151">
        <v>301</v>
      </c>
      <c r="B43" s="250" t="s">
        <v>10</v>
      </c>
      <c r="C43" s="15">
        <v>115.27</v>
      </c>
      <c r="D43" s="221" t="s">
        <v>608</v>
      </c>
      <c r="E43" s="15" t="s">
        <v>1138</v>
      </c>
      <c r="F43" s="22"/>
      <c r="K43" s="22"/>
      <c r="L43" s="22"/>
      <c r="M43" s="22"/>
      <c r="N43" s="22"/>
      <c r="R43" s="22"/>
      <c r="T43" s="22"/>
    </row>
    <row r="44" spans="1:20" x14ac:dyDescent="0.3">
      <c r="A44" s="150">
        <v>302</v>
      </c>
      <c r="B44" s="219" t="s">
        <v>36</v>
      </c>
      <c r="C44" s="104">
        <v>36.74</v>
      </c>
      <c r="D44" s="222" t="s">
        <v>608</v>
      </c>
      <c r="E44" s="104" t="s">
        <v>1138</v>
      </c>
      <c r="F44" s="22"/>
      <c r="K44" s="22"/>
      <c r="L44" s="22"/>
      <c r="M44" s="22"/>
      <c r="N44" s="22"/>
      <c r="R44" s="22"/>
      <c r="T44" s="22"/>
    </row>
    <row r="45" spans="1:20" x14ac:dyDescent="0.3">
      <c r="A45" s="150">
        <v>303</v>
      </c>
      <c r="B45" s="219" t="s">
        <v>54</v>
      </c>
      <c r="C45" s="104">
        <v>4.47</v>
      </c>
      <c r="D45" s="222" t="s">
        <v>608</v>
      </c>
      <c r="E45" s="104" t="s">
        <v>1138</v>
      </c>
      <c r="F45" s="22"/>
      <c r="K45" s="22"/>
      <c r="L45" s="22"/>
      <c r="M45" s="22"/>
      <c r="N45" s="22"/>
      <c r="R45" s="22"/>
      <c r="T45" s="22"/>
    </row>
    <row r="46" spans="1:20" x14ac:dyDescent="0.3">
      <c r="A46" s="150">
        <v>305</v>
      </c>
      <c r="B46" s="219" t="s">
        <v>58</v>
      </c>
      <c r="C46" s="104">
        <v>6.4</v>
      </c>
      <c r="D46" s="222" t="s">
        <v>608</v>
      </c>
      <c r="E46" s="104" t="s">
        <v>1138</v>
      </c>
      <c r="F46" s="22"/>
      <c r="K46" s="22"/>
      <c r="L46" s="22"/>
      <c r="M46" s="22"/>
      <c r="N46" s="22"/>
      <c r="R46" s="22"/>
      <c r="T46" s="22"/>
    </row>
    <row r="47" spans="1:20" x14ac:dyDescent="0.3">
      <c r="A47" s="150">
        <v>306</v>
      </c>
      <c r="B47" s="219" t="s">
        <v>41</v>
      </c>
      <c r="C47" s="104">
        <v>2.23</v>
      </c>
      <c r="D47" s="222" t="s">
        <v>608</v>
      </c>
      <c r="E47" s="104" t="s">
        <v>1138</v>
      </c>
      <c r="F47" s="22"/>
      <c r="K47" s="22"/>
      <c r="L47" s="22"/>
      <c r="M47" s="22"/>
      <c r="N47" s="22"/>
      <c r="R47" s="22"/>
      <c r="T47" s="22"/>
    </row>
    <row r="48" spans="1:20" x14ac:dyDescent="0.3">
      <c r="A48" s="150">
        <v>307</v>
      </c>
      <c r="B48" s="219" t="s">
        <v>57</v>
      </c>
      <c r="C48" s="104">
        <v>11.03</v>
      </c>
      <c r="D48" s="222" t="s">
        <v>608</v>
      </c>
      <c r="E48" s="104" t="s">
        <v>1138</v>
      </c>
      <c r="F48" s="22"/>
      <c r="K48" s="22"/>
      <c r="L48" s="22"/>
      <c r="M48" s="22"/>
      <c r="N48" s="22"/>
      <c r="R48" s="22"/>
      <c r="T48" s="22"/>
    </row>
    <row r="49" spans="1:20" x14ac:dyDescent="0.3">
      <c r="A49" s="150">
        <v>308</v>
      </c>
      <c r="B49" s="219" t="s">
        <v>54</v>
      </c>
      <c r="C49" s="104">
        <v>4.55</v>
      </c>
      <c r="D49" s="222" t="s">
        <v>608</v>
      </c>
      <c r="E49" s="104" t="s">
        <v>1138</v>
      </c>
      <c r="F49" s="22"/>
      <c r="K49" s="22"/>
      <c r="L49" s="22"/>
      <c r="M49" s="22"/>
      <c r="N49" s="22"/>
      <c r="R49" s="22"/>
      <c r="T49" s="22"/>
    </row>
    <row r="50" spans="1:20" x14ac:dyDescent="0.3">
      <c r="A50" s="150">
        <v>309</v>
      </c>
      <c r="B50" s="219" t="s">
        <v>49</v>
      </c>
      <c r="C50" s="104">
        <v>2</v>
      </c>
      <c r="D50" s="222" t="s">
        <v>608</v>
      </c>
      <c r="E50" s="104" t="s">
        <v>1138</v>
      </c>
      <c r="F50" s="22"/>
      <c r="K50" s="22"/>
      <c r="L50" s="22"/>
      <c r="M50" s="22"/>
      <c r="N50" s="22"/>
      <c r="R50" s="22"/>
      <c r="T50" s="22"/>
    </row>
    <row r="51" spans="1:20" x14ac:dyDescent="0.3">
      <c r="A51" s="150">
        <v>310</v>
      </c>
      <c r="B51" s="219" t="s">
        <v>56</v>
      </c>
      <c r="C51" s="104">
        <v>6.5</v>
      </c>
      <c r="D51" s="222" t="s">
        <v>608</v>
      </c>
      <c r="E51" s="104" t="s">
        <v>1138</v>
      </c>
      <c r="F51" s="22"/>
      <c r="K51" s="22"/>
      <c r="L51" s="22"/>
      <c r="M51" s="22"/>
      <c r="N51" s="22"/>
      <c r="R51" s="22"/>
      <c r="T51" s="22"/>
    </row>
    <row r="52" spans="1:20" x14ac:dyDescent="0.3">
      <c r="A52" s="150">
        <v>311</v>
      </c>
      <c r="B52" s="219" t="s">
        <v>55</v>
      </c>
      <c r="C52" s="104">
        <v>10.34</v>
      </c>
      <c r="D52" s="222" t="s">
        <v>608</v>
      </c>
      <c r="E52" s="104" t="s">
        <v>1138</v>
      </c>
      <c r="F52" s="22"/>
      <c r="K52" s="22"/>
      <c r="L52" s="22"/>
      <c r="M52" s="22"/>
      <c r="N52" s="22"/>
      <c r="R52" s="22"/>
      <c r="T52" s="22"/>
    </row>
    <row r="53" spans="1:20" x14ac:dyDescent="0.3">
      <c r="A53" s="150">
        <v>312</v>
      </c>
      <c r="B53" s="219" t="s">
        <v>38</v>
      </c>
      <c r="C53" s="104">
        <v>2.2000000000000002</v>
      </c>
      <c r="D53" s="222" t="s">
        <v>608</v>
      </c>
      <c r="E53" s="104" t="s">
        <v>1138</v>
      </c>
      <c r="F53" s="22"/>
      <c r="K53" s="22"/>
      <c r="L53" s="22"/>
      <c r="M53" s="22"/>
      <c r="N53" s="22"/>
      <c r="R53" s="22"/>
      <c r="T53" s="22"/>
    </row>
    <row r="54" spans="1:20" x14ac:dyDescent="0.3">
      <c r="A54" s="150">
        <v>313</v>
      </c>
      <c r="B54" s="219" t="s">
        <v>21</v>
      </c>
      <c r="C54" s="104">
        <v>40.96</v>
      </c>
      <c r="D54" s="222" t="s">
        <v>280</v>
      </c>
      <c r="E54" s="104" t="s">
        <v>1138</v>
      </c>
      <c r="F54" s="22"/>
      <c r="K54" s="22"/>
      <c r="L54" s="22"/>
      <c r="M54" s="22"/>
      <c r="N54" s="22"/>
      <c r="R54" s="22"/>
      <c r="T54" s="22"/>
    </row>
    <row r="55" spans="1:20" x14ac:dyDescent="0.3">
      <c r="A55" s="150">
        <v>314</v>
      </c>
      <c r="B55" s="219" t="s">
        <v>20</v>
      </c>
      <c r="C55" s="104">
        <v>40.25</v>
      </c>
      <c r="D55" s="222" t="s">
        <v>280</v>
      </c>
      <c r="E55" s="104" t="s">
        <v>1138</v>
      </c>
      <c r="F55" s="22"/>
      <c r="K55" s="22"/>
      <c r="L55" s="22"/>
      <c r="M55" s="22"/>
      <c r="N55" s="22"/>
      <c r="R55" s="22"/>
      <c r="T55" s="22"/>
    </row>
    <row r="56" spans="1:20" x14ac:dyDescent="0.3">
      <c r="A56" s="150">
        <v>315</v>
      </c>
      <c r="B56" s="219" t="s">
        <v>26</v>
      </c>
      <c r="C56" s="104">
        <v>21.88</v>
      </c>
      <c r="D56" s="222" t="s">
        <v>280</v>
      </c>
      <c r="E56" s="104" t="s">
        <v>1138</v>
      </c>
      <c r="F56" s="22"/>
      <c r="K56" s="22"/>
      <c r="L56" s="22"/>
      <c r="M56" s="22"/>
      <c r="N56" s="22"/>
      <c r="R56" s="22"/>
      <c r="T56" s="22"/>
    </row>
    <row r="57" spans="1:20" x14ac:dyDescent="0.3">
      <c r="A57" s="150">
        <v>316</v>
      </c>
      <c r="B57" s="219" t="s">
        <v>11</v>
      </c>
      <c r="C57" s="104">
        <v>53.46</v>
      </c>
      <c r="D57" s="222" t="s">
        <v>608</v>
      </c>
      <c r="E57" s="104" t="s">
        <v>1138</v>
      </c>
      <c r="F57" s="22"/>
      <c r="K57" s="22"/>
      <c r="L57" s="22"/>
      <c r="M57" s="22"/>
      <c r="N57" s="22"/>
      <c r="R57" s="22"/>
      <c r="T57" s="22"/>
    </row>
    <row r="58" spans="1:20" x14ac:dyDescent="0.3">
      <c r="A58" s="150">
        <v>317</v>
      </c>
      <c r="B58" s="219" t="s">
        <v>29</v>
      </c>
      <c r="C58" s="104">
        <v>35.76</v>
      </c>
      <c r="D58" s="222" t="s">
        <v>703</v>
      </c>
      <c r="E58" s="104" t="s">
        <v>1138</v>
      </c>
      <c r="F58" s="22"/>
      <c r="K58" s="22"/>
      <c r="L58" s="22"/>
      <c r="M58" s="22"/>
      <c r="N58" s="22"/>
      <c r="R58" s="22"/>
      <c r="T58" s="22"/>
    </row>
    <row r="59" spans="1:20" x14ac:dyDescent="0.3">
      <c r="A59" s="150">
        <v>318</v>
      </c>
      <c r="B59" s="219" t="s">
        <v>33</v>
      </c>
      <c r="C59" s="104">
        <v>18.73</v>
      </c>
      <c r="D59" s="222" t="s">
        <v>703</v>
      </c>
      <c r="E59" s="104" t="s">
        <v>1138</v>
      </c>
      <c r="F59" s="22"/>
      <c r="K59" s="22"/>
      <c r="L59" s="22"/>
      <c r="M59" s="22"/>
      <c r="N59" s="22"/>
      <c r="R59" s="22"/>
      <c r="T59" s="22"/>
    </row>
    <row r="60" spans="1:20" x14ac:dyDescent="0.3">
      <c r="A60" s="150">
        <v>319</v>
      </c>
      <c r="B60" s="219" t="s">
        <v>26</v>
      </c>
      <c r="C60" s="104">
        <v>18.010000000000002</v>
      </c>
      <c r="D60" s="222" t="s">
        <v>280</v>
      </c>
      <c r="E60" s="104" t="s">
        <v>1138</v>
      </c>
      <c r="F60" s="22"/>
      <c r="K60" s="22"/>
      <c r="L60" s="22"/>
      <c r="M60" s="22"/>
      <c r="N60" s="22"/>
      <c r="R60" s="22"/>
      <c r="T60" s="22"/>
    </row>
    <row r="61" spans="1:20" x14ac:dyDescent="0.3">
      <c r="A61" s="150">
        <v>320</v>
      </c>
      <c r="B61" s="219" t="s">
        <v>26</v>
      </c>
      <c r="C61" s="104">
        <v>18.13</v>
      </c>
      <c r="D61" s="222" t="s">
        <v>280</v>
      </c>
      <c r="E61" s="104" t="s">
        <v>1138</v>
      </c>
      <c r="F61" s="22"/>
      <c r="K61" s="22"/>
      <c r="L61" s="22"/>
      <c r="M61" s="22"/>
      <c r="N61" s="22"/>
      <c r="R61" s="22"/>
      <c r="T61" s="22"/>
    </row>
    <row r="62" spans="1:20" x14ac:dyDescent="0.3">
      <c r="A62" s="150">
        <v>321</v>
      </c>
      <c r="B62" s="219" t="s">
        <v>26</v>
      </c>
      <c r="C62" s="104">
        <v>18.86</v>
      </c>
      <c r="D62" s="222" t="s">
        <v>280</v>
      </c>
      <c r="E62" s="104" t="s">
        <v>1138</v>
      </c>
      <c r="F62" s="22"/>
      <c r="K62" s="22"/>
      <c r="L62" s="22"/>
      <c r="M62" s="22"/>
      <c r="N62" s="22"/>
      <c r="R62" s="22"/>
    </row>
    <row r="63" spans="1:20" x14ac:dyDescent="0.3">
      <c r="A63" s="150">
        <v>322</v>
      </c>
      <c r="B63" s="219" t="s">
        <v>44</v>
      </c>
      <c r="C63" s="104">
        <v>74.430000000000007</v>
      </c>
      <c r="D63" s="222" t="s">
        <v>1232</v>
      </c>
      <c r="E63" s="104" t="s">
        <v>1138</v>
      </c>
      <c r="F63" s="22"/>
      <c r="K63" s="22"/>
      <c r="L63" s="22"/>
      <c r="M63" s="22"/>
      <c r="N63" s="22"/>
      <c r="R63" s="22"/>
    </row>
    <row r="64" spans="1:20" x14ac:dyDescent="0.3">
      <c r="A64" s="150">
        <v>323</v>
      </c>
      <c r="B64" s="219" t="s">
        <v>60</v>
      </c>
      <c r="C64" s="104">
        <v>25.67</v>
      </c>
      <c r="D64" s="222" t="s">
        <v>280</v>
      </c>
      <c r="E64" s="104" t="s">
        <v>1138</v>
      </c>
      <c r="F64" s="22"/>
      <c r="K64" s="22"/>
      <c r="L64" s="22"/>
      <c r="M64" s="22"/>
      <c r="N64" s="22"/>
      <c r="R64" s="22"/>
    </row>
    <row r="65" spans="1:18" x14ac:dyDescent="0.3">
      <c r="A65" s="150">
        <v>324</v>
      </c>
      <c r="B65" s="219" t="s">
        <v>61</v>
      </c>
      <c r="C65" s="104">
        <v>26.24</v>
      </c>
      <c r="D65" s="222" t="s">
        <v>280</v>
      </c>
      <c r="E65" s="104" t="s">
        <v>1138</v>
      </c>
      <c r="F65" s="22"/>
      <c r="K65" s="22"/>
      <c r="L65" s="22"/>
      <c r="M65" s="22"/>
      <c r="N65" s="22"/>
      <c r="R65" s="22"/>
    </row>
    <row r="66" spans="1:18" x14ac:dyDescent="0.3">
      <c r="A66" s="150">
        <v>325</v>
      </c>
      <c r="B66" s="219" t="s">
        <v>26</v>
      </c>
      <c r="C66" s="104">
        <v>18.68</v>
      </c>
      <c r="D66" s="222" t="s">
        <v>280</v>
      </c>
      <c r="E66" s="104" t="s">
        <v>1138</v>
      </c>
      <c r="F66" s="22"/>
      <c r="K66" s="22"/>
      <c r="L66" s="22"/>
      <c r="M66" s="22"/>
      <c r="N66" s="22"/>
      <c r="R66" s="22"/>
    </row>
    <row r="67" spans="1:18" x14ac:dyDescent="0.3">
      <c r="A67" s="150">
        <v>326</v>
      </c>
      <c r="B67" s="219" t="s">
        <v>26</v>
      </c>
      <c r="C67" s="104">
        <v>18.09</v>
      </c>
      <c r="D67" s="222" t="s">
        <v>280</v>
      </c>
      <c r="E67" s="104" t="s">
        <v>1138</v>
      </c>
      <c r="F67" s="22"/>
      <c r="K67" s="22"/>
      <c r="L67" s="22"/>
      <c r="M67" s="22"/>
      <c r="N67" s="22"/>
      <c r="R67" s="22"/>
    </row>
    <row r="68" spans="1:18" x14ac:dyDescent="0.3">
      <c r="A68" s="150">
        <v>327</v>
      </c>
      <c r="B68" s="219" t="s">
        <v>26</v>
      </c>
      <c r="C68" s="104">
        <v>18.13</v>
      </c>
      <c r="D68" s="222" t="s">
        <v>280</v>
      </c>
      <c r="E68" s="104" t="s">
        <v>1138</v>
      </c>
      <c r="F68" s="22"/>
      <c r="K68" s="22"/>
      <c r="L68" s="22"/>
      <c r="M68" s="22"/>
      <c r="N68" s="22"/>
      <c r="R68" s="22"/>
    </row>
    <row r="69" spans="1:18" x14ac:dyDescent="0.3">
      <c r="A69" s="150">
        <v>328</v>
      </c>
      <c r="B69" s="219" t="s">
        <v>26</v>
      </c>
      <c r="C69" s="104">
        <v>18.09</v>
      </c>
      <c r="D69" s="222" t="s">
        <v>280</v>
      </c>
      <c r="E69" s="104" t="s">
        <v>1138</v>
      </c>
      <c r="F69" s="22"/>
      <c r="K69" s="22"/>
      <c r="L69" s="22"/>
      <c r="M69" s="22"/>
      <c r="N69" s="22"/>
      <c r="R69" s="22"/>
    </row>
    <row r="70" spans="1:18" x14ac:dyDescent="0.3">
      <c r="A70" s="150">
        <v>329</v>
      </c>
      <c r="B70" s="219" t="s">
        <v>26</v>
      </c>
      <c r="C70" s="104">
        <v>18.13</v>
      </c>
      <c r="D70" s="222" t="s">
        <v>280</v>
      </c>
      <c r="E70" s="104" t="s">
        <v>1138</v>
      </c>
      <c r="F70" s="22"/>
      <c r="K70" s="22"/>
      <c r="L70" s="22"/>
      <c r="M70" s="22"/>
      <c r="N70" s="22"/>
      <c r="R70" s="22"/>
    </row>
    <row r="71" spans="1:18" x14ac:dyDescent="0.3">
      <c r="A71" s="150">
        <v>330</v>
      </c>
      <c r="B71" s="219" t="s">
        <v>26</v>
      </c>
      <c r="C71" s="104">
        <v>18.09</v>
      </c>
      <c r="D71" s="222" t="s">
        <v>280</v>
      </c>
      <c r="E71" s="104" t="s">
        <v>1138</v>
      </c>
      <c r="F71" s="22"/>
      <c r="K71" s="22"/>
      <c r="L71" s="22"/>
      <c r="M71" s="22"/>
      <c r="N71" s="22"/>
      <c r="R71" s="22"/>
    </row>
    <row r="72" spans="1:18" x14ac:dyDescent="0.3">
      <c r="A72" s="150">
        <v>331</v>
      </c>
      <c r="B72" s="219" t="s">
        <v>26</v>
      </c>
      <c r="C72" s="104">
        <v>18.13</v>
      </c>
      <c r="D72" s="222" t="s">
        <v>280</v>
      </c>
      <c r="E72" s="104" t="s">
        <v>1138</v>
      </c>
      <c r="F72" s="22"/>
      <c r="K72" s="22"/>
      <c r="L72" s="22"/>
      <c r="M72" s="22"/>
      <c r="N72" s="22"/>
      <c r="R72" s="22"/>
    </row>
    <row r="73" spans="1:18" x14ac:dyDescent="0.3">
      <c r="A73" s="150">
        <v>332</v>
      </c>
      <c r="B73" s="219" t="s">
        <v>26</v>
      </c>
      <c r="C73" s="104">
        <v>18.13</v>
      </c>
      <c r="D73" s="222" t="s">
        <v>280</v>
      </c>
      <c r="E73" s="104" t="s">
        <v>1138</v>
      </c>
      <c r="F73" s="22"/>
      <c r="K73" s="22"/>
      <c r="L73" s="22"/>
      <c r="M73" s="22"/>
      <c r="N73" s="22"/>
      <c r="R73" s="22"/>
    </row>
    <row r="74" spans="1:18" x14ac:dyDescent="0.3">
      <c r="A74" s="150">
        <v>333</v>
      </c>
      <c r="B74" s="219" t="s">
        <v>26</v>
      </c>
      <c r="C74" s="104">
        <v>18.13</v>
      </c>
      <c r="D74" s="222" t="s">
        <v>280</v>
      </c>
      <c r="E74" s="104" t="s">
        <v>1138</v>
      </c>
      <c r="F74" s="22"/>
      <c r="K74" s="22"/>
      <c r="L74" s="22"/>
      <c r="M74" s="22"/>
      <c r="N74" s="22"/>
      <c r="R74" s="22"/>
    </row>
    <row r="75" spans="1:18" x14ac:dyDescent="0.3">
      <c r="A75" s="150">
        <v>334</v>
      </c>
      <c r="B75" s="219" t="s">
        <v>26</v>
      </c>
      <c r="C75" s="104">
        <v>18.09</v>
      </c>
      <c r="D75" s="222" t="s">
        <v>280</v>
      </c>
      <c r="E75" s="104" t="s">
        <v>1138</v>
      </c>
      <c r="F75" s="22"/>
      <c r="K75" s="22"/>
      <c r="L75" s="22"/>
      <c r="M75" s="22"/>
      <c r="N75" s="22"/>
      <c r="R75" s="22"/>
    </row>
    <row r="76" spans="1:18" x14ac:dyDescent="0.3">
      <c r="A76" s="150">
        <v>335</v>
      </c>
      <c r="B76" s="219" t="s">
        <v>26</v>
      </c>
      <c r="C76" s="104">
        <v>18.13</v>
      </c>
      <c r="D76" s="222" t="s">
        <v>280</v>
      </c>
      <c r="E76" s="104" t="s">
        <v>1138</v>
      </c>
      <c r="F76" s="22"/>
      <c r="K76" s="22"/>
      <c r="L76" s="22"/>
      <c r="M76" s="22"/>
      <c r="N76" s="22"/>
      <c r="R76" s="22"/>
    </row>
    <row r="77" spans="1:18" x14ac:dyDescent="0.3">
      <c r="A77" s="150">
        <v>336</v>
      </c>
      <c r="B77" s="219" t="s">
        <v>33</v>
      </c>
      <c r="C77" s="104">
        <v>18.66</v>
      </c>
      <c r="D77" s="222" t="s">
        <v>703</v>
      </c>
      <c r="E77" s="104" t="s">
        <v>1138</v>
      </c>
      <c r="F77" s="22"/>
      <c r="K77" s="22"/>
      <c r="L77" s="22"/>
      <c r="M77" s="22"/>
      <c r="N77" s="22"/>
      <c r="R77" s="22"/>
    </row>
    <row r="78" spans="1:18" x14ac:dyDescent="0.3">
      <c r="A78" s="150">
        <v>337</v>
      </c>
      <c r="B78" s="219" t="s">
        <v>29</v>
      </c>
      <c r="C78" s="104">
        <v>35.81</v>
      </c>
      <c r="D78" s="222" t="s">
        <v>703</v>
      </c>
      <c r="E78" s="104" t="s">
        <v>1138</v>
      </c>
      <c r="F78" s="22"/>
      <c r="K78" s="22"/>
      <c r="L78" s="22"/>
      <c r="M78" s="22"/>
      <c r="N78" s="22"/>
      <c r="R78" s="22"/>
    </row>
    <row r="79" spans="1:18" x14ac:dyDescent="0.3">
      <c r="A79" s="150">
        <v>338</v>
      </c>
      <c r="B79" s="219" t="s">
        <v>11</v>
      </c>
      <c r="C79" s="104">
        <v>128.44999999999999</v>
      </c>
      <c r="D79" s="222" t="s">
        <v>608</v>
      </c>
      <c r="E79" s="104" t="s">
        <v>1138</v>
      </c>
      <c r="F79" s="22"/>
      <c r="K79" s="22"/>
      <c r="L79" s="22"/>
      <c r="M79" s="22"/>
      <c r="N79" s="22"/>
      <c r="R79" s="22"/>
    </row>
    <row r="80" spans="1:18" x14ac:dyDescent="0.3">
      <c r="A80" s="150">
        <v>339</v>
      </c>
      <c r="B80" s="219" t="s">
        <v>26</v>
      </c>
      <c r="C80" s="104">
        <v>21.93</v>
      </c>
      <c r="D80" s="222" t="s">
        <v>280</v>
      </c>
      <c r="E80" s="104" t="s">
        <v>1138</v>
      </c>
      <c r="F80" s="22"/>
      <c r="K80" s="22"/>
      <c r="L80" s="22"/>
      <c r="M80" s="22"/>
      <c r="N80" s="22"/>
      <c r="R80" s="22"/>
    </row>
    <row r="81" spans="1:18" x14ac:dyDescent="0.3">
      <c r="A81" s="150">
        <v>340</v>
      </c>
      <c r="B81" s="219" t="s">
        <v>26</v>
      </c>
      <c r="C81" s="104">
        <v>22.25</v>
      </c>
      <c r="D81" s="222" t="s">
        <v>280</v>
      </c>
      <c r="E81" s="104" t="s">
        <v>1138</v>
      </c>
      <c r="F81" s="22"/>
      <c r="K81" s="22"/>
      <c r="L81" s="22"/>
      <c r="M81" s="22"/>
      <c r="N81" s="22"/>
      <c r="R81" s="22"/>
    </row>
    <row r="82" spans="1:18" x14ac:dyDescent="0.3">
      <c r="A82" s="150">
        <v>341</v>
      </c>
      <c r="B82" s="219" t="s">
        <v>26</v>
      </c>
      <c r="C82" s="104">
        <v>22.21</v>
      </c>
      <c r="D82" s="222" t="s">
        <v>280</v>
      </c>
      <c r="E82" s="104" t="s">
        <v>1138</v>
      </c>
      <c r="F82" s="22"/>
      <c r="K82" s="22"/>
      <c r="L82" s="22"/>
      <c r="M82" s="22"/>
      <c r="N82" s="22"/>
      <c r="R82" s="22"/>
    </row>
    <row r="83" spans="1:18" x14ac:dyDescent="0.3">
      <c r="A83" s="150">
        <v>342</v>
      </c>
      <c r="B83" s="219" t="s">
        <v>26</v>
      </c>
      <c r="C83" s="104">
        <v>22.25</v>
      </c>
      <c r="D83" s="222" t="s">
        <v>280</v>
      </c>
      <c r="E83" s="104" t="s">
        <v>1138</v>
      </c>
      <c r="F83" s="22"/>
      <c r="K83" s="22"/>
      <c r="L83" s="22"/>
      <c r="M83" s="22"/>
      <c r="N83" s="22"/>
      <c r="R83" s="22"/>
    </row>
    <row r="84" spans="1:18" x14ac:dyDescent="0.3">
      <c r="A84" s="150" t="s">
        <v>396</v>
      </c>
      <c r="B84" s="219" t="s">
        <v>26</v>
      </c>
      <c r="C84" s="104">
        <v>19.71</v>
      </c>
      <c r="D84" s="222" t="s">
        <v>280</v>
      </c>
      <c r="E84" s="104" t="s">
        <v>1138</v>
      </c>
      <c r="F84" s="22"/>
      <c r="K84" s="22"/>
      <c r="L84" s="22"/>
      <c r="M84" s="22"/>
      <c r="N84" s="22"/>
      <c r="R84" s="22"/>
    </row>
    <row r="85" spans="1:18" x14ac:dyDescent="0.3">
      <c r="A85" s="150" t="s">
        <v>397</v>
      </c>
      <c r="B85" s="219" t="s">
        <v>26</v>
      </c>
      <c r="C85" s="104">
        <v>19.72</v>
      </c>
      <c r="D85" s="222" t="s">
        <v>280</v>
      </c>
      <c r="E85" s="104" t="s">
        <v>1138</v>
      </c>
      <c r="F85" s="22"/>
      <c r="K85" s="22"/>
      <c r="L85" s="22"/>
      <c r="M85" s="22"/>
      <c r="N85" s="22"/>
      <c r="R85" s="22"/>
    </row>
    <row r="86" spans="1:18" x14ac:dyDescent="0.3">
      <c r="A86" s="150">
        <v>344</v>
      </c>
      <c r="B86" s="219" t="s">
        <v>9</v>
      </c>
      <c r="C86" s="104">
        <v>12.55</v>
      </c>
      <c r="D86" s="222" t="s">
        <v>280</v>
      </c>
      <c r="E86" s="104" t="s">
        <v>1138</v>
      </c>
      <c r="F86" s="22"/>
      <c r="K86" s="22"/>
      <c r="L86" s="22"/>
      <c r="M86" s="22"/>
      <c r="N86" s="22"/>
      <c r="R86" s="22"/>
    </row>
    <row r="87" spans="1:18" x14ac:dyDescent="0.3">
      <c r="A87" s="150">
        <v>345</v>
      </c>
      <c r="B87" s="219" t="s">
        <v>58</v>
      </c>
      <c r="C87" s="104">
        <v>1.35</v>
      </c>
      <c r="D87" s="222" t="s">
        <v>608</v>
      </c>
      <c r="E87" s="104" t="s">
        <v>1138</v>
      </c>
      <c r="F87" s="22"/>
      <c r="K87" s="22"/>
      <c r="L87" s="22"/>
      <c r="M87" s="22"/>
      <c r="N87" s="22"/>
      <c r="R87" s="22"/>
    </row>
    <row r="88" spans="1:18" x14ac:dyDescent="0.3">
      <c r="A88" s="150" t="s">
        <v>400</v>
      </c>
      <c r="B88" s="219" t="s">
        <v>57</v>
      </c>
      <c r="C88" s="104">
        <v>1.35</v>
      </c>
      <c r="D88" s="222" t="s">
        <v>608</v>
      </c>
      <c r="E88" s="104" t="s">
        <v>1138</v>
      </c>
      <c r="F88" s="22"/>
      <c r="K88" s="22"/>
      <c r="L88" s="22"/>
      <c r="M88" s="22"/>
      <c r="N88" s="22"/>
      <c r="R88" s="22"/>
    </row>
    <row r="89" spans="1:18" x14ac:dyDescent="0.3">
      <c r="A89" s="150">
        <v>346</v>
      </c>
      <c r="B89" s="219" t="s">
        <v>58</v>
      </c>
      <c r="C89" s="104">
        <v>1.35</v>
      </c>
      <c r="D89" s="222" t="s">
        <v>608</v>
      </c>
      <c r="E89" s="104" t="s">
        <v>1138</v>
      </c>
      <c r="F89" s="22"/>
      <c r="K89" s="22"/>
      <c r="L89" s="22"/>
      <c r="M89" s="22"/>
      <c r="N89" s="22"/>
      <c r="R89" s="22"/>
    </row>
    <row r="90" spans="1:18" x14ac:dyDescent="0.3">
      <c r="A90" s="150" t="s">
        <v>402</v>
      </c>
      <c r="B90" s="219" t="s">
        <v>55</v>
      </c>
      <c r="C90" s="104">
        <v>1.35</v>
      </c>
      <c r="D90" s="222" t="s">
        <v>608</v>
      </c>
      <c r="E90" s="104" t="s">
        <v>1138</v>
      </c>
      <c r="F90" s="22"/>
      <c r="K90" s="22"/>
      <c r="L90" s="22"/>
      <c r="M90" s="22"/>
      <c r="N90" s="22"/>
      <c r="R90" s="22"/>
    </row>
    <row r="91" spans="1:18" x14ac:dyDescent="0.3">
      <c r="A91" s="150" t="s">
        <v>403</v>
      </c>
      <c r="B91" s="219" t="s">
        <v>55</v>
      </c>
      <c r="C91" s="104">
        <v>1.35</v>
      </c>
      <c r="D91" s="222" t="s">
        <v>608</v>
      </c>
      <c r="E91" s="104" t="s">
        <v>1138</v>
      </c>
      <c r="F91" s="22"/>
      <c r="K91" s="22"/>
      <c r="L91" s="22"/>
      <c r="M91" s="22"/>
      <c r="N91" s="22"/>
      <c r="R91" s="22"/>
    </row>
    <row r="92" spans="1:18" x14ac:dyDescent="0.3">
      <c r="A92" s="150">
        <v>347</v>
      </c>
      <c r="B92" s="219" t="s">
        <v>36</v>
      </c>
      <c r="C92" s="104">
        <v>24.84</v>
      </c>
      <c r="D92" s="222" t="s">
        <v>608</v>
      </c>
      <c r="E92" s="104" t="s">
        <v>1138</v>
      </c>
      <c r="F92" s="22"/>
      <c r="K92" s="22"/>
      <c r="L92" s="22"/>
      <c r="M92" s="22"/>
      <c r="N92" s="22"/>
      <c r="R92" s="22"/>
    </row>
    <row r="93" spans="1:18" x14ac:dyDescent="0.3">
      <c r="A93" s="150" t="s">
        <v>405</v>
      </c>
      <c r="B93" s="219" t="s">
        <v>26</v>
      </c>
      <c r="C93" s="104">
        <v>19.07</v>
      </c>
      <c r="D93" s="222" t="s">
        <v>280</v>
      </c>
      <c r="E93" s="104" t="s">
        <v>1138</v>
      </c>
      <c r="F93" s="22"/>
      <c r="K93" s="22"/>
      <c r="L93" s="22"/>
      <c r="M93" s="22"/>
      <c r="N93" s="22"/>
      <c r="R93" s="22"/>
    </row>
    <row r="94" spans="1:18" x14ac:dyDescent="0.3">
      <c r="A94" s="150" t="s">
        <v>406</v>
      </c>
      <c r="B94" s="219" t="s">
        <v>26</v>
      </c>
      <c r="C94" s="104">
        <v>19.64</v>
      </c>
      <c r="D94" s="222" t="s">
        <v>280</v>
      </c>
      <c r="E94" s="104" t="s">
        <v>1138</v>
      </c>
      <c r="F94" s="22"/>
      <c r="K94" s="22"/>
      <c r="L94" s="22"/>
      <c r="M94" s="22"/>
      <c r="N94" s="22"/>
      <c r="R94" s="22"/>
    </row>
    <row r="95" spans="1:18" x14ac:dyDescent="0.3">
      <c r="A95" s="150">
        <v>349</v>
      </c>
      <c r="B95" s="219" t="s">
        <v>26</v>
      </c>
      <c r="C95" s="104">
        <v>22.25</v>
      </c>
      <c r="D95" s="222" t="s">
        <v>280</v>
      </c>
      <c r="E95" s="104" t="s">
        <v>1138</v>
      </c>
      <c r="F95" s="22"/>
      <c r="K95" s="22"/>
      <c r="L95" s="22"/>
      <c r="M95" s="22"/>
      <c r="N95" s="22"/>
      <c r="R95" s="22"/>
    </row>
    <row r="96" spans="1:18" x14ac:dyDescent="0.3">
      <c r="A96" s="150">
        <v>350</v>
      </c>
      <c r="B96" s="219" t="s">
        <v>26</v>
      </c>
      <c r="C96" s="104">
        <v>32.43</v>
      </c>
      <c r="D96" s="222" t="s">
        <v>280</v>
      </c>
      <c r="E96" s="104" t="s">
        <v>1138</v>
      </c>
      <c r="F96" s="22"/>
      <c r="K96" s="22"/>
      <c r="L96" s="22"/>
      <c r="M96" s="22"/>
      <c r="N96" s="22"/>
      <c r="R96" s="22"/>
    </row>
    <row r="97" spans="1:18" x14ac:dyDescent="0.3">
      <c r="A97" s="150">
        <v>351</v>
      </c>
      <c r="B97" s="219" t="s">
        <v>32</v>
      </c>
      <c r="C97" s="104">
        <v>7</v>
      </c>
      <c r="D97" s="222" t="s">
        <v>280</v>
      </c>
      <c r="E97" s="104" t="s">
        <v>1117</v>
      </c>
      <c r="F97" s="22"/>
      <c r="K97" s="22"/>
      <c r="L97" s="22"/>
      <c r="M97" s="22"/>
      <c r="N97" s="22"/>
      <c r="R97" s="22"/>
    </row>
    <row r="98" spans="1:18" x14ac:dyDescent="0.3">
      <c r="A98" s="150">
        <v>352</v>
      </c>
      <c r="B98" s="219" t="s">
        <v>44</v>
      </c>
      <c r="C98" s="104">
        <v>45.57</v>
      </c>
      <c r="D98" s="222" t="s">
        <v>280</v>
      </c>
      <c r="E98" s="104" t="s">
        <v>1138</v>
      </c>
      <c r="F98" s="22"/>
      <c r="K98" s="22"/>
      <c r="L98" s="22"/>
      <c r="M98" s="22"/>
      <c r="N98" s="22"/>
      <c r="R98" s="22"/>
    </row>
    <row r="99" spans="1:18" x14ac:dyDescent="0.3">
      <c r="A99" s="150">
        <v>355</v>
      </c>
      <c r="B99" s="219" t="s">
        <v>44</v>
      </c>
      <c r="C99" s="104">
        <v>36.450000000000003</v>
      </c>
      <c r="D99" s="222" t="s">
        <v>280</v>
      </c>
      <c r="E99" s="104" t="s">
        <v>1138</v>
      </c>
      <c r="F99" s="22"/>
      <c r="K99" s="22"/>
      <c r="L99" s="22"/>
      <c r="M99" s="22"/>
      <c r="N99" s="22"/>
      <c r="R99" s="22"/>
    </row>
    <row r="100" spans="1:18" ht="15" thickBot="1" x14ac:dyDescent="0.35">
      <c r="A100" s="150">
        <v>356</v>
      </c>
      <c r="B100" s="219" t="s">
        <v>11</v>
      </c>
      <c r="C100" s="18">
        <v>32.64</v>
      </c>
      <c r="D100" s="222" t="s">
        <v>608</v>
      </c>
      <c r="E100" s="104" t="s">
        <v>1138</v>
      </c>
      <c r="F100" s="22"/>
      <c r="K100" s="22"/>
      <c r="L100" s="22"/>
      <c r="M100" s="22"/>
      <c r="N100" s="22"/>
      <c r="R100" s="22"/>
    </row>
    <row r="101" spans="1:18" ht="15" thickBot="1" x14ac:dyDescent="0.35">
      <c r="A101" s="161"/>
      <c r="B101" s="161"/>
      <c r="C101" s="162">
        <f>SUM(C43:C100)</f>
        <v>1364.1099999999997</v>
      </c>
      <c r="D101" s="103"/>
      <c r="E101" s="103"/>
      <c r="F101" s="22"/>
      <c r="K101" s="22"/>
      <c r="L101" s="22"/>
      <c r="M101" s="22"/>
      <c r="N101" s="22"/>
      <c r="R101" s="22"/>
    </row>
    <row r="102" spans="1:18" ht="21.6" thickBot="1" x14ac:dyDescent="0.45">
      <c r="A102" s="327" t="s">
        <v>1169</v>
      </c>
      <c r="B102" s="328"/>
      <c r="C102" s="328"/>
      <c r="D102" s="328"/>
      <c r="E102" s="3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1:18" ht="31.8" thickBot="1" x14ac:dyDescent="0.35">
      <c r="A103" s="108" t="s">
        <v>555</v>
      </c>
      <c r="B103" s="109" t="s">
        <v>1121</v>
      </c>
      <c r="C103" s="109" t="s">
        <v>557</v>
      </c>
      <c r="D103" s="109" t="s">
        <v>1096</v>
      </c>
      <c r="E103" s="110" t="s">
        <v>5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1:18" x14ac:dyDescent="0.3">
      <c r="A104" s="151">
        <v>401</v>
      </c>
      <c r="B104" s="230" t="s">
        <v>10</v>
      </c>
      <c r="C104" s="15">
        <v>115.64</v>
      </c>
      <c r="D104" s="221" t="s">
        <v>608</v>
      </c>
      <c r="E104" s="111" t="s">
        <v>1138</v>
      </c>
      <c r="J104" s="22"/>
      <c r="K104" s="22"/>
      <c r="L104" s="22"/>
      <c r="M104" s="22"/>
      <c r="Q104" s="22"/>
    </row>
    <row r="105" spans="1:18" x14ac:dyDescent="0.3">
      <c r="A105" s="150">
        <v>402</v>
      </c>
      <c r="B105" s="220" t="s">
        <v>36</v>
      </c>
      <c r="C105" s="104">
        <v>36.74</v>
      </c>
      <c r="D105" s="222" t="s">
        <v>608</v>
      </c>
      <c r="E105" s="53" t="s">
        <v>1138</v>
      </c>
      <c r="J105" s="22"/>
      <c r="K105" s="22"/>
      <c r="L105" s="22"/>
      <c r="M105" s="22"/>
      <c r="Q105" s="22"/>
    </row>
    <row r="106" spans="1:18" x14ac:dyDescent="0.3">
      <c r="A106" s="150">
        <v>403</v>
      </c>
      <c r="B106" s="220" t="s">
        <v>54</v>
      </c>
      <c r="C106" s="104">
        <v>4.47</v>
      </c>
      <c r="D106" s="222" t="s">
        <v>608</v>
      </c>
      <c r="E106" s="53" t="s">
        <v>1138</v>
      </c>
      <c r="J106" s="22"/>
      <c r="K106" s="22"/>
      <c r="L106" s="22"/>
      <c r="M106" s="22"/>
      <c r="Q106" s="22"/>
    </row>
    <row r="107" spans="1:18" x14ac:dyDescent="0.3">
      <c r="A107" s="150">
        <v>405</v>
      </c>
      <c r="B107" s="220" t="s">
        <v>58</v>
      </c>
      <c r="C107" s="104">
        <v>6.4</v>
      </c>
      <c r="D107" s="222" t="s">
        <v>608</v>
      </c>
      <c r="E107" s="53" t="s">
        <v>1138</v>
      </c>
      <c r="J107" s="22"/>
      <c r="K107" s="22"/>
      <c r="L107" s="22"/>
      <c r="M107" s="22"/>
      <c r="Q107" s="22"/>
    </row>
    <row r="108" spans="1:18" x14ac:dyDescent="0.3">
      <c r="A108" s="150">
        <v>406</v>
      </c>
      <c r="B108" s="220" t="s">
        <v>41</v>
      </c>
      <c r="C108" s="104">
        <v>2.23</v>
      </c>
      <c r="D108" s="222" t="s">
        <v>608</v>
      </c>
      <c r="E108" s="53" t="s">
        <v>1138</v>
      </c>
      <c r="J108" s="22"/>
      <c r="K108" s="22"/>
      <c r="L108" s="22"/>
      <c r="M108" s="22"/>
      <c r="Q108" s="22"/>
    </row>
    <row r="109" spans="1:18" x14ac:dyDescent="0.3">
      <c r="A109" s="150">
        <v>407</v>
      </c>
      <c r="B109" s="220" t="s">
        <v>57</v>
      </c>
      <c r="C109" s="104">
        <v>11.03</v>
      </c>
      <c r="D109" s="222" t="s">
        <v>608</v>
      </c>
      <c r="E109" s="53" t="s">
        <v>1138</v>
      </c>
      <c r="J109" s="22"/>
      <c r="K109" s="22"/>
      <c r="L109" s="22"/>
      <c r="M109" s="22"/>
      <c r="Q109" s="22"/>
    </row>
    <row r="110" spans="1:18" x14ac:dyDescent="0.3">
      <c r="A110" s="150">
        <v>408</v>
      </c>
      <c r="B110" s="220" t="s">
        <v>54</v>
      </c>
      <c r="C110" s="104">
        <v>4.42</v>
      </c>
      <c r="D110" s="222" t="s">
        <v>608</v>
      </c>
      <c r="E110" s="53" t="s">
        <v>1138</v>
      </c>
      <c r="J110" s="22"/>
      <c r="K110" s="22"/>
      <c r="L110" s="22"/>
      <c r="M110" s="22"/>
      <c r="Q110" s="22"/>
    </row>
    <row r="111" spans="1:18" x14ac:dyDescent="0.3">
      <c r="A111" s="150">
        <v>409</v>
      </c>
      <c r="B111" s="220" t="s">
        <v>49</v>
      </c>
      <c r="C111" s="104">
        <v>2</v>
      </c>
      <c r="D111" s="222" t="s">
        <v>608</v>
      </c>
      <c r="E111" s="53" t="s">
        <v>1138</v>
      </c>
      <c r="J111" s="22"/>
      <c r="K111" s="22"/>
      <c r="L111" s="22"/>
      <c r="M111" s="22"/>
      <c r="Q111" s="22"/>
    </row>
    <row r="112" spans="1:18" x14ac:dyDescent="0.3">
      <c r="A112" s="150">
        <v>410</v>
      </c>
      <c r="B112" s="220" t="s">
        <v>56</v>
      </c>
      <c r="C112" s="104">
        <v>6.4</v>
      </c>
      <c r="D112" s="222" t="s">
        <v>608</v>
      </c>
      <c r="E112" s="53" t="s">
        <v>1138</v>
      </c>
      <c r="J112" s="22"/>
      <c r="K112" s="22"/>
      <c r="L112" s="22"/>
      <c r="M112" s="22"/>
      <c r="Q112" s="22"/>
    </row>
    <row r="113" spans="1:17" x14ac:dyDescent="0.3">
      <c r="A113" s="150">
        <v>411</v>
      </c>
      <c r="B113" s="220" t="s">
        <v>55</v>
      </c>
      <c r="C113" s="104">
        <v>10.34</v>
      </c>
      <c r="D113" s="222" t="s">
        <v>608</v>
      </c>
      <c r="E113" s="53" t="s">
        <v>1138</v>
      </c>
      <c r="J113" s="22"/>
      <c r="K113" s="22"/>
      <c r="L113" s="22"/>
      <c r="M113" s="22"/>
      <c r="Q113" s="22"/>
    </row>
    <row r="114" spans="1:17" x14ac:dyDescent="0.3">
      <c r="A114" s="150">
        <v>412</v>
      </c>
      <c r="B114" s="220" t="s">
        <v>38</v>
      </c>
      <c r="C114" s="104">
        <v>2.23</v>
      </c>
      <c r="D114" s="222" t="s">
        <v>608</v>
      </c>
      <c r="E114" s="53" t="s">
        <v>1138</v>
      </c>
      <c r="J114" s="22"/>
      <c r="K114" s="22"/>
      <c r="L114" s="22"/>
      <c r="M114" s="22"/>
      <c r="Q114" s="22"/>
    </row>
    <row r="115" spans="1:17" x14ac:dyDescent="0.3">
      <c r="A115" s="150">
        <v>413</v>
      </c>
      <c r="B115" s="220" t="s">
        <v>18</v>
      </c>
      <c r="C115" s="104">
        <v>40.96</v>
      </c>
      <c r="D115" s="222" t="s">
        <v>280</v>
      </c>
      <c r="E115" s="53" t="s">
        <v>1138</v>
      </c>
      <c r="J115" s="22"/>
      <c r="K115" s="22"/>
      <c r="L115" s="22"/>
      <c r="M115" s="22"/>
      <c r="Q115" s="22"/>
    </row>
    <row r="116" spans="1:17" x14ac:dyDescent="0.3">
      <c r="A116" s="150">
        <v>414</v>
      </c>
      <c r="B116" s="220" t="s">
        <v>16</v>
      </c>
      <c r="C116" s="104">
        <v>40.25</v>
      </c>
      <c r="D116" s="222" t="s">
        <v>280</v>
      </c>
      <c r="E116" s="53" t="s">
        <v>1138</v>
      </c>
      <c r="J116" s="22"/>
      <c r="K116" s="22"/>
      <c r="L116" s="22"/>
      <c r="M116" s="22"/>
      <c r="Q116" s="22"/>
    </row>
    <row r="117" spans="1:17" x14ac:dyDescent="0.3">
      <c r="A117" s="150">
        <v>415</v>
      </c>
      <c r="B117" s="220" t="s">
        <v>26</v>
      </c>
      <c r="C117" s="104">
        <v>21.88</v>
      </c>
      <c r="D117" s="222" t="s">
        <v>280</v>
      </c>
      <c r="E117" s="53" t="s">
        <v>1138</v>
      </c>
      <c r="J117" s="22"/>
      <c r="K117" s="22"/>
      <c r="L117" s="22"/>
      <c r="M117" s="22"/>
      <c r="Q117" s="22"/>
    </row>
    <row r="118" spans="1:17" x14ac:dyDescent="0.3">
      <c r="A118" s="150">
        <v>416</v>
      </c>
      <c r="B118" s="220" t="s">
        <v>11</v>
      </c>
      <c r="C118" s="104">
        <v>53.46</v>
      </c>
      <c r="D118" s="222" t="s">
        <v>608</v>
      </c>
      <c r="E118" s="53" t="s">
        <v>1138</v>
      </c>
      <c r="J118" s="22"/>
      <c r="K118" s="22"/>
      <c r="L118" s="22"/>
      <c r="M118" s="22"/>
      <c r="Q118" s="22"/>
    </row>
    <row r="119" spans="1:17" x14ac:dyDescent="0.3">
      <c r="A119" s="150">
        <v>417</v>
      </c>
      <c r="B119" s="220" t="s">
        <v>29</v>
      </c>
      <c r="C119" s="104">
        <v>35.76</v>
      </c>
      <c r="D119" s="222" t="s">
        <v>703</v>
      </c>
      <c r="E119" s="53" t="s">
        <v>1138</v>
      </c>
      <c r="J119" s="22"/>
      <c r="K119" s="22"/>
      <c r="L119" s="22"/>
      <c r="M119" s="22"/>
      <c r="Q119" s="22"/>
    </row>
    <row r="120" spans="1:17" x14ac:dyDescent="0.3">
      <c r="A120" s="150">
        <v>418</v>
      </c>
      <c r="B120" s="220" t="s">
        <v>33</v>
      </c>
      <c r="C120" s="104">
        <v>18.73</v>
      </c>
      <c r="D120" s="222" t="s">
        <v>703</v>
      </c>
      <c r="E120" s="53" t="s">
        <v>1138</v>
      </c>
      <c r="J120" s="22"/>
      <c r="K120" s="22"/>
      <c r="L120" s="22"/>
      <c r="M120" s="22"/>
      <c r="Q120" s="22"/>
    </row>
    <row r="121" spans="1:17" x14ac:dyDescent="0.3">
      <c r="A121" s="150">
        <v>419</v>
      </c>
      <c r="B121" s="220" t="s">
        <v>26</v>
      </c>
      <c r="C121" s="104">
        <v>18.010000000000002</v>
      </c>
      <c r="D121" s="222" t="s">
        <v>280</v>
      </c>
      <c r="E121" s="53" t="s">
        <v>1138</v>
      </c>
      <c r="J121" s="22"/>
      <c r="K121" s="22"/>
      <c r="L121" s="22"/>
      <c r="M121" s="22"/>
      <c r="Q121" s="22"/>
    </row>
    <row r="122" spans="1:17" x14ac:dyDescent="0.3">
      <c r="A122" s="150">
        <v>420</v>
      </c>
      <c r="B122" s="220" t="s">
        <v>26</v>
      </c>
      <c r="C122" s="104">
        <v>18.13</v>
      </c>
      <c r="D122" s="222" t="s">
        <v>280</v>
      </c>
      <c r="E122" s="53" t="s">
        <v>1138</v>
      </c>
      <c r="J122" s="22"/>
      <c r="K122" s="22"/>
      <c r="L122" s="22"/>
      <c r="M122" s="22"/>
      <c r="Q122" s="22"/>
    </row>
    <row r="123" spans="1:17" x14ac:dyDescent="0.3">
      <c r="A123" s="150">
        <v>421</v>
      </c>
      <c r="B123" s="220" t="s">
        <v>26</v>
      </c>
      <c r="C123" s="104">
        <v>18.63</v>
      </c>
      <c r="D123" s="222" t="s">
        <v>280</v>
      </c>
      <c r="E123" s="53" t="s">
        <v>1138</v>
      </c>
      <c r="J123" s="22"/>
      <c r="K123" s="22"/>
      <c r="L123" s="22"/>
      <c r="M123" s="22"/>
      <c r="Q123" s="22"/>
    </row>
    <row r="124" spans="1:17" x14ac:dyDescent="0.3">
      <c r="A124" s="150">
        <v>422</v>
      </c>
      <c r="B124" s="220" t="s">
        <v>44</v>
      </c>
      <c r="C124" s="104">
        <v>75.02</v>
      </c>
      <c r="D124" s="222" t="s">
        <v>1232</v>
      </c>
      <c r="E124" s="53" t="s">
        <v>1138</v>
      </c>
      <c r="J124" s="22"/>
      <c r="K124" s="22"/>
      <c r="L124" s="22"/>
      <c r="M124" s="22"/>
      <c r="Q124" s="22"/>
    </row>
    <row r="125" spans="1:17" x14ac:dyDescent="0.3">
      <c r="A125" s="150">
        <v>424</v>
      </c>
      <c r="B125" s="220" t="s">
        <v>44</v>
      </c>
      <c r="C125" s="104">
        <v>53.06</v>
      </c>
      <c r="D125" s="222" t="s">
        <v>280</v>
      </c>
      <c r="E125" s="53" t="s">
        <v>1138</v>
      </c>
      <c r="J125" s="22"/>
      <c r="K125" s="22"/>
      <c r="L125" s="22"/>
      <c r="M125" s="22"/>
      <c r="Q125" s="22"/>
    </row>
    <row r="126" spans="1:17" x14ac:dyDescent="0.3">
      <c r="A126" s="150">
        <v>425</v>
      </c>
      <c r="B126" s="220" t="s">
        <v>26</v>
      </c>
      <c r="C126" s="104">
        <v>18.68</v>
      </c>
      <c r="D126" s="222" t="s">
        <v>280</v>
      </c>
      <c r="E126" s="53" t="s">
        <v>1138</v>
      </c>
      <c r="J126" s="22"/>
      <c r="K126" s="22"/>
      <c r="L126" s="22"/>
      <c r="M126" s="22"/>
      <c r="Q126" s="22"/>
    </row>
    <row r="127" spans="1:17" x14ac:dyDescent="0.3">
      <c r="A127" s="150">
        <v>426</v>
      </c>
      <c r="B127" s="220" t="s">
        <v>26</v>
      </c>
      <c r="C127" s="104">
        <v>17.97</v>
      </c>
      <c r="D127" s="222" t="s">
        <v>280</v>
      </c>
      <c r="E127" s="53" t="s">
        <v>1138</v>
      </c>
      <c r="J127" s="22"/>
      <c r="K127" s="22"/>
      <c r="L127" s="22"/>
      <c r="M127" s="22"/>
      <c r="Q127" s="22"/>
    </row>
    <row r="128" spans="1:17" x14ac:dyDescent="0.3">
      <c r="A128" s="150">
        <v>427</v>
      </c>
      <c r="B128" s="220" t="s">
        <v>26</v>
      </c>
      <c r="C128" s="104">
        <v>18.02</v>
      </c>
      <c r="D128" s="222" t="s">
        <v>280</v>
      </c>
      <c r="E128" s="53" t="s">
        <v>1138</v>
      </c>
      <c r="J128" s="22"/>
      <c r="K128" s="22"/>
      <c r="L128" s="22"/>
      <c r="M128" s="22"/>
      <c r="Q128" s="22"/>
    </row>
    <row r="129" spans="1:17" x14ac:dyDescent="0.3">
      <c r="A129" s="150">
        <v>428</v>
      </c>
      <c r="B129" s="220" t="s">
        <v>26</v>
      </c>
      <c r="C129" s="104">
        <v>18.09</v>
      </c>
      <c r="D129" s="222" t="s">
        <v>280</v>
      </c>
      <c r="E129" s="53" t="s">
        <v>1138</v>
      </c>
      <c r="J129" s="22"/>
      <c r="K129" s="22"/>
      <c r="L129" s="22"/>
      <c r="M129" s="22"/>
      <c r="Q129" s="22"/>
    </row>
    <row r="130" spans="1:17" x14ac:dyDescent="0.3">
      <c r="A130" s="150">
        <v>429</v>
      </c>
      <c r="B130" s="220" t="s">
        <v>26</v>
      </c>
      <c r="C130" s="104">
        <v>18.13</v>
      </c>
      <c r="D130" s="222" t="s">
        <v>280</v>
      </c>
      <c r="E130" s="53" t="s">
        <v>1138</v>
      </c>
      <c r="J130" s="22"/>
      <c r="K130" s="22"/>
      <c r="L130" s="22"/>
      <c r="M130" s="22"/>
      <c r="Q130" s="22"/>
    </row>
    <row r="131" spans="1:17" x14ac:dyDescent="0.3">
      <c r="A131" s="150">
        <v>430</v>
      </c>
      <c r="B131" s="220" t="s">
        <v>26</v>
      </c>
      <c r="C131" s="104">
        <v>18.09</v>
      </c>
      <c r="D131" s="222" t="s">
        <v>280</v>
      </c>
      <c r="E131" s="53" t="s">
        <v>1138</v>
      </c>
      <c r="J131" s="22"/>
      <c r="K131" s="22"/>
      <c r="L131" s="22"/>
      <c r="M131" s="22"/>
      <c r="Q131" s="22"/>
    </row>
    <row r="132" spans="1:17" x14ac:dyDescent="0.3">
      <c r="A132" s="150">
        <v>431</v>
      </c>
      <c r="B132" s="220" t="s">
        <v>26</v>
      </c>
      <c r="C132" s="104">
        <v>18.13</v>
      </c>
      <c r="D132" s="222" t="s">
        <v>280</v>
      </c>
      <c r="E132" s="53" t="s">
        <v>1138</v>
      </c>
      <c r="J132" s="22"/>
      <c r="K132" s="22"/>
      <c r="L132" s="22"/>
      <c r="M132" s="22"/>
      <c r="Q132" s="22"/>
    </row>
    <row r="133" spans="1:17" x14ac:dyDescent="0.3">
      <c r="A133" s="150">
        <v>432</v>
      </c>
      <c r="B133" s="220" t="s">
        <v>26</v>
      </c>
      <c r="C133" s="104">
        <v>18.13</v>
      </c>
      <c r="D133" s="222" t="s">
        <v>280</v>
      </c>
      <c r="E133" s="53" t="s">
        <v>1138</v>
      </c>
      <c r="J133" s="22"/>
      <c r="K133" s="22"/>
      <c r="L133" s="22"/>
      <c r="M133" s="22"/>
      <c r="Q133" s="22"/>
    </row>
    <row r="134" spans="1:17" x14ac:dyDescent="0.3">
      <c r="A134" s="150">
        <v>433</v>
      </c>
      <c r="B134" s="220" t="s">
        <v>26</v>
      </c>
      <c r="C134" s="104">
        <v>18.13</v>
      </c>
      <c r="D134" s="222" t="s">
        <v>280</v>
      </c>
      <c r="E134" s="53" t="s">
        <v>1138</v>
      </c>
      <c r="J134" s="22"/>
      <c r="K134" s="22"/>
      <c r="L134" s="22"/>
      <c r="M134" s="22"/>
      <c r="Q134" s="22"/>
    </row>
    <row r="135" spans="1:17" x14ac:dyDescent="0.3">
      <c r="A135" s="150">
        <v>434</v>
      </c>
      <c r="B135" s="220" t="s">
        <v>26</v>
      </c>
      <c r="C135" s="104">
        <v>18.09</v>
      </c>
      <c r="D135" s="222" t="s">
        <v>280</v>
      </c>
      <c r="E135" s="53" t="s">
        <v>1138</v>
      </c>
      <c r="J135" s="22"/>
      <c r="K135" s="22"/>
      <c r="L135" s="22"/>
      <c r="M135" s="22"/>
      <c r="Q135" s="22"/>
    </row>
    <row r="136" spans="1:17" x14ac:dyDescent="0.3">
      <c r="A136" s="150">
        <v>435</v>
      </c>
      <c r="B136" s="220" t="s">
        <v>26</v>
      </c>
      <c r="C136" s="104">
        <v>18.13</v>
      </c>
      <c r="D136" s="222" t="s">
        <v>280</v>
      </c>
      <c r="E136" s="53" t="s">
        <v>1138</v>
      </c>
      <c r="J136" s="22"/>
      <c r="K136" s="22"/>
      <c r="L136" s="22"/>
      <c r="M136" s="22"/>
      <c r="Q136" s="22"/>
    </row>
    <row r="137" spans="1:17" x14ac:dyDescent="0.3">
      <c r="A137" s="150">
        <v>436</v>
      </c>
      <c r="B137" s="220" t="s">
        <v>33</v>
      </c>
      <c r="C137" s="104">
        <v>18.66</v>
      </c>
      <c r="D137" s="222" t="s">
        <v>703</v>
      </c>
      <c r="E137" s="53" t="s">
        <v>1138</v>
      </c>
      <c r="J137" s="22"/>
      <c r="K137" s="22"/>
      <c r="L137" s="22"/>
      <c r="M137" s="22"/>
      <c r="Q137" s="22"/>
    </row>
    <row r="138" spans="1:17" x14ac:dyDescent="0.3">
      <c r="A138" s="150">
        <v>437</v>
      </c>
      <c r="B138" s="220" t="s">
        <v>29</v>
      </c>
      <c r="C138" s="104">
        <v>35.81</v>
      </c>
      <c r="D138" s="222" t="s">
        <v>703</v>
      </c>
      <c r="E138" s="53" t="s">
        <v>1138</v>
      </c>
      <c r="J138" s="22"/>
      <c r="K138" s="22"/>
      <c r="L138" s="22"/>
      <c r="M138" s="22"/>
      <c r="Q138" s="22"/>
    </row>
    <row r="139" spans="1:17" x14ac:dyDescent="0.3">
      <c r="A139" s="150">
        <v>438</v>
      </c>
      <c r="B139" s="220" t="s">
        <v>11</v>
      </c>
      <c r="C139" s="104">
        <v>128.44999999999999</v>
      </c>
      <c r="D139" s="222" t="s">
        <v>608</v>
      </c>
      <c r="E139" s="53" t="s">
        <v>1138</v>
      </c>
      <c r="J139" s="22"/>
      <c r="K139" s="22"/>
      <c r="L139" s="22"/>
      <c r="M139" s="22"/>
      <c r="Q139" s="22"/>
    </row>
    <row r="140" spans="1:17" x14ac:dyDescent="0.3">
      <c r="A140" s="150">
        <v>439</v>
      </c>
      <c r="B140" s="220" t="s">
        <v>26</v>
      </c>
      <c r="C140" s="104">
        <v>21.93</v>
      </c>
      <c r="D140" s="222" t="s">
        <v>280</v>
      </c>
      <c r="E140" s="53" t="s">
        <v>1138</v>
      </c>
      <c r="J140" s="22"/>
      <c r="K140" s="22"/>
      <c r="L140" s="22"/>
      <c r="M140" s="22"/>
      <c r="Q140" s="22"/>
    </row>
    <row r="141" spans="1:17" x14ac:dyDescent="0.3">
      <c r="A141" s="150">
        <v>440</v>
      </c>
      <c r="B141" s="220" t="s">
        <v>26</v>
      </c>
      <c r="C141" s="104">
        <v>22.25</v>
      </c>
      <c r="D141" s="222" t="s">
        <v>280</v>
      </c>
      <c r="E141" s="53" t="s">
        <v>1138</v>
      </c>
      <c r="J141" s="22"/>
      <c r="K141" s="22"/>
      <c r="L141" s="22"/>
      <c r="M141" s="22"/>
      <c r="Q141" s="22"/>
    </row>
    <row r="142" spans="1:17" x14ac:dyDescent="0.3">
      <c r="A142" s="150">
        <v>441</v>
      </c>
      <c r="B142" s="220" t="s">
        <v>26</v>
      </c>
      <c r="C142" s="104">
        <v>22.21</v>
      </c>
      <c r="D142" s="222" t="s">
        <v>280</v>
      </c>
      <c r="E142" s="53" t="s">
        <v>1138</v>
      </c>
      <c r="J142" s="22"/>
      <c r="K142" s="22"/>
      <c r="L142" s="22"/>
      <c r="M142" s="22"/>
      <c r="Q142" s="22"/>
    </row>
    <row r="143" spans="1:17" x14ac:dyDescent="0.3">
      <c r="A143" s="150">
        <v>442</v>
      </c>
      <c r="B143" s="220" t="s">
        <v>26</v>
      </c>
      <c r="C143" s="104">
        <v>22.25</v>
      </c>
      <c r="D143" s="222" t="s">
        <v>280</v>
      </c>
      <c r="E143" s="53" t="s">
        <v>1138</v>
      </c>
      <c r="J143" s="22"/>
      <c r="K143" s="22"/>
      <c r="L143" s="22"/>
      <c r="M143" s="22"/>
      <c r="Q143" s="22"/>
    </row>
    <row r="144" spans="1:17" x14ac:dyDescent="0.3">
      <c r="A144" s="150">
        <v>443</v>
      </c>
      <c r="B144" s="220" t="s">
        <v>26</v>
      </c>
      <c r="C144" s="104">
        <v>19.71</v>
      </c>
      <c r="D144" s="222" t="s">
        <v>280</v>
      </c>
      <c r="E144" s="53" t="s">
        <v>1138</v>
      </c>
      <c r="J144" s="22"/>
      <c r="K144" s="22"/>
      <c r="L144" s="22"/>
      <c r="M144" s="22"/>
      <c r="Q144" s="22"/>
    </row>
    <row r="145" spans="1:17" x14ac:dyDescent="0.3">
      <c r="A145" s="150" t="s">
        <v>458</v>
      </c>
      <c r="B145" s="220" t="s">
        <v>26</v>
      </c>
      <c r="C145" s="104">
        <v>19.64</v>
      </c>
      <c r="D145" s="222" t="s">
        <v>280</v>
      </c>
      <c r="E145" s="53" t="s">
        <v>1138</v>
      </c>
      <c r="J145" s="22"/>
      <c r="K145" s="22"/>
      <c r="L145" s="22"/>
      <c r="M145" s="22"/>
      <c r="Q145" s="22"/>
    </row>
    <row r="146" spans="1:17" x14ac:dyDescent="0.3">
      <c r="A146" s="150">
        <v>444</v>
      </c>
      <c r="B146" s="220" t="s">
        <v>9</v>
      </c>
      <c r="C146" s="104">
        <v>12.55</v>
      </c>
      <c r="D146" s="222" t="s">
        <v>280</v>
      </c>
      <c r="E146" s="53" t="s">
        <v>1138</v>
      </c>
      <c r="J146" s="22"/>
      <c r="K146" s="22"/>
      <c r="L146" s="22"/>
      <c r="M146" s="22"/>
      <c r="Q146" s="22"/>
    </row>
    <row r="147" spans="1:17" x14ac:dyDescent="0.3">
      <c r="A147" s="150">
        <v>445</v>
      </c>
      <c r="B147" s="220" t="s">
        <v>58</v>
      </c>
      <c r="C147" s="104">
        <v>1.35</v>
      </c>
      <c r="D147" s="222" t="s">
        <v>608</v>
      </c>
      <c r="E147" s="53" t="s">
        <v>1138</v>
      </c>
      <c r="J147" s="22"/>
      <c r="K147" s="22"/>
      <c r="L147" s="22"/>
      <c r="M147" s="22"/>
      <c r="Q147" s="22"/>
    </row>
    <row r="148" spans="1:17" x14ac:dyDescent="0.3">
      <c r="A148" s="150" t="s">
        <v>461</v>
      </c>
      <c r="B148" s="220" t="s">
        <v>57</v>
      </c>
      <c r="C148" s="104">
        <v>1.35</v>
      </c>
      <c r="D148" s="222" t="s">
        <v>608</v>
      </c>
      <c r="E148" s="53" t="s">
        <v>1138</v>
      </c>
      <c r="J148" s="22"/>
      <c r="K148" s="22"/>
      <c r="L148" s="22"/>
      <c r="M148" s="22"/>
      <c r="Q148" s="22"/>
    </row>
    <row r="149" spans="1:17" x14ac:dyDescent="0.3">
      <c r="A149" s="150">
        <v>446</v>
      </c>
      <c r="B149" s="220" t="s">
        <v>56</v>
      </c>
      <c r="C149" s="104">
        <v>1.35</v>
      </c>
      <c r="D149" s="222" t="s">
        <v>608</v>
      </c>
      <c r="E149" s="53" t="s">
        <v>1138</v>
      </c>
      <c r="J149" s="22"/>
      <c r="K149" s="22"/>
      <c r="L149" s="22"/>
      <c r="M149" s="22"/>
      <c r="Q149" s="22"/>
    </row>
    <row r="150" spans="1:17" x14ac:dyDescent="0.3">
      <c r="A150" s="150" t="s">
        <v>463</v>
      </c>
      <c r="B150" s="220" t="s">
        <v>55</v>
      </c>
      <c r="C150" s="104">
        <v>1.35</v>
      </c>
      <c r="D150" s="222" t="s">
        <v>608</v>
      </c>
      <c r="E150" s="53" t="s">
        <v>1138</v>
      </c>
      <c r="J150" s="22"/>
      <c r="K150" s="22"/>
      <c r="L150" s="22"/>
      <c r="M150" s="22"/>
      <c r="Q150" s="22"/>
    </row>
    <row r="151" spans="1:17" x14ac:dyDescent="0.3">
      <c r="A151" s="150" t="s">
        <v>464</v>
      </c>
      <c r="B151" s="220" t="s">
        <v>55</v>
      </c>
      <c r="C151" s="104">
        <v>1.35</v>
      </c>
      <c r="D151" s="222" t="s">
        <v>608</v>
      </c>
      <c r="E151" s="53" t="s">
        <v>1138</v>
      </c>
      <c r="J151" s="22"/>
      <c r="K151" s="22"/>
      <c r="L151" s="22"/>
      <c r="M151" s="22"/>
      <c r="Q151" s="22"/>
    </row>
    <row r="152" spans="1:17" x14ac:dyDescent="0.3">
      <c r="A152" s="150">
        <v>447</v>
      </c>
      <c r="B152" s="220" t="s">
        <v>36</v>
      </c>
      <c r="C152" s="104">
        <v>24.84</v>
      </c>
      <c r="D152" s="222" t="s">
        <v>608</v>
      </c>
      <c r="E152" s="53" t="s">
        <v>1138</v>
      </c>
      <c r="J152" s="22"/>
      <c r="K152" s="22"/>
      <c r="L152" s="22"/>
      <c r="M152" s="22"/>
      <c r="Q152" s="22"/>
    </row>
    <row r="153" spans="1:17" x14ac:dyDescent="0.3">
      <c r="A153" s="150">
        <v>448</v>
      </c>
      <c r="B153" s="220" t="s">
        <v>26</v>
      </c>
      <c r="C153" s="104">
        <v>19.07</v>
      </c>
      <c r="D153" s="222" t="s">
        <v>280</v>
      </c>
      <c r="E153" s="53" t="s">
        <v>1138</v>
      </c>
      <c r="J153" s="22"/>
      <c r="K153" s="22"/>
      <c r="L153" s="22"/>
      <c r="M153" s="22"/>
      <c r="Q153" s="22"/>
    </row>
    <row r="154" spans="1:17" x14ac:dyDescent="0.3">
      <c r="A154" s="150" t="s">
        <v>467</v>
      </c>
      <c r="B154" s="220" t="s">
        <v>26</v>
      </c>
      <c r="C154" s="104">
        <v>19.64</v>
      </c>
      <c r="D154" s="222" t="s">
        <v>280</v>
      </c>
      <c r="E154" s="53" t="s">
        <v>1138</v>
      </c>
      <c r="J154" s="22"/>
      <c r="K154" s="22"/>
      <c r="L154" s="22"/>
      <c r="M154" s="22"/>
      <c r="Q154" s="22"/>
    </row>
    <row r="155" spans="1:17" x14ac:dyDescent="0.3">
      <c r="A155" s="150">
        <v>449</v>
      </c>
      <c r="B155" s="220" t="s">
        <v>26</v>
      </c>
      <c r="C155" s="104">
        <v>22.25</v>
      </c>
      <c r="D155" s="222" t="s">
        <v>280</v>
      </c>
      <c r="E155" s="53" t="s">
        <v>1138</v>
      </c>
      <c r="J155" s="22"/>
      <c r="K155" s="22"/>
      <c r="L155" s="22"/>
      <c r="M155" s="22"/>
      <c r="Q155" s="22"/>
    </row>
    <row r="156" spans="1:17" x14ac:dyDescent="0.3">
      <c r="A156" s="150">
        <v>450</v>
      </c>
      <c r="B156" s="220" t="s">
        <v>26</v>
      </c>
      <c r="C156" s="104">
        <v>32.42</v>
      </c>
      <c r="D156" s="222" t="s">
        <v>280</v>
      </c>
      <c r="E156" s="53" t="s">
        <v>1138</v>
      </c>
      <c r="J156" s="22"/>
      <c r="K156" s="22"/>
      <c r="L156" s="22"/>
      <c r="M156" s="22"/>
      <c r="Q156" s="22"/>
    </row>
    <row r="157" spans="1:17" x14ac:dyDescent="0.3">
      <c r="A157" s="150">
        <v>451</v>
      </c>
      <c r="B157" s="220" t="s">
        <v>32</v>
      </c>
      <c r="C157" s="104">
        <v>7</v>
      </c>
      <c r="D157" s="222" t="s">
        <v>280</v>
      </c>
      <c r="E157" s="53" t="s">
        <v>1117</v>
      </c>
      <c r="J157" s="22"/>
      <c r="K157" s="22"/>
      <c r="L157" s="22"/>
      <c r="M157" s="22"/>
      <c r="Q157" s="22"/>
    </row>
    <row r="158" spans="1:17" ht="15" thickBot="1" x14ac:dyDescent="0.35">
      <c r="A158" s="150">
        <v>452</v>
      </c>
      <c r="B158" s="220" t="s">
        <v>44</v>
      </c>
      <c r="C158" s="104">
        <v>118.9</v>
      </c>
      <c r="D158" s="222" t="s">
        <v>280</v>
      </c>
      <c r="E158" s="53" t="s">
        <v>1138</v>
      </c>
      <c r="J158" s="22"/>
      <c r="K158" s="22"/>
      <c r="L158" s="22"/>
      <c r="M158" s="22"/>
      <c r="Q158" s="22"/>
    </row>
    <row r="159" spans="1:17" ht="15" thickBot="1" x14ac:dyDescent="0.35">
      <c r="C159" s="164">
        <f>SUM(C104:C158)</f>
        <v>1369.7099999999996</v>
      </c>
    </row>
    <row r="160" spans="1:17" ht="15" thickBot="1" x14ac:dyDescent="0.35">
      <c r="C160" s="193"/>
    </row>
    <row r="161" spans="2:3" ht="16.8" thickBot="1" x14ac:dyDescent="0.35">
      <c r="B161" s="247" t="s">
        <v>1175</v>
      </c>
      <c r="C161" s="251">
        <f>SUM(C159+C101+C40)</f>
        <v>4662.49</v>
      </c>
    </row>
  </sheetData>
  <mergeCells count="3">
    <mergeCell ref="A1:E1"/>
    <mergeCell ref="A41:E41"/>
    <mergeCell ref="A102:E10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T173"/>
  <sheetViews>
    <sheetView workbookViewId="0">
      <selection activeCell="E178" sqref="E178"/>
    </sheetView>
  </sheetViews>
  <sheetFormatPr defaultRowHeight="14.4" x14ac:dyDescent="0.3"/>
  <cols>
    <col min="1" max="1" width="15.33203125" bestFit="1" customWidth="1"/>
    <col min="2" max="2" width="49.6640625" bestFit="1" customWidth="1"/>
    <col min="4" max="4" width="22.33203125" customWidth="1"/>
    <col min="5" max="5" width="17.5546875" customWidth="1"/>
    <col min="8" max="8" width="13.6640625" customWidth="1"/>
    <col min="9" max="9" width="12.5546875" customWidth="1"/>
    <col min="17" max="17" width="18.33203125" bestFit="1" customWidth="1"/>
    <col min="19" max="19" width="30" customWidth="1"/>
    <col min="20" max="20" width="19.44140625" bestFit="1" customWidth="1"/>
  </cols>
  <sheetData>
    <row r="1" spans="1:20" ht="21.6" thickBot="1" x14ac:dyDescent="0.45">
      <c r="A1" s="324" t="s">
        <v>1233</v>
      </c>
      <c r="B1" s="325"/>
      <c r="C1" s="325"/>
      <c r="D1" s="325"/>
      <c r="E1" s="326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20" ht="31.8" thickBot="1" x14ac:dyDescent="0.35">
      <c r="A2" s="108" t="s">
        <v>555</v>
      </c>
      <c r="B2" s="109" t="s">
        <v>1121</v>
      </c>
      <c r="C2" s="109" t="s">
        <v>557</v>
      </c>
      <c r="D2" s="109" t="s">
        <v>1096</v>
      </c>
      <c r="E2" s="110" t="s">
        <v>1177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0" x14ac:dyDescent="0.3">
      <c r="A3" s="150" t="s">
        <v>1234</v>
      </c>
      <c r="B3" s="219" t="s">
        <v>1235</v>
      </c>
      <c r="C3" s="150">
        <v>142.19</v>
      </c>
      <c r="D3" s="219" t="s">
        <v>1441</v>
      </c>
      <c r="E3" s="15" t="s">
        <v>1117</v>
      </c>
      <c r="K3" s="22"/>
      <c r="L3" s="22"/>
      <c r="M3" s="22"/>
      <c r="N3" s="22"/>
      <c r="Q3" s="22"/>
      <c r="T3" s="22"/>
    </row>
    <row r="4" spans="1:20" x14ac:dyDescent="0.3">
      <c r="A4" s="150" t="s">
        <v>1236</v>
      </c>
      <c r="B4" s="219" t="s">
        <v>1235</v>
      </c>
      <c r="C4" s="150">
        <v>74.209999999999994</v>
      </c>
      <c r="D4" s="219" t="s">
        <v>1441</v>
      </c>
      <c r="E4" s="15" t="s">
        <v>1117</v>
      </c>
      <c r="K4" s="22"/>
      <c r="L4" s="22"/>
      <c r="M4" s="22"/>
      <c r="N4" s="22"/>
      <c r="Q4" s="22"/>
    </row>
    <row r="5" spans="1:20" x14ac:dyDescent="0.3">
      <c r="A5" s="150" t="s">
        <v>1237</v>
      </c>
      <c r="B5" s="219" t="s">
        <v>1238</v>
      </c>
      <c r="C5" s="150">
        <v>27.56</v>
      </c>
      <c r="D5" s="219" t="s">
        <v>608</v>
      </c>
      <c r="E5" s="15" t="s">
        <v>1117</v>
      </c>
      <c r="K5" s="22"/>
      <c r="L5" s="22"/>
      <c r="M5" s="22"/>
      <c r="N5" s="22"/>
      <c r="Q5" s="22"/>
    </row>
    <row r="6" spans="1:20" x14ac:dyDescent="0.3">
      <c r="A6" s="150" t="s">
        <v>1239</v>
      </c>
      <c r="B6" s="219" t="s">
        <v>1130</v>
      </c>
      <c r="C6" s="150">
        <v>44.36</v>
      </c>
      <c r="D6" s="219" t="s">
        <v>1441</v>
      </c>
      <c r="E6" s="15" t="s">
        <v>1117</v>
      </c>
      <c r="K6" s="22"/>
      <c r="L6" s="22"/>
      <c r="M6" s="22"/>
      <c r="N6" s="22"/>
      <c r="Q6" s="22"/>
    </row>
    <row r="7" spans="1:20" x14ac:dyDescent="0.3">
      <c r="A7" s="150" t="s">
        <v>1240</v>
      </c>
      <c r="B7" s="219" t="s">
        <v>1241</v>
      </c>
      <c r="C7" s="150">
        <v>24.82</v>
      </c>
      <c r="D7" s="219" t="s">
        <v>1441</v>
      </c>
      <c r="E7" s="15" t="s">
        <v>1117</v>
      </c>
      <c r="K7" s="22"/>
      <c r="L7" s="22"/>
      <c r="M7" s="22"/>
      <c r="N7" s="22"/>
      <c r="Q7" s="22"/>
    </row>
    <row r="8" spans="1:20" x14ac:dyDescent="0.3">
      <c r="A8" s="150" t="s">
        <v>1242</v>
      </c>
      <c r="B8" s="219" t="s">
        <v>98</v>
      </c>
      <c r="C8" s="150">
        <v>42.78</v>
      </c>
      <c r="D8" s="219" t="s">
        <v>608</v>
      </c>
      <c r="E8" s="15" t="s">
        <v>1138</v>
      </c>
      <c r="K8" s="22"/>
      <c r="L8" s="22"/>
      <c r="M8" s="22"/>
      <c r="N8" s="22"/>
      <c r="Q8" s="22"/>
    </row>
    <row r="9" spans="1:20" x14ac:dyDescent="0.3">
      <c r="A9" s="150" t="s">
        <v>1243</v>
      </c>
      <c r="B9" s="219" t="s">
        <v>489</v>
      </c>
      <c r="C9" s="150">
        <v>4.3499999999999996</v>
      </c>
      <c r="D9" s="219" t="s">
        <v>1441</v>
      </c>
      <c r="E9" s="15" t="s">
        <v>1138</v>
      </c>
      <c r="K9" s="22"/>
      <c r="L9" s="22"/>
      <c r="M9" s="22"/>
      <c r="N9" s="22"/>
      <c r="Q9" s="22"/>
    </row>
    <row r="10" spans="1:20" x14ac:dyDescent="0.3">
      <c r="A10" s="150" t="s">
        <v>1245</v>
      </c>
      <c r="B10" s="219" t="s">
        <v>485</v>
      </c>
      <c r="C10" s="150">
        <v>47.61</v>
      </c>
      <c r="D10" s="219" t="s">
        <v>1442</v>
      </c>
      <c r="E10" s="15" t="s">
        <v>1117</v>
      </c>
      <c r="K10" s="22"/>
      <c r="L10" s="22"/>
      <c r="M10" s="22"/>
      <c r="N10" s="22"/>
      <c r="Q10" s="22"/>
    </row>
    <row r="11" spans="1:20" x14ac:dyDescent="0.3">
      <c r="A11" s="150" t="s">
        <v>1246</v>
      </c>
      <c r="B11" s="219" t="s">
        <v>1247</v>
      </c>
      <c r="C11" s="150">
        <v>9.51</v>
      </c>
      <c r="D11" s="219" t="s">
        <v>1441</v>
      </c>
      <c r="E11" s="15" t="s">
        <v>1117</v>
      </c>
      <c r="K11" s="22"/>
      <c r="L11" s="22"/>
      <c r="M11" s="22"/>
      <c r="N11" s="22"/>
      <c r="Q11" s="22"/>
    </row>
    <row r="12" spans="1:20" x14ac:dyDescent="0.3">
      <c r="A12" s="150" t="s">
        <v>1248</v>
      </c>
      <c r="B12" s="219" t="s">
        <v>1249</v>
      </c>
      <c r="C12" s="150">
        <v>10.26</v>
      </c>
      <c r="D12" s="219" t="s">
        <v>1441</v>
      </c>
      <c r="E12" s="15" t="s">
        <v>1117</v>
      </c>
      <c r="K12" s="22"/>
      <c r="L12" s="22"/>
      <c r="M12" s="22"/>
      <c r="N12" s="22"/>
      <c r="Q12" s="22"/>
    </row>
    <row r="13" spans="1:20" x14ac:dyDescent="0.3">
      <c r="A13" s="150" t="s">
        <v>1250</v>
      </c>
      <c r="B13" s="219" t="s">
        <v>1251</v>
      </c>
      <c r="C13" s="150">
        <v>19.309999999999999</v>
      </c>
      <c r="D13" s="219" t="s">
        <v>1441</v>
      </c>
      <c r="E13" s="15" t="s">
        <v>1117</v>
      </c>
      <c r="K13" s="22"/>
      <c r="L13" s="22"/>
      <c r="M13" s="22"/>
      <c r="N13" s="22"/>
      <c r="Q13" s="22"/>
    </row>
    <row r="14" spans="1:20" x14ac:dyDescent="0.3">
      <c r="A14" s="150" t="s">
        <v>1252</v>
      </c>
      <c r="B14" s="219" t="s">
        <v>1253</v>
      </c>
      <c r="C14" s="150">
        <v>62.05</v>
      </c>
      <c r="D14" s="219" t="s">
        <v>1441</v>
      </c>
      <c r="E14" s="15" t="s">
        <v>1117</v>
      </c>
      <c r="K14" s="22"/>
      <c r="L14" s="22"/>
      <c r="M14" s="22"/>
      <c r="N14" s="22"/>
      <c r="Q14" s="22"/>
    </row>
    <row r="15" spans="1:20" x14ac:dyDescent="0.3">
      <c r="A15" s="150" t="s">
        <v>1254</v>
      </c>
      <c r="B15" s="219" t="s">
        <v>108</v>
      </c>
      <c r="C15" s="150">
        <v>82.26</v>
      </c>
      <c r="D15" s="219" t="s">
        <v>1441</v>
      </c>
      <c r="E15" s="15" t="s">
        <v>1117</v>
      </c>
      <c r="K15" s="22"/>
      <c r="L15" s="22"/>
      <c r="M15" s="22"/>
      <c r="N15" s="22"/>
      <c r="Q15" s="22"/>
    </row>
    <row r="16" spans="1:20" ht="15" thickBot="1" x14ac:dyDescent="0.35">
      <c r="A16" s="150" t="s">
        <v>1443</v>
      </c>
      <c r="B16" s="219" t="s">
        <v>1444</v>
      </c>
      <c r="C16" s="103">
        <v>1.71</v>
      </c>
      <c r="D16" s="219" t="s">
        <v>608</v>
      </c>
      <c r="E16" s="15" t="s">
        <v>1231</v>
      </c>
      <c r="K16" s="22"/>
      <c r="L16" s="22"/>
      <c r="M16" s="22"/>
      <c r="N16" s="22"/>
      <c r="Q16" s="22"/>
    </row>
    <row r="17" spans="1:20" ht="15" thickBot="1" x14ac:dyDescent="0.35">
      <c r="A17" s="161"/>
      <c r="B17" s="163"/>
      <c r="C17" s="162">
        <f>SUM(C3:C16)</f>
        <v>592.98</v>
      </c>
      <c r="D17" s="103"/>
      <c r="E17" s="103"/>
      <c r="K17" s="22"/>
      <c r="L17" s="22"/>
      <c r="M17" s="22"/>
      <c r="N17" s="22"/>
      <c r="Q17" s="22"/>
      <c r="T17" s="22"/>
    </row>
    <row r="18" spans="1:20" ht="21.6" thickBot="1" x14ac:dyDescent="0.45">
      <c r="A18" s="324" t="s">
        <v>1255</v>
      </c>
      <c r="B18" s="325"/>
      <c r="C18" s="325"/>
      <c r="D18" s="325"/>
      <c r="E18" s="326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T18" s="22"/>
    </row>
    <row r="19" spans="1:20" ht="31.8" thickBot="1" x14ac:dyDescent="0.35">
      <c r="A19" s="108" t="s">
        <v>555</v>
      </c>
      <c r="B19" s="109" t="s">
        <v>1121</v>
      </c>
      <c r="C19" s="109" t="s">
        <v>557</v>
      </c>
      <c r="D19" s="109" t="s">
        <v>1096</v>
      </c>
      <c r="E19" s="110" t="s">
        <v>1177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T19" s="22"/>
    </row>
    <row r="20" spans="1:20" x14ac:dyDescent="0.3">
      <c r="A20" s="151" t="s">
        <v>1256</v>
      </c>
      <c r="B20" s="230" t="s">
        <v>1235</v>
      </c>
      <c r="C20" s="15">
        <v>138.69999999999999</v>
      </c>
      <c r="D20" s="47" t="s">
        <v>1441</v>
      </c>
      <c r="E20" s="15" t="s">
        <v>1117</v>
      </c>
      <c r="F20" s="22"/>
      <c r="K20" s="22"/>
      <c r="L20" s="22"/>
      <c r="M20" s="22"/>
      <c r="N20" s="22"/>
      <c r="R20" s="22"/>
      <c r="T20" s="22"/>
    </row>
    <row r="21" spans="1:20" x14ac:dyDescent="0.3">
      <c r="A21" s="150" t="s">
        <v>1257</v>
      </c>
      <c r="B21" s="220" t="s">
        <v>100</v>
      </c>
      <c r="C21" s="104">
        <v>25.35</v>
      </c>
      <c r="D21" s="41" t="s">
        <v>1441</v>
      </c>
      <c r="E21" s="104" t="s">
        <v>1117</v>
      </c>
      <c r="F21" s="22"/>
      <c r="K21" s="22"/>
      <c r="L21" s="22"/>
      <c r="M21" s="22"/>
      <c r="N21" s="22"/>
      <c r="R21" s="22"/>
      <c r="T21" s="22"/>
    </row>
    <row r="22" spans="1:20" x14ac:dyDescent="0.3">
      <c r="A22" s="150" t="s">
        <v>1258</v>
      </c>
      <c r="B22" s="220" t="s">
        <v>1278</v>
      </c>
      <c r="C22" s="104">
        <v>21.82</v>
      </c>
      <c r="D22" s="41" t="s">
        <v>608</v>
      </c>
      <c r="E22" s="104" t="s">
        <v>1138</v>
      </c>
      <c r="F22" s="22"/>
      <c r="K22" s="22"/>
      <c r="L22" s="22"/>
      <c r="M22" s="22"/>
      <c r="N22" s="22"/>
      <c r="R22" s="22"/>
      <c r="T22" s="22"/>
    </row>
    <row r="23" spans="1:20" x14ac:dyDescent="0.3">
      <c r="A23" s="150" t="s">
        <v>1259</v>
      </c>
      <c r="B23" s="220" t="s">
        <v>1279</v>
      </c>
      <c r="C23" s="104">
        <v>16.7</v>
      </c>
      <c r="D23" s="41" t="s">
        <v>608</v>
      </c>
      <c r="E23" s="104" t="s">
        <v>1138</v>
      </c>
      <c r="F23" s="22"/>
      <c r="K23" s="22"/>
      <c r="L23" s="22"/>
      <c r="M23" s="22"/>
      <c r="N23" s="22"/>
      <c r="R23" s="22"/>
      <c r="T23" s="22"/>
    </row>
    <row r="24" spans="1:20" x14ac:dyDescent="0.3">
      <c r="A24" s="150" t="s">
        <v>1260</v>
      </c>
      <c r="B24" s="220" t="s">
        <v>1280</v>
      </c>
      <c r="C24" s="104">
        <v>16.61</v>
      </c>
      <c r="D24" s="41" t="s">
        <v>608</v>
      </c>
      <c r="E24" s="104" t="s">
        <v>1138</v>
      </c>
      <c r="F24" s="22"/>
      <c r="K24" s="22"/>
      <c r="L24" s="22"/>
      <c r="M24" s="22"/>
      <c r="N24" s="22"/>
      <c r="R24" s="22"/>
      <c r="T24" s="22"/>
    </row>
    <row r="25" spans="1:20" x14ac:dyDescent="0.3">
      <c r="A25" s="150" t="s">
        <v>1261</v>
      </c>
      <c r="B25" s="220" t="s">
        <v>1279</v>
      </c>
      <c r="C25" s="104">
        <v>15.86</v>
      </c>
      <c r="D25" s="41" t="s">
        <v>608</v>
      </c>
      <c r="E25" s="104" t="s">
        <v>1138</v>
      </c>
      <c r="F25" s="22"/>
      <c r="K25" s="22"/>
      <c r="L25" s="22"/>
      <c r="M25" s="22"/>
      <c r="N25" s="22"/>
      <c r="R25" s="22"/>
      <c r="T25" s="22"/>
    </row>
    <row r="26" spans="1:20" x14ac:dyDescent="0.3">
      <c r="A26" s="150" t="s">
        <v>1262</v>
      </c>
      <c r="B26" s="220" t="s">
        <v>1281</v>
      </c>
      <c r="C26" s="104">
        <v>55.71</v>
      </c>
      <c r="D26" s="41" t="s">
        <v>1446</v>
      </c>
      <c r="E26" s="104" t="s">
        <v>1138</v>
      </c>
      <c r="F26" s="22"/>
      <c r="K26" s="22"/>
      <c r="L26" s="22"/>
      <c r="M26" s="22"/>
      <c r="N26" s="22"/>
      <c r="R26" s="22"/>
      <c r="T26" s="22"/>
    </row>
    <row r="27" spans="1:20" x14ac:dyDescent="0.3">
      <c r="A27" s="150" t="s">
        <v>1263</v>
      </c>
      <c r="B27" s="220" t="s">
        <v>1282</v>
      </c>
      <c r="C27" s="104">
        <v>62.49</v>
      </c>
      <c r="D27" s="41" t="s">
        <v>608</v>
      </c>
      <c r="E27" s="104" t="s">
        <v>1138</v>
      </c>
      <c r="F27" s="22"/>
      <c r="K27" s="22"/>
      <c r="L27" s="22"/>
      <c r="M27" s="22"/>
      <c r="N27" s="22"/>
      <c r="R27" s="22"/>
      <c r="T27" s="22"/>
    </row>
    <row r="28" spans="1:20" x14ac:dyDescent="0.3">
      <c r="A28" s="228" t="s">
        <v>1445</v>
      </c>
      <c r="B28" s="220" t="s">
        <v>1283</v>
      </c>
      <c r="C28" s="104">
        <v>60.51</v>
      </c>
      <c r="D28" s="41" t="s">
        <v>1446</v>
      </c>
      <c r="E28" s="104" t="s">
        <v>1138</v>
      </c>
      <c r="F28" s="22"/>
      <c r="K28" s="22"/>
      <c r="L28" s="22"/>
      <c r="M28" s="22"/>
      <c r="N28" s="22"/>
      <c r="R28" s="22"/>
      <c r="T28" s="22"/>
    </row>
    <row r="29" spans="1:20" x14ac:dyDescent="0.3">
      <c r="A29" s="150" t="s">
        <v>1264</v>
      </c>
      <c r="B29" s="220" t="s">
        <v>1284</v>
      </c>
      <c r="C29" s="104">
        <v>23.3</v>
      </c>
      <c r="D29" s="41" t="s">
        <v>608</v>
      </c>
      <c r="E29" s="104" t="s">
        <v>1138</v>
      </c>
      <c r="F29" s="22"/>
      <c r="K29" s="22"/>
      <c r="L29" s="22"/>
      <c r="M29" s="22"/>
      <c r="N29" s="22"/>
      <c r="R29" s="22"/>
      <c r="T29" s="22"/>
    </row>
    <row r="30" spans="1:20" x14ac:dyDescent="0.3">
      <c r="A30" s="150" t="s">
        <v>1265</v>
      </c>
      <c r="B30" s="220" t="s">
        <v>1130</v>
      </c>
      <c r="C30" s="104">
        <v>1.87</v>
      </c>
      <c r="D30" s="41" t="s">
        <v>1446</v>
      </c>
      <c r="E30" s="104" t="s">
        <v>1231</v>
      </c>
      <c r="F30" s="22"/>
      <c r="K30" s="22"/>
      <c r="L30" s="22"/>
      <c r="M30" s="22"/>
      <c r="N30" s="22"/>
      <c r="R30" s="22"/>
      <c r="T30" s="22"/>
    </row>
    <row r="31" spans="1:20" x14ac:dyDescent="0.3">
      <c r="A31" s="150" t="s">
        <v>1266</v>
      </c>
      <c r="B31" s="220" t="s">
        <v>1130</v>
      </c>
      <c r="C31" s="104">
        <v>8.86</v>
      </c>
      <c r="D31" s="41" t="s">
        <v>1446</v>
      </c>
      <c r="E31" s="104" t="s">
        <v>1231</v>
      </c>
      <c r="F31" s="22"/>
      <c r="K31" s="22"/>
      <c r="L31" s="22"/>
      <c r="M31" s="22"/>
      <c r="N31" s="22"/>
      <c r="R31" s="22"/>
      <c r="T31" s="22"/>
    </row>
    <row r="32" spans="1:20" x14ac:dyDescent="0.3">
      <c r="A32" s="150" t="s">
        <v>1267</v>
      </c>
      <c r="B32" s="220" t="s">
        <v>1130</v>
      </c>
      <c r="C32" s="104">
        <v>5</v>
      </c>
      <c r="D32" s="41" t="s">
        <v>1446</v>
      </c>
      <c r="E32" s="104" t="s">
        <v>1231</v>
      </c>
      <c r="F32" s="22"/>
      <c r="K32" s="22"/>
      <c r="L32" s="22"/>
      <c r="M32" s="22"/>
      <c r="N32" s="22"/>
      <c r="R32" s="22"/>
      <c r="T32" s="22"/>
    </row>
    <row r="33" spans="1:20" x14ac:dyDescent="0.3">
      <c r="A33" s="150" t="s">
        <v>1268</v>
      </c>
      <c r="B33" s="220" t="s">
        <v>98</v>
      </c>
      <c r="C33" s="104">
        <v>34.22</v>
      </c>
      <c r="D33" s="41" t="s">
        <v>608</v>
      </c>
      <c r="E33" s="104" t="s">
        <v>1138</v>
      </c>
      <c r="F33" s="22"/>
      <c r="K33" s="22"/>
      <c r="L33" s="22"/>
      <c r="M33" s="22"/>
      <c r="N33" s="22"/>
      <c r="R33" s="22"/>
      <c r="T33" s="22"/>
    </row>
    <row r="34" spans="1:20" x14ac:dyDescent="0.3">
      <c r="A34" s="150" t="s">
        <v>1269</v>
      </c>
      <c r="B34" s="220" t="s">
        <v>489</v>
      </c>
      <c r="C34" s="104">
        <v>4.3499999999999996</v>
      </c>
      <c r="D34" s="41" t="s">
        <v>473</v>
      </c>
      <c r="E34" s="104" t="s">
        <v>1138</v>
      </c>
      <c r="F34" s="22"/>
      <c r="K34" s="22"/>
      <c r="L34" s="22"/>
      <c r="M34" s="22"/>
      <c r="N34" s="22"/>
      <c r="R34" s="22"/>
      <c r="T34" s="22"/>
    </row>
    <row r="35" spans="1:20" x14ac:dyDescent="0.3">
      <c r="A35" s="150" t="s">
        <v>1270</v>
      </c>
      <c r="B35" s="220" t="s">
        <v>1285</v>
      </c>
      <c r="C35" s="104">
        <v>66.05</v>
      </c>
      <c r="D35" s="41" t="s">
        <v>1442</v>
      </c>
      <c r="E35" s="104" t="s">
        <v>1138</v>
      </c>
      <c r="F35" s="22"/>
      <c r="K35" s="22"/>
      <c r="L35" s="22"/>
      <c r="M35" s="22"/>
      <c r="N35" s="22"/>
      <c r="R35" s="22"/>
      <c r="T35" s="22"/>
    </row>
    <row r="36" spans="1:20" x14ac:dyDescent="0.3">
      <c r="A36" s="150" t="s">
        <v>1271</v>
      </c>
      <c r="B36" s="220" t="s">
        <v>1286</v>
      </c>
      <c r="C36" s="104">
        <v>4</v>
      </c>
      <c r="D36" s="41" t="s">
        <v>608</v>
      </c>
      <c r="E36" s="104" t="s">
        <v>1138</v>
      </c>
      <c r="F36" s="22"/>
      <c r="K36" s="22"/>
      <c r="L36" s="22"/>
      <c r="M36" s="22"/>
      <c r="N36" s="22"/>
      <c r="R36" s="22"/>
    </row>
    <row r="37" spans="1:20" x14ac:dyDescent="0.3">
      <c r="A37" s="150" t="s">
        <v>1272</v>
      </c>
      <c r="B37" s="220" t="s">
        <v>1287</v>
      </c>
      <c r="C37" s="104">
        <v>1.34</v>
      </c>
      <c r="D37" s="41" t="s">
        <v>608</v>
      </c>
      <c r="E37" s="104" t="s">
        <v>1138</v>
      </c>
      <c r="F37" s="22"/>
      <c r="K37" s="22"/>
      <c r="L37" s="22"/>
      <c r="M37" s="22"/>
      <c r="N37" s="22"/>
      <c r="R37" s="22"/>
    </row>
    <row r="38" spans="1:20" x14ac:dyDescent="0.3">
      <c r="A38" s="150" t="s">
        <v>1273</v>
      </c>
      <c r="B38" s="220" t="s">
        <v>1287</v>
      </c>
      <c r="C38" s="104">
        <v>1.34</v>
      </c>
      <c r="D38" s="41" t="s">
        <v>608</v>
      </c>
      <c r="E38" s="104" t="s">
        <v>1138</v>
      </c>
      <c r="F38" s="22"/>
      <c r="K38" s="22"/>
      <c r="L38" s="22"/>
      <c r="M38" s="22"/>
      <c r="N38" s="22"/>
      <c r="R38" s="22"/>
    </row>
    <row r="39" spans="1:20" x14ac:dyDescent="0.3">
      <c r="A39" s="150" t="s">
        <v>1274</v>
      </c>
      <c r="B39" s="220" t="s">
        <v>1288</v>
      </c>
      <c r="C39" s="104">
        <v>3.37</v>
      </c>
      <c r="D39" s="41" t="s">
        <v>608</v>
      </c>
      <c r="E39" s="104" t="s">
        <v>1138</v>
      </c>
      <c r="F39" s="22"/>
      <c r="K39" s="22"/>
      <c r="L39" s="22"/>
      <c r="M39" s="22"/>
      <c r="N39" s="22"/>
      <c r="R39" s="22"/>
    </row>
    <row r="40" spans="1:20" x14ac:dyDescent="0.3">
      <c r="A40" s="150" t="s">
        <v>1275</v>
      </c>
      <c r="B40" s="220" t="s">
        <v>1289</v>
      </c>
      <c r="C40" s="104">
        <v>2.78</v>
      </c>
      <c r="D40" s="41" t="s">
        <v>608</v>
      </c>
      <c r="E40" s="104" t="s">
        <v>1138</v>
      </c>
      <c r="F40" s="22"/>
      <c r="K40" s="22"/>
      <c r="L40" s="22"/>
      <c r="M40" s="22"/>
      <c r="N40" s="22"/>
      <c r="R40" s="22"/>
    </row>
    <row r="41" spans="1:20" x14ac:dyDescent="0.3">
      <c r="A41" s="150" t="s">
        <v>1276</v>
      </c>
      <c r="B41" s="220" t="s">
        <v>1289</v>
      </c>
      <c r="C41" s="104">
        <v>1.53</v>
      </c>
      <c r="D41" s="41" t="s">
        <v>608</v>
      </c>
      <c r="E41" s="104" t="s">
        <v>1138</v>
      </c>
      <c r="F41" s="22"/>
      <c r="K41" s="22"/>
      <c r="L41" s="22"/>
      <c r="M41" s="22"/>
      <c r="N41" s="22"/>
      <c r="R41" s="22"/>
    </row>
    <row r="42" spans="1:20" x14ac:dyDescent="0.3">
      <c r="A42" s="150" t="s">
        <v>1277</v>
      </c>
      <c r="B42" s="220" t="s">
        <v>1290</v>
      </c>
      <c r="C42" s="104">
        <v>6.01</v>
      </c>
      <c r="D42" s="41" t="s">
        <v>608</v>
      </c>
      <c r="E42" s="104" t="s">
        <v>1138</v>
      </c>
      <c r="F42" s="22"/>
      <c r="K42" s="22"/>
      <c r="L42" s="22"/>
      <c r="M42" s="22"/>
      <c r="N42" s="22"/>
      <c r="R42" s="22"/>
    </row>
    <row r="43" spans="1:20" ht="15" thickBot="1" x14ac:dyDescent="0.35">
      <c r="A43" s="228" t="s">
        <v>1438</v>
      </c>
      <c r="B43" s="229" t="s">
        <v>98</v>
      </c>
      <c r="C43" s="18">
        <v>13.04</v>
      </c>
      <c r="D43" s="41" t="s">
        <v>608</v>
      </c>
      <c r="E43" s="104" t="s">
        <v>1138</v>
      </c>
      <c r="F43" s="22"/>
      <c r="K43" s="22"/>
      <c r="L43" s="22"/>
      <c r="M43" s="22"/>
      <c r="N43" s="22"/>
      <c r="R43" s="22"/>
    </row>
    <row r="44" spans="1:20" ht="15" thickBot="1" x14ac:dyDescent="0.35">
      <c r="A44" s="161"/>
      <c r="B44" s="161"/>
      <c r="C44" s="162">
        <f>SUM(C20:C43)</f>
        <v>590.80999999999995</v>
      </c>
      <c r="D44" s="103"/>
      <c r="E44" s="103"/>
      <c r="F44" s="22"/>
      <c r="K44" s="22"/>
      <c r="L44" s="22"/>
      <c r="M44" s="22"/>
      <c r="N44" s="22"/>
      <c r="R44" s="22"/>
    </row>
    <row r="45" spans="1:20" ht="21.6" thickBot="1" x14ac:dyDescent="0.45">
      <c r="A45" s="327" t="s">
        <v>1291</v>
      </c>
      <c r="B45" s="328"/>
      <c r="C45" s="328"/>
      <c r="D45" s="328"/>
      <c r="E45" s="3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</row>
    <row r="46" spans="1:20" ht="31.8" thickBot="1" x14ac:dyDescent="0.35">
      <c r="A46" s="108" t="s">
        <v>555</v>
      </c>
      <c r="B46" s="109" t="s">
        <v>1121</v>
      </c>
      <c r="C46" s="109" t="s">
        <v>557</v>
      </c>
      <c r="D46" s="109" t="s">
        <v>1096</v>
      </c>
      <c r="E46" s="110" t="s">
        <v>1177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20" x14ac:dyDescent="0.3">
      <c r="A47" s="235" t="s">
        <v>1292</v>
      </c>
      <c r="B47" s="236" t="s">
        <v>1320</v>
      </c>
      <c r="C47" s="235">
        <v>9.75</v>
      </c>
      <c r="D47" s="237" t="s">
        <v>1446</v>
      </c>
      <c r="E47" s="111" t="s">
        <v>1138</v>
      </c>
      <c r="J47" s="22"/>
      <c r="K47" s="22"/>
      <c r="L47" s="22"/>
      <c r="M47" s="22"/>
      <c r="Q47" s="22"/>
    </row>
    <row r="48" spans="1:20" x14ac:dyDescent="0.3">
      <c r="A48" s="228" t="s">
        <v>1293</v>
      </c>
      <c r="B48" s="229" t="s">
        <v>1321</v>
      </c>
      <c r="C48" s="228">
        <v>34.450000000000003</v>
      </c>
      <c r="D48" s="238" t="s">
        <v>608</v>
      </c>
      <c r="E48" s="53" t="s">
        <v>1138</v>
      </c>
      <c r="J48" s="22"/>
      <c r="K48" s="22"/>
      <c r="L48" s="22"/>
      <c r="M48" s="22"/>
      <c r="Q48" s="22"/>
    </row>
    <row r="49" spans="1:17" x14ac:dyDescent="0.3">
      <c r="A49" s="228" t="s">
        <v>1294</v>
      </c>
      <c r="B49" s="229" t="s">
        <v>1130</v>
      </c>
      <c r="C49" s="228">
        <v>7.45</v>
      </c>
      <c r="D49" s="238" t="s">
        <v>1446</v>
      </c>
      <c r="E49" s="53" t="s">
        <v>1231</v>
      </c>
      <c r="J49" s="22"/>
      <c r="K49" s="22"/>
      <c r="L49" s="22"/>
      <c r="M49" s="22"/>
      <c r="Q49" s="22"/>
    </row>
    <row r="50" spans="1:17" x14ac:dyDescent="0.3">
      <c r="A50" s="228" t="s">
        <v>1295</v>
      </c>
      <c r="B50" s="229" t="s">
        <v>1322</v>
      </c>
      <c r="C50" s="228">
        <v>47.91</v>
      </c>
      <c r="D50" s="238" t="s">
        <v>608</v>
      </c>
      <c r="E50" s="53" t="s">
        <v>1138</v>
      </c>
      <c r="J50" s="22"/>
      <c r="K50" s="22"/>
      <c r="L50" s="22"/>
      <c r="M50" s="22"/>
      <c r="Q50" s="22"/>
    </row>
    <row r="51" spans="1:17" x14ac:dyDescent="0.3">
      <c r="A51" s="228" t="s">
        <v>1296</v>
      </c>
      <c r="B51" s="229" t="s">
        <v>1323</v>
      </c>
      <c r="C51" s="228">
        <v>19.100000000000001</v>
      </c>
      <c r="D51" s="238" t="s">
        <v>1446</v>
      </c>
      <c r="E51" s="53" t="s">
        <v>1138</v>
      </c>
      <c r="J51" s="22"/>
      <c r="K51" s="22"/>
      <c r="L51" s="22"/>
      <c r="M51" s="22"/>
      <c r="Q51" s="22"/>
    </row>
    <row r="52" spans="1:17" x14ac:dyDescent="0.3">
      <c r="A52" s="228" t="s">
        <v>1297</v>
      </c>
      <c r="B52" s="229" t="s">
        <v>1324</v>
      </c>
      <c r="C52" s="228">
        <v>33.03</v>
      </c>
      <c r="D52" s="238" t="s">
        <v>1446</v>
      </c>
      <c r="E52" s="53" t="s">
        <v>1138</v>
      </c>
      <c r="J52" s="22"/>
      <c r="K52" s="22"/>
      <c r="L52" s="22"/>
      <c r="M52" s="22"/>
      <c r="Q52" s="22"/>
    </row>
    <row r="53" spans="1:17" x14ac:dyDescent="0.3">
      <c r="A53" s="228" t="s">
        <v>1298</v>
      </c>
      <c r="B53" s="229" t="s">
        <v>1325</v>
      </c>
      <c r="C53" s="228">
        <v>43.43</v>
      </c>
      <c r="D53" s="238" t="s">
        <v>1446</v>
      </c>
      <c r="E53" s="53" t="s">
        <v>1138</v>
      </c>
      <c r="J53" s="22"/>
      <c r="K53" s="22"/>
      <c r="L53" s="22"/>
      <c r="M53" s="22"/>
      <c r="Q53" s="22"/>
    </row>
    <row r="54" spans="1:17" x14ac:dyDescent="0.3">
      <c r="A54" s="228" t="s">
        <v>1299</v>
      </c>
      <c r="B54" s="229" t="s">
        <v>1130</v>
      </c>
      <c r="C54" s="228">
        <v>26.74</v>
      </c>
      <c r="D54" s="238" t="s">
        <v>1446</v>
      </c>
      <c r="E54" s="53" t="s">
        <v>1231</v>
      </c>
      <c r="J54" s="22"/>
      <c r="K54" s="22"/>
      <c r="L54" s="22"/>
      <c r="M54" s="22"/>
      <c r="Q54" s="22"/>
    </row>
    <row r="55" spans="1:17" x14ac:dyDescent="0.3">
      <c r="A55" s="228" t="s">
        <v>1300</v>
      </c>
      <c r="B55" s="229" t="s">
        <v>1326</v>
      </c>
      <c r="C55" s="228">
        <v>29.05</v>
      </c>
      <c r="D55" s="238" t="s">
        <v>1441</v>
      </c>
      <c r="E55" s="53" t="s">
        <v>1138</v>
      </c>
      <c r="J55" s="22"/>
      <c r="K55" s="22"/>
      <c r="L55" s="22"/>
      <c r="M55" s="22"/>
      <c r="Q55" s="22"/>
    </row>
    <row r="56" spans="1:17" x14ac:dyDescent="0.3">
      <c r="A56" s="228" t="s">
        <v>1301</v>
      </c>
      <c r="B56" s="229" t="s">
        <v>1326</v>
      </c>
      <c r="C56" s="228">
        <v>44.93</v>
      </c>
      <c r="D56" s="238" t="s">
        <v>1441</v>
      </c>
      <c r="E56" s="53" t="s">
        <v>1138</v>
      </c>
      <c r="J56" s="22"/>
      <c r="K56" s="22"/>
      <c r="L56" s="22"/>
      <c r="M56" s="22"/>
      <c r="Q56" s="22"/>
    </row>
    <row r="57" spans="1:17" x14ac:dyDescent="0.3">
      <c r="A57" s="228" t="s">
        <v>1302</v>
      </c>
      <c r="B57" s="229" t="s">
        <v>1327</v>
      </c>
      <c r="C57" s="228">
        <v>48.26</v>
      </c>
      <c r="D57" s="238" t="s">
        <v>608</v>
      </c>
      <c r="E57" s="53" t="s">
        <v>1138</v>
      </c>
      <c r="J57" s="22"/>
      <c r="K57" s="22"/>
      <c r="L57" s="22"/>
      <c r="M57" s="22"/>
      <c r="Q57" s="22"/>
    </row>
    <row r="58" spans="1:17" x14ac:dyDescent="0.3">
      <c r="A58" s="228" t="s">
        <v>1303</v>
      </c>
      <c r="B58" s="229" t="s">
        <v>1328</v>
      </c>
      <c r="C58" s="228">
        <v>13.07</v>
      </c>
      <c r="D58" s="238" t="s">
        <v>1446</v>
      </c>
      <c r="E58" s="53" t="s">
        <v>1138</v>
      </c>
      <c r="J58" s="22"/>
      <c r="K58" s="22"/>
      <c r="L58" s="22"/>
      <c r="M58" s="22"/>
      <c r="Q58" s="22"/>
    </row>
    <row r="59" spans="1:17" x14ac:dyDescent="0.3">
      <c r="A59" s="228" t="s">
        <v>1304</v>
      </c>
      <c r="B59" s="229" t="s">
        <v>1329</v>
      </c>
      <c r="C59" s="228">
        <v>32.64</v>
      </c>
      <c r="D59" s="238" t="s">
        <v>1446</v>
      </c>
      <c r="E59" s="53" t="s">
        <v>1138</v>
      </c>
      <c r="J59" s="22"/>
      <c r="K59" s="22"/>
      <c r="L59" s="22"/>
      <c r="M59" s="22"/>
      <c r="Q59" s="22"/>
    </row>
    <row r="60" spans="1:17" x14ac:dyDescent="0.3">
      <c r="A60" s="228" t="s">
        <v>1305</v>
      </c>
      <c r="B60" s="229" t="s">
        <v>1329</v>
      </c>
      <c r="C60" s="228">
        <v>27.91</v>
      </c>
      <c r="D60" s="238" t="s">
        <v>1446</v>
      </c>
      <c r="E60" s="53" t="s">
        <v>1138</v>
      </c>
      <c r="J60" s="22"/>
      <c r="K60" s="22"/>
      <c r="L60" s="22"/>
      <c r="M60" s="22"/>
      <c r="Q60" s="22"/>
    </row>
    <row r="61" spans="1:17" x14ac:dyDescent="0.3">
      <c r="A61" s="228" t="s">
        <v>1306</v>
      </c>
      <c r="B61" s="229" t="s">
        <v>1330</v>
      </c>
      <c r="C61" s="228">
        <v>47.67</v>
      </c>
      <c r="D61" s="238" t="s">
        <v>608</v>
      </c>
      <c r="E61" s="53" t="s">
        <v>1138</v>
      </c>
      <c r="J61" s="22"/>
      <c r="K61" s="22"/>
      <c r="L61" s="22"/>
      <c r="M61" s="22"/>
      <c r="Q61" s="22"/>
    </row>
    <row r="62" spans="1:17" x14ac:dyDescent="0.3">
      <c r="A62" s="228" t="s">
        <v>1307</v>
      </c>
      <c r="B62" s="229" t="s">
        <v>98</v>
      </c>
      <c r="C62" s="228">
        <v>34.229999999999997</v>
      </c>
      <c r="D62" s="238" t="s">
        <v>608</v>
      </c>
      <c r="E62" s="53" t="s">
        <v>1138</v>
      </c>
      <c r="J62" s="22"/>
      <c r="K62" s="22"/>
      <c r="L62" s="22"/>
      <c r="M62" s="22"/>
      <c r="Q62" s="22"/>
    </row>
    <row r="63" spans="1:17" x14ac:dyDescent="0.3">
      <c r="A63" s="228" t="s">
        <v>1308</v>
      </c>
      <c r="B63" s="229" t="s">
        <v>489</v>
      </c>
      <c r="C63" s="228">
        <v>4.3499999999999996</v>
      </c>
      <c r="D63" s="238" t="s">
        <v>473</v>
      </c>
      <c r="E63" s="53" t="s">
        <v>1138</v>
      </c>
      <c r="J63" s="22"/>
      <c r="K63" s="22"/>
      <c r="L63" s="22"/>
      <c r="M63" s="22"/>
      <c r="Q63" s="22"/>
    </row>
    <row r="64" spans="1:17" x14ac:dyDescent="0.3">
      <c r="A64" s="228" t="s">
        <v>1309</v>
      </c>
      <c r="B64" s="229" t="s">
        <v>1285</v>
      </c>
      <c r="C64" s="228">
        <v>66.760000000000005</v>
      </c>
      <c r="D64" s="238" t="s">
        <v>1442</v>
      </c>
      <c r="E64" s="53" t="s">
        <v>1138</v>
      </c>
      <c r="J64" s="22"/>
      <c r="K64" s="22"/>
      <c r="L64" s="22"/>
      <c r="M64" s="22"/>
      <c r="Q64" s="22"/>
    </row>
    <row r="65" spans="1:17" x14ac:dyDescent="0.3">
      <c r="A65" s="228" t="s">
        <v>1310</v>
      </c>
      <c r="B65" s="229" t="s">
        <v>1286</v>
      </c>
      <c r="C65" s="228">
        <v>3.65</v>
      </c>
      <c r="D65" s="238" t="s">
        <v>608</v>
      </c>
      <c r="E65" s="53" t="s">
        <v>1138</v>
      </c>
      <c r="J65" s="22"/>
      <c r="K65" s="22"/>
      <c r="L65" s="22"/>
      <c r="M65" s="22"/>
      <c r="Q65" s="22"/>
    </row>
    <row r="66" spans="1:17" x14ac:dyDescent="0.3">
      <c r="A66" s="228" t="s">
        <v>1311</v>
      </c>
      <c r="B66" s="229" t="s">
        <v>1287</v>
      </c>
      <c r="C66" s="228">
        <v>1.33</v>
      </c>
      <c r="D66" s="238" t="s">
        <v>608</v>
      </c>
      <c r="E66" s="53" t="s">
        <v>1138</v>
      </c>
      <c r="J66" s="22"/>
      <c r="K66" s="22"/>
      <c r="L66" s="22"/>
      <c r="M66" s="22"/>
      <c r="Q66" s="22"/>
    </row>
    <row r="67" spans="1:17" x14ac:dyDescent="0.3">
      <c r="A67" s="228" t="s">
        <v>1312</v>
      </c>
      <c r="B67" s="229" t="s">
        <v>1287</v>
      </c>
      <c r="C67" s="228">
        <v>1.33</v>
      </c>
      <c r="D67" s="238" t="s">
        <v>608</v>
      </c>
      <c r="E67" s="53" t="s">
        <v>1138</v>
      </c>
      <c r="J67" s="22"/>
      <c r="K67" s="22"/>
      <c r="L67" s="22"/>
      <c r="M67" s="22"/>
      <c r="Q67" s="22"/>
    </row>
    <row r="68" spans="1:17" x14ac:dyDescent="0.3">
      <c r="A68" s="228" t="s">
        <v>1313</v>
      </c>
      <c r="B68" s="229" t="s">
        <v>1331</v>
      </c>
      <c r="C68" s="228">
        <v>1.87</v>
      </c>
      <c r="D68" s="238" t="s">
        <v>608</v>
      </c>
      <c r="E68" s="53" t="s">
        <v>1138</v>
      </c>
      <c r="J68" s="22"/>
      <c r="K68" s="22"/>
      <c r="L68" s="22"/>
      <c r="M68" s="22"/>
      <c r="Q68" s="22"/>
    </row>
    <row r="69" spans="1:17" x14ac:dyDescent="0.3">
      <c r="A69" s="228" t="s">
        <v>1314</v>
      </c>
      <c r="B69" s="229" t="s">
        <v>1288</v>
      </c>
      <c r="C69" s="228">
        <v>3.37</v>
      </c>
      <c r="D69" s="238" t="s">
        <v>608</v>
      </c>
      <c r="E69" s="53" t="s">
        <v>1138</v>
      </c>
      <c r="J69" s="22"/>
      <c r="K69" s="22"/>
      <c r="L69" s="22"/>
      <c r="M69" s="22"/>
      <c r="Q69" s="22"/>
    </row>
    <row r="70" spans="1:17" x14ac:dyDescent="0.3">
      <c r="A70" s="228" t="s">
        <v>1315</v>
      </c>
      <c r="B70" s="229" t="s">
        <v>1289</v>
      </c>
      <c r="C70" s="228">
        <v>2.78</v>
      </c>
      <c r="D70" s="238" t="s">
        <v>608</v>
      </c>
      <c r="E70" s="53" t="s">
        <v>1138</v>
      </c>
      <c r="J70" s="22"/>
      <c r="K70" s="22"/>
      <c r="L70" s="22"/>
      <c r="M70" s="22"/>
      <c r="Q70" s="22"/>
    </row>
    <row r="71" spans="1:17" x14ac:dyDescent="0.3">
      <c r="A71" s="228" t="s">
        <v>1316</v>
      </c>
      <c r="B71" s="229" t="s">
        <v>1289</v>
      </c>
      <c r="C71" s="228">
        <v>1.53</v>
      </c>
      <c r="D71" s="238" t="s">
        <v>608</v>
      </c>
      <c r="E71" s="53" t="s">
        <v>1138</v>
      </c>
      <c r="J71" s="22"/>
      <c r="K71" s="22"/>
      <c r="L71" s="22"/>
      <c r="M71" s="22"/>
      <c r="Q71" s="22"/>
    </row>
    <row r="72" spans="1:17" x14ac:dyDescent="0.3">
      <c r="A72" s="228" t="s">
        <v>1317</v>
      </c>
      <c r="B72" s="229" t="s">
        <v>1332</v>
      </c>
      <c r="C72" s="228">
        <v>2.12</v>
      </c>
      <c r="D72" s="238" t="s">
        <v>608</v>
      </c>
      <c r="E72" s="53" t="s">
        <v>1138</v>
      </c>
      <c r="J72" s="22"/>
      <c r="K72" s="22"/>
      <c r="L72" s="22"/>
      <c r="M72" s="22"/>
      <c r="Q72" s="22"/>
    </row>
    <row r="73" spans="1:17" x14ac:dyDescent="0.3">
      <c r="A73" s="228" t="s">
        <v>1318</v>
      </c>
      <c r="B73" s="229" t="s">
        <v>1290</v>
      </c>
      <c r="C73" s="228">
        <v>4.0199999999999996</v>
      </c>
      <c r="D73" s="238" t="s">
        <v>608</v>
      </c>
      <c r="E73" s="53" t="s">
        <v>1138</v>
      </c>
      <c r="J73" s="22"/>
      <c r="K73" s="22"/>
      <c r="L73" s="22"/>
      <c r="M73" s="22"/>
      <c r="Q73" s="22"/>
    </row>
    <row r="74" spans="1:17" x14ac:dyDescent="0.3">
      <c r="A74" s="228" t="s">
        <v>1319</v>
      </c>
      <c r="B74" s="229" t="s">
        <v>1333</v>
      </c>
      <c r="C74" s="228">
        <v>3.93</v>
      </c>
      <c r="D74" s="238" t="s">
        <v>608</v>
      </c>
      <c r="E74" s="53" t="s">
        <v>1138</v>
      </c>
      <c r="J74" s="22"/>
      <c r="K74" s="22"/>
      <c r="L74" s="22"/>
      <c r="M74" s="22"/>
      <c r="Q74" s="22"/>
    </row>
    <row r="75" spans="1:17" ht="15" thickBot="1" x14ac:dyDescent="0.35">
      <c r="A75" s="228" t="s">
        <v>1439</v>
      </c>
      <c r="B75" s="229" t="s">
        <v>98</v>
      </c>
      <c r="C75" s="240">
        <v>13.22</v>
      </c>
      <c r="D75" s="238" t="s">
        <v>608</v>
      </c>
      <c r="E75" s="53" t="s">
        <v>1138</v>
      </c>
      <c r="J75" s="22"/>
      <c r="K75" s="22"/>
      <c r="L75" s="22"/>
      <c r="M75" s="22"/>
      <c r="Q75" s="22"/>
    </row>
    <row r="76" spans="1:17" ht="15" thickBot="1" x14ac:dyDescent="0.35">
      <c r="C76" s="164">
        <f>SUM(C47:C75)</f>
        <v>609.88000000000011</v>
      </c>
    </row>
    <row r="77" spans="1:17" ht="15" thickBot="1" x14ac:dyDescent="0.35">
      <c r="A77" s="324" t="s">
        <v>1334</v>
      </c>
      <c r="B77" s="325"/>
      <c r="C77" s="325"/>
      <c r="D77" s="325"/>
      <c r="E77" s="326"/>
    </row>
    <row r="78" spans="1:17" ht="31.8" thickBot="1" x14ac:dyDescent="0.35">
      <c r="A78" s="108" t="s">
        <v>555</v>
      </c>
      <c r="B78" s="109" t="s">
        <v>1121</v>
      </c>
      <c r="C78" s="109" t="s">
        <v>557</v>
      </c>
      <c r="D78" s="109" t="s">
        <v>1096</v>
      </c>
      <c r="E78" s="110" t="s">
        <v>1177</v>
      </c>
    </row>
    <row r="79" spans="1:17" x14ac:dyDescent="0.3">
      <c r="A79" s="151" t="s">
        <v>1337</v>
      </c>
      <c r="B79" s="230" t="s">
        <v>1326</v>
      </c>
      <c r="C79" s="15">
        <v>34.96</v>
      </c>
      <c r="D79" s="47" t="s">
        <v>1446</v>
      </c>
      <c r="E79" s="15" t="s">
        <v>1138</v>
      </c>
    </row>
    <row r="80" spans="1:17" x14ac:dyDescent="0.3">
      <c r="A80" s="150" t="s">
        <v>1338</v>
      </c>
      <c r="B80" s="220" t="s">
        <v>1366</v>
      </c>
      <c r="C80" s="104">
        <v>43.41</v>
      </c>
      <c r="D80" s="41" t="s">
        <v>608</v>
      </c>
      <c r="E80" s="104" t="s">
        <v>1138</v>
      </c>
    </row>
    <row r="81" spans="1:5" x14ac:dyDescent="0.3">
      <c r="A81" s="150" t="s">
        <v>1339</v>
      </c>
      <c r="B81" s="220" t="s">
        <v>1367</v>
      </c>
      <c r="C81" s="104">
        <v>34.26</v>
      </c>
      <c r="D81" s="41" t="s">
        <v>1446</v>
      </c>
      <c r="E81" s="104" t="s">
        <v>1138</v>
      </c>
    </row>
    <row r="82" spans="1:5" x14ac:dyDescent="0.3">
      <c r="A82" s="150" t="s">
        <v>1340</v>
      </c>
      <c r="B82" s="220" t="s">
        <v>1368</v>
      </c>
      <c r="C82" s="104">
        <v>10.31</v>
      </c>
      <c r="D82" s="41" t="s">
        <v>1446</v>
      </c>
      <c r="E82" s="104" t="s">
        <v>1138</v>
      </c>
    </row>
    <row r="83" spans="1:5" x14ac:dyDescent="0.3">
      <c r="A83" s="150" t="s">
        <v>1341</v>
      </c>
      <c r="B83" s="220" t="s">
        <v>1369</v>
      </c>
      <c r="C83" s="104">
        <v>12.27</v>
      </c>
      <c r="D83" s="41" t="s">
        <v>1446</v>
      </c>
      <c r="E83" s="104" t="s">
        <v>1138</v>
      </c>
    </row>
    <row r="84" spans="1:5" x14ac:dyDescent="0.3">
      <c r="A84" s="150" t="s">
        <v>1342</v>
      </c>
      <c r="B84" s="220" t="s">
        <v>1370</v>
      </c>
      <c r="C84" s="104">
        <v>33.520000000000003</v>
      </c>
      <c r="D84" s="41" t="s">
        <v>1446</v>
      </c>
      <c r="E84" s="104" t="s">
        <v>1138</v>
      </c>
    </row>
    <row r="85" spans="1:5" x14ac:dyDescent="0.3">
      <c r="A85" s="150" t="s">
        <v>1343</v>
      </c>
      <c r="B85" s="220" t="s">
        <v>1371</v>
      </c>
      <c r="C85" s="104">
        <v>48.54</v>
      </c>
      <c r="D85" s="41" t="s">
        <v>1446</v>
      </c>
      <c r="E85" s="104" t="s">
        <v>1138</v>
      </c>
    </row>
    <row r="86" spans="1:5" x14ac:dyDescent="0.3">
      <c r="A86" s="150" t="s">
        <v>1344</v>
      </c>
      <c r="B86" s="220" t="s">
        <v>1370</v>
      </c>
      <c r="C86" s="104">
        <v>31.88</v>
      </c>
      <c r="D86" s="41" t="s">
        <v>1446</v>
      </c>
      <c r="E86" s="104" t="s">
        <v>1138</v>
      </c>
    </row>
    <row r="87" spans="1:5" x14ac:dyDescent="0.3">
      <c r="A87" s="150" t="s">
        <v>1345</v>
      </c>
      <c r="B87" s="220" t="s">
        <v>1372</v>
      </c>
      <c r="C87" s="104">
        <v>32.31</v>
      </c>
      <c r="D87" s="41" t="s">
        <v>1446</v>
      </c>
      <c r="E87" s="104" t="s">
        <v>1138</v>
      </c>
    </row>
    <row r="88" spans="1:5" x14ac:dyDescent="0.3">
      <c r="A88" s="150" t="s">
        <v>1346</v>
      </c>
      <c r="B88" s="220" t="s">
        <v>1373</v>
      </c>
      <c r="C88" s="104">
        <v>29.68</v>
      </c>
      <c r="D88" s="41" t="s">
        <v>1446</v>
      </c>
      <c r="E88" s="104" t="s">
        <v>1138</v>
      </c>
    </row>
    <row r="89" spans="1:5" x14ac:dyDescent="0.3">
      <c r="A89" s="150" t="s">
        <v>1347</v>
      </c>
      <c r="B89" s="220" t="s">
        <v>1374</v>
      </c>
      <c r="C89" s="104">
        <v>46.49</v>
      </c>
      <c r="D89" s="41" t="s">
        <v>1446</v>
      </c>
      <c r="E89" s="104" t="s">
        <v>1231</v>
      </c>
    </row>
    <row r="90" spans="1:5" x14ac:dyDescent="0.3">
      <c r="A90" s="150" t="s">
        <v>1348</v>
      </c>
      <c r="B90" s="220" t="s">
        <v>1375</v>
      </c>
      <c r="C90" s="104">
        <v>26.46</v>
      </c>
      <c r="D90" s="41" t="s">
        <v>1446</v>
      </c>
      <c r="E90" s="104" t="s">
        <v>1138</v>
      </c>
    </row>
    <row r="91" spans="1:5" x14ac:dyDescent="0.3">
      <c r="A91" s="150" t="s">
        <v>1349</v>
      </c>
      <c r="B91" s="220" t="s">
        <v>1326</v>
      </c>
      <c r="C91" s="104">
        <v>34.15</v>
      </c>
      <c r="D91" s="41" t="s">
        <v>1446</v>
      </c>
      <c r="E91" s="104" t="s">
        <v>1138</v>
      </c>
    </row>
    <row r="92" spans="1:5" x14ac:dyDescent="0.3">
      <c r="A92" s="150" t="s">
        <v>1350</v>
      </c>
      <c r="B92" s="220" t="s">
        <v>1376</v>
      </c>
      <c r="C92" s="104">
        <v>26.98</v>
      </c>
      <c r="D92" s="41" t="s">
        <v>1446</v>
      </c>
      <c r="E92" s="104" t="s">
        <v>1138</v>
      </c>
    </row>
    <row r="93" spans="1:5" x14ac:dyDescent="0.3">
      <c r="A93" s="150" t="s">
        <v>1351</v>
      </c>
      <c r="B93" s="220" t="s">
        <v>1377</v>
      </c>
      <c r="C93" s="104">
        <v>20.05</v>
      </c>
      <c r="D93" s="41" t="s">
        <v>1446</v>
      </c>
      <c r="E93" s="104" t="s">
        <v>1138</v>
      </c>
    </row>
    <row r="94" spans="1:5" x14ac:dyDescent="0.3">
      <c r="A94" s="150" t="s">
        <v>1352</v>
      </c>
      <c r="B94" s="220" t="s">
        <v>1130</v>
      </c>
      <c r="C94" s="104">
        <v>1.87</v>
      </c>
      <c r="D94" s="41" t="s">
        <v>1446</v>
      </c>
      <c r="E94" s="104" t="s">
        <v>1231</v>
      </c>
    </row>
    <row r="95" spans="1:5" x14ac:dyDescent="0.3">
      <c r="A95" s="150" t="s">
        <v>1353</v>
      </c>
      <c r="B95" s="220" t="s">
        <v>485</v>
      </c>
      <c r="C95" s="104">
        <v>10.119999999999999</v>
      </c>
      <c r="D95" s="41" t="s">
        <v>1446</v>
      </c>
      <c r="E95" s="104" t="s">
        <v>1138</v>
      </c>
    </row>
    <row r="96" spans="1:5" x14ac:dyDescent="0.3">
      <c r="A96" s="150" t="s">
        <v>1354</v>
      </c>
      <c r="B96" s="220" t="s">
        <v>98</v>
      </c>
      <c r="C96" s="104">
        <v>34.229999999999997</v>
      </c>
      <c r="D96" s="41" t="s">
        <v>608</v>
      </c>
      <c r="E96" s="104" t="s">
        <v>1138</v>
      </c>
    </row>
    <row r="97" spans="1:5" x14ac:dyDescent="0.3">
      <c r="A97" s="150" t="s">
        <v>1355</v>
      </c>
      <c r="B97" s="220" t="s">
        <v>489</v>
      </c>
      <c r="C97" s="150">
        <v>4.3499999999999996</v>
      </c>
      <c r="D97" s="104"/>
      <c r="E97" s="104" t="s">
        <v>1138</v>
      </c>
    </row>
    <row r="98" spans="1:5" x14ac:dyDescent="0.3">
      <c r="A98" s="150" t="s">
        <v>1356</v>
      </c>
      <c r="B98" s="220" t="s">
        <v>1285</v>
      </c>
      <c r="C98" s="104">
        <v>70.400000000000006</v>
      </c>
      <c r="D98" s="41" t="s">
        <v>1442</v>
      </c>
      <c r="E98" s="104" t="s">
        <v>1138</v>
      </c>
    </row>
    <row r="99" spans="1:5" x14ac:dyDescent="0.3">
      <c r="A99" s="150" t="s">
        <v>1357</v>
      </c>
      <c r="B99" s="220" t="s">
        <v>1286</v>
      </c>
      <c r="C99" s="104">
        <v>4</v>
      </c>
      <c r="D99" s="41" t="s">
        <v>608</v>
      </c>
      <c r="E99" s="104" t="s">
        <v>1138</v>
      </c>
    </row>
    <row r="100" spans="1:5" x14ac:dyDescent="0.3">
      <c r="A100" s="150" t="s">
        <v>1358</v>
      </c>
      <c r="B100" s="220" t="s">
        <v>1287</v>
      </c>
      <c r="C100" s="104">
        <v>1.39</v>
      </c>
      <c r="D100" s="41" t="s">
        <v>608</v>
      </c>
      <c r="E100" s="104" t="s">
        <v>1138</v>
      </c>
    </row>
    <row r="101" spans="1:5" x14ac:dyDescent="0.3">
      <c r="A101" s="150" t="s">
        <v>1359</v>
      </c>
      <c r="B101" s="220" t="s">
        <v>1287</v>
      </c>
      <c r="C101" s="104">
        <v>1.39</v>
      </c>
      <c r="D101" s="41" t="s">
        <v>608</v>
      </c>
      <c r="E101" s="104" t="s">
        <v>1138</v>
      </c>
    </row>
    <row r="102" spans="1:5" x14ac:dyDescent="0.3">
      <c r="A102" s="150" t="s">
        <v>1360</v>
      </c>
      <c r="B102" s="220" t="s">
        <v>1288</v>
      </c>
      <c r="C102" s="104">
        <v>3.54</v>
      </c>
      <c r="D102" s="41" t="s">
        <v>608</v>
      </c>
      <c r="E102" s="104" t="s">
        <v>1138</v>
      </c>
    </row>
    <row r="103" spans="1:5" x14ac:dyDescent="0.3">
      <c r="A103" s="150" t="s">
        <v>1361</v>
      </c>
      <c r="B103" s="220" t="s">
        <v>1289</v>
      </c>
      <c r="C103" s="104">
        <v>3.05</v>
      </c>
      <c r="D103" s="41" t="s">
        <v>608</v>
      </c>
      <c r="E103" s="104" t="s">
        <v>1138</v>
      </c>
    </row>
    <row r="104" spans="1:5" x14ac:dyDescent="0.3">
      <c r="A104" s="150" t="s">
        <v>1362</v>
      </c>
      <c r="B104" s="220" t="s">
        <v>1289</v>
      </c>
      <c r="C104" s="104">
        <v>1.53</v>
      </c>
      <c r="D104" s="41" t="s">
        <v>608</v>
      </c>
      <c r="E104" s="104" t="s">
        <v>1138</v>
      </c>
    </row>
    <row r="105" spans="1:5" x14ac:dyDescent="0.3">
      <c r="A105" s="150" t="s">
        <v>1363</v>
      </c>
      <c r="B105" s="220" t="s">
        <v>1290</v>
      </c>
      <c r="C105" s="104">
        <v>5.73</v>
      </c>
      <c r="D105" s="41" t="s">
        <v>608</v>
      </c>
      <c r="E105" s="104" t="s">
        <v>1138</v>
      </c>
    </row>
    <row r="106" spans="1:5" x14ac:dyDescent="0.3">
      <c r="A106" s="150" t="s">
        <v>1364</v>
      </c>
      <c r="B106" s="220" t="s">
        <v>1378</v>
      </c>
      <c r="C106" s="104">
        <v>3.84</v>
      </c>
      <c r="D106" s="41" t="s">
        <v>1446</v>
      </c>
      <c r="E106" s="104" t="s">
        <v>1138</v>
      </c>
    </row>
    <row r="107" spans="1:5" ht="15" thickBot="1" x14ac:dyDescent="0.35">
      <c r="A107" s="150" t="s">
        <v>1365</v>
      </c>
      <c r="B107" s="220" t="s">
        <v>1379</v>
      </c>
      <c r="C107" s="18">
        <v>14.67</v>
      </c>
      <c r="D107" s="41" t="s">
        <v>1442</v>
      </c>
      <c r="E107" s="104" t="s">
        <v>1138</v>
      </c>
    </row>
    <row r="108" spans="1:5" ht="15" thickBot="1" x14ac:dyDescent="0.35">
      <c r="A108" s="231"/>
      <c r="B108" s="239"/>
      <c r="C108" s="162">
        <f>SUM(C79:C107)</f>
        <v>625.37999999999988</v>
      </c>
      <c r="D108" s="149"/>
      <c r="E108" s="18"/>
    </row>
    <row r="109" spans="1:5" x14ac:dyDescent="0.3">
      <c r="A109" s="330" t="s">
        <v>1335</v>
      </c>
      <c r="B109" s="331"/>
      <c r="C109" s="331"/>
      <c r="D109" s="331"/>
      <c r="E109" s="332"/>
    </row>
    <row r="110" spans="1:5" ht="31.8" thickBot="1" x14ac:dyDescent="0.35">
      <c r="A110" s="232" t="s">
        <v>555</v>
      </c>
      <c r="B110" s="233" t="s">
        <v>1121</v>
      </c>
      <c r="C110" s="233" t="s">
        <v>557</v>
      </c>
      <c r="D110" s="233" t="s">
        <v>1096</v>
      </c>
      <c r="E110" s="234" t="s">
        <v>1177</v>
      </c>
    </row>
    <row r="111" spans="1:5" x14ac:dyDescent="0.3">
      <c r="A111" s="235" t="s">
        <v>1447</v>
      </c>
      <c r="B111" s="230" t="s">
        <v>1403</v>
      </c>
      <c r="C111" s="15">
        <v>84.31</v>
      </c>
      <c r="D111" s="47" t="s">
        <v>1450</v>
      </c>
      <c r="E111" s="15" t="s">
        <v>1138</v>
      </c>
    </row>
    <row r="112" spans="1:5" x14ac:dyDescent="0.3">
      <c r="A112" s="235" t="s">
        <v>1448</v>
      </c>
      <c r="B112" s="230" t="s">
        <v>1449</v>
      </c>
      <c r="C112" s="15">
        <v>6.45</v>
      </c>
      <c r="D112" s="47" t="s">
        <v>1450</v>
      </c>
      <c r="E112" s="15" t="s">
        <v>1138</v>
      </c>
    </row>
    <row r="113" spans="1:5" x14ac:dyDescent="0.3">
      <c r="A113" s="150" t="s">
        <v>1380</v>
      </c>
      <c r="B113" s="220" t="s">
        <v>1326</v>
      </c>
      <c r="C113" s="104">
        <v>54.3</v>
      </c>
      <c r="D113" s="41" t="s">
        <v>1446</v>
      </c>
      <c r="E113" s="104" t="s">
        <v>1138</v>
      </c>
    </row>
    <row r="114" spans="1:5" x14ac:dyDescent="0.3">
      <c r="A114" s="150" t="s">
        <v>1381</v>
      </c>
      <c r="B114" s="220" t="s">
        <v>1326</v>
      </c>
      <c r="C114" s="104">
        <v>71.55</v>
      </c>
      <c r="D114" s="41" t="s">
        <v>1446</v>
      </c>
      <c r="E114" s="104" t="s">
        <v>1138</v>
      </c>
    </row>
    <row r="115" spans="1:5" x14ac:dyDescent="0.3">
      <c r="A115" s="150" t="s">
        <v>1382</v>
      </c>
      <c r="B115" s="220" t="s">
        <v>1404</v>
      </c>
      <c r="C115" s="104">
        <v>32.42</v>
      </c>
      <c r="D115" s="41" t="s">
        <v>1446</v>
      </c>
      <c r="E115" s="104" t="s">
        <v>1138</v>
      </c>
    </row>
    <row r="116" spans="1:5" x14ac:dyDescent="0.3">
      <c r="A116" s="150" t="s">
        <v>1383</v>
      </c>
      <c r="B116" s="220" t="s">
        <v>1326</v>
      </c>
      <c r="C116" s="104">
        <v>30.99</v>
      </c>
      <c r="D116" s="41" t="s">
        <v>1446</v>
      </c>
      <c r="E116" s="104" t="s">
        <v>1138</v>
      </c>
    </row>
    <row r="117" spans="1:5" x14ac:dyDescent="0.3">
      <c r="A117" s="150" t="s">
        <v>1384</v>
      </c>
      <c r="B117" s="220" t="s">
        <v>1326</v>
      </c>
      <c r="C117" s="104">
        <v>30.57</v>
      </c>
      <c r="D117" s="41" t="s">
        <v>1446</v>
      </c>
      <c r="E117" s="104" t="s">
        <v>1138</v>
      </c>
    </row>
    <row r="118" spans="1:5" x14ac:dyDescent="0.3">
      <c r="A118" s="150" t="s">
        <v>1385</v>
      </c>
      <c r="B118" s="220" t="s">
        <v>1326</v>
      </c>
      <c r="C118" s="104">
        <v>31.54</v>
      </c>
      <c r="D118" s="41" t="s">
        <v>1446</v>
      </c>
      <c r="E118" s="104" t="s">
        <v>1138</v>
      </c>
    </row>
    <row r="119" spans="1:5" x14ac:dyDescent="0.3">
      <c r="A119" s="150" t="s">
        <v>1386</v>
      </c>
      <c r="B119" s="220" t="s">
        <v>1326</v>
      </c>
      <c r="C119" s="104">
        <v>30.57</v>
      </c>
      <c r="D119" s="41" t="s">
        <v>1446</v>
      </c>
      <c r="E119" s="104" t="s">
        <v>1138</v>
      </c>
    </row>
    <row r="120" spans="1:5" x14ac:dyDescent="0.3">
      <c r="A120" s="150" t="s">
        <v>1387</v>
      </c>
      <c r="B120" s="220" t="s">
        <v>1404</v>
      </c>
      <c r="C120" s="104">
        <v>45.47</v>
      </c>
      <c r="D120" s="41" t="s">
        <v>1446</v>
      </c>
      <c r="E120" s="104" t="s">
        <v>1138</v>
      </c>
    </row>
    <row r="121" spans="1:5" x14ac:dyDescent="0.3">
      <c r="A121" s="150" t="s">
        <v>1388</v>
      </c>
      <c r="B121" s="220" t="s">
        <v>1404</v>
      </c>
      <c r="C121" s="104">
        <v>50.03</v>
      </c>
      <c r="D121" s="41" t="s">
        <v>1446</v>
      </c>
      <c r="E121" s="104" t="s">
        <v>1138</v>
      </c>
    </row>
    <row r="122" spans="1:5" x14ac:dyDescent="0.3">
      <c r="A122" s="150" t="s">
        <v>1389</v>
      </c>
      <c r="B122" s="220" t="s">
        <v>98</v>
      </c>
      <c r="C122" s="104">
        <v>34.22</v>
      </c>
      <c r="D122" s="41" t="s">
        <v>608</v>
      </c>
      <c r="E122" s="104" t="s">
        <v>1138</v>
      </c>
    </row>
    <row r="123" spans="1:5" x14ac:dyDescent="0.3">
      <c r="A123" s="150" t="s">
        <v>1390</v>
      </c>
      <c r="B123" s="220" t="s">
        <v>489</v>
      </c>
      <c r="C123" s="104">
        <v>4.3499999999999996</v>
      </c>
      <c r="D123" s="104"/>
      <c r="E123" s="104" t="s">
        <v>1138</v>
      </c>
    </row>
    <row r="124" spans="1:5" x14ac:dyDescent="0.3">
      <c r="A124" s="150" t="s">
        <v>1391</v>
      </c>
      <c r="B124" s="220" t="s">
        <v>1285</v>
      </c>
      <c r="C124" s="104">
        <v>71.42</v>
      </c>
      <c r="D124" s="41" t="s">
        <v>1442</v>
      </c>
      <c r="E124" s="104" t="s">
        <v>1138</v>
      </c>
    </row>
    <row r="125" spans="1:5" x14ac:dyDescent="0.3">
      <c r="A125" s="150" t="s">
        <v>1392</v>
      </c>
      <c r="B125" s="220" t="s">
        <v>1286</v>
      </c>
      <c r="C125" s="104">
        <v>3.96</v>
      </c>
      <c r="D125" s="41" t="s">
        <v>608</v>
      </c>
      <c r="E125" s="104" t="s">
        <v>1138</v>
      </c>
    </row>
    <row r="126" spans="1:5" x14ac:dyDescent="0.3">
      <c r="A126" s="150" t="s">
        <v>1393</v>
      </c>
      <c r="B126" s="220" t="s">
        <v>1287</v>
      </c>
      <c r="C126" s="104">
        <v>1.39</v>
      </c>
      <c r="D126" s="41" t="s">
        <v>608</v>
      </c>
      <c r="E126" s="104" t="s">
        <v>1138</v>
      </c>
    </row>
    <row r="127" spans="1:5" x14ac:dyDescent="0.3">
      <c r="A127" s="150" t="s">
        <v>1394</v>
      </c>
      <c r="B127" s="220" t="s">
        <v>1287</v>
      </c>
      <c r="C127" s="104">
        <v>1.39</v>
      </c>
      <c r="D127" s="41" t="s">
        <v>608</v>
      </c>
      <c r="E127" s="104" t="s">
        <v>1138</v>
      </c>
    </row>
    <row r="128" spans="1:5" x14ac:dyDescent="0.3">
      <c r="A128" s="150" t="s">
        <v>1395</v>
      </c>
      <c r="B128" s="220" t="s">
        <v>1405</v>
      </c>
      <c r="C128" s="104">
        <v>1.87</v>
      </c>
      <c r="D128" s="41" t="s">
        <v>608</v>
      </c>
      <c r="E128" s="104" t="s">
        <v>1138</v>
      </c>
    </row>
    <row r="129" spans="1:5" x14ac:dyDescent="0.3">
      <c r="A129" s="150" t="s">
        <v>1396</v>
      </c>
      <c r="B129" s="220" t="s">
        <v>1288</v>
      </c>
      <c r="C129" s="104">
        <v>3.44</v>
      </c>
      <c r="D129" s="41" t="s">
        <v>608</v>
      </c>
      <c r="E129" s="104" t="s">
        <v>1138</v>
      </c>
    </row>
    <row r="130" spans="1:5" x14ac:dyDescent="0.3">
      <c r="A130" s="150" t="s">
        <v>1397</v>
      </c>
      <c r="B130" s="220" t="s">
        <v>1289</v>
      </c>
      <c r="C130" s="104">
        <v>2.78</v>
      </c>
      <c r="D130" s="41" t="s">
        <v>608</v>
      </c>
      <c r="E130" s="104" t="s">
        <v>1138</v>
      </c>
    </row>
    <row r="131" spans="1:5" x14ac:dyDescent="0.3">
      <c r="A131" s="150" t="s">
        <v>1398</v>
      </c>
      <c r="B131" s="220" t="s">
        <v>1289</v>
      </c>
      <c r="C131" s="104">
        <v>1.53</v>
      </c>
      <c r="D131" s="41" t="s">
        <v>608</v>
      </c>
      <c r="E131" s="104" t="s">
        <v>1138</v>
      </c>
    </row>
    <row r="132" spans="1:5" x14ac:dyDescent="0.3">
      <c r="A132" s="150" t="s">
        <v>1399</v>
      </c>
      <c r="B132" s="220" t="s">
        <v>1332</v>
      </c>
      <c r="C132" s="104">
        <v>2.12</v>
      </c>
      <c r="D132" s="41" t="s">
        <v>608</v>
      </c>
      <c r="E132" s="104" t="s">
        <v>1138</v>
      </c>
    </row>
    <row r="133" spans="1:5" x14ac:dyDescent="0.3">
      <c r="A133" s="150" t="s">
        <v>1400</v>
      </c>
      <c r="B133" s="220" t="s">
        <v>1290</v>
      </c>
      <c r="C133" s="104">
        <v>3.93</v>
      </c>
      <c r="D133" s="41" t="s">
        <v>608</v>
      </c>
      <c r="E133" s="104" t="s">
        <v>1138</v>
      </c>
    </row>
    <row r="134" spans="1:5" x14ac:dyDescent="0.3">
      <c r="A134" s="150" t="s">
        <v>1401</v>
      </c>
      <c r="B134" s="220" t="s">
        <v>1333</v>
      </c>
      <c r="C134" s="104">
        <v>3.93</v>
      </c>
      <c r="D134" s="41" t="s">
        <v>608</v>
      </c>
      <c r="E134" s="104" t="s">
        <v>1138</v>
      </c>
    </row>
    <row r="135" spans="1:5" ht="15" thickBot="1" x14ac:dyDescent="0.35">
      <c r="A135" s="150" t="s">
        <v>1402</v>
      </c>
      <c r="B135" s="220" t="s">
        <v>1406</v>
      </c>
      <c r="C135" s="18">
        <v>20.63</v>
      </c>
      <c r="D135" s="41" t="s">
        <v>1446</v>
      </c>
      <c r="E135" s="104" t="s">
        <v>1117</v>
      </c>
    </row>
    <row r="136" spans="1:5" ht="15" thickBot="1" x14ac:dyDescent="0.35">
      <c r="A136" s="161"/>
      <c r="B136" s="161"/>
      <c r="C136" s="162">
        <f>SUM(C111:C135)</f>
        <v>625.16</v>
      </c>
      <c r="D136" s="103"/>
      <c r="E136" s="103"/>
    </row>
    <row r="137" spans="1:5" ht="15" thickBot="1" x14ac:dyDescent="0.35">
      <c r="A137" s="324" t="s">
        <v>1336</v>
      </c>
      <c r="B137" s="325"/>
      <c r="C137" s="325"/>
      <c r="D137" s="325"/>
      <c r="E137" s="326"/>
    </row>
    <row r="138" spans="1:5" ht="31.8" thickBot="1" x14ac:dyDescent="0.35">
      <c r="A138" s="108" t="s">
        <v>555</v>
      </c>
      <c r="B138" s="109" t="s">
        <v>1121</v>
      </c>
      <c r="C138" s="109" t="s">
        <v>557</v>
      </c>
      <c r="D138" s="109" t="s">
        <v>1096</v>
      </c>
      <c r="E138" s="110" t="s">
        <v>1177</v>
      </c>
    </row>
    <row r="139" spans="1:5" x14ac:dyDescent="0.3">
      <c r="A139" s="151" t="s">
        <v>1407</v>
      </c>
      <c r="B139" s="230" t="s">
        <v>485</v>
      </c>
      <c r="C139" s="15">
        <v>10.119999999999999</v>
      </c>
      <c r="D139" s="47" t="s">
        <v>1446</v>
      </c>
      <c r="E139" s="15" t="s">
        <v>1138</v>
      </c>
    </row>
    <row r="140" spans="1:5" x14ac:dyDescent="0.3">
      <c r="A140" s="150" t="s">
        <v>1408</v>
      </c>
      <c r="B140" s="220" t="s">
        <v>1326</v>
      </c>
      <c r="C140" s="104">
        <v>22.43</v>
      </c>
      <c r="D140" s="47" t="s">
        <v>1446</v>
      </c>
      <c r="E140" s="104" t="s">
        <v>1138</v>
      </c>
    </row>
    <row r="141" spans="1:5" x14ac:dyDescent="0.3">
      <c r="A141" s="150" t="s">
        <v>1409</v>
      </c>
      <c r="B141" s="220" t="s">
        <v>1404</v>
      </c>
      <c r="C141" s="104">
        <v>19.47</v>
      </c>
      <c r="D141" s="47" t="s">
        <v>1446</v>
      </c>
      <c r="E141" s="104" t="s">
        <v>1138</v>
      </c>
    </row>
    <row r="142" spans="1:5" x14ac:dyDescent="0.3">
      <c r="A142" s="150" t="s">
        <v>1410</v>
      </c>
      <c r="B142" s="220" t="s">
        <v>1433</v>
      </c>
      <c r="C142" s="104">
        <v>34.479999999999997</v>
      </c>
      <c r="D142" s="47" t="s">
        <v>1446</v>
      </c>
      <c r="E142" s="104" t="s">
        <v>1138</v>
      </c>
    </row>
    <row r="143" spans="1:5" x14ac:dyDescent="0.3">
      <c r="A143" s="150" t="s">
        <v>1411</v>
      </c>
      <c r="B143" s="220" t="s">
        <v>1434</v>
      </c>
      <c r="C143" s="104">
        <v>192</v>
      </c>
      <c r="D143" s="47" t="s">
        <v>1446</v>
      </c>
      <c r="E143" s="104" t="s">
        <v>1138</v>
      </c>
    </row>
    <row r="144" spans="1:5" x14ac:dyDescent="0.3">
      <c r="A144" s="150" t="s">
        <v>1412</v>
      </c>
      <c r="B144" s="220" t="s">
        <v>1434</v>
      </c>
      <c r="C144" s="104">
        <v>131.41999999999999</v>
      </c>
      <c r="D144" s="47" t="s">
        <v>1446</v>
      </c>
      <c r="E144" s="104" t="s">
        <v>1138</v>
      </c>
    </row>
    <row r="145" spans="1:5" x14ac:dyDescent="0.3">
      <c r="A145" s="150" t="s">
        <v>1413</v>
      </c>
      <c r="B145" s="220" t="s">
        <v>1130</v>
      </c>
      <c r="C145" s="104">
        <v>9.1300000000000008</v>
      </c>
      <c r="D145" s="47" t="s">
        <v>1446</v>
      </c>
      <c r="E145" s="104" t="s">
        <v>1231</v>
      </c>
    </row>
    <row r="146" spans="1:5" x14ac:dyDescent="0.3">
      <c r="A146" s="150" t="s">
        <v>1414</v>
      </c>
      <c r="B146" s="220" t="s">
        <v>1326</v>
      </c>
      <c r="C146" s="104">
        <v>31.24</v>
      </c>
      <c r="D146" s="47" t="s">
        <v>1446</v>
      </c>
      <c r="E146" s="104" t="s">
        <v>1138</v>
      </c>
    </row>
    <row r="147" spans="1:5" x14ac:dyDescent="0.3">
      <c r="A147" s="150" t="s">
        <v>1415</v>
      </c>
      <c r="B147" s="220" t="s">
        <v>1326</v>
      </c>
      <c r="C147" s="104">
        <v>28.1</v>
      </c>
      <c r="D147" s="47" t="s">
        <v>1446</v>
      </c>
      <c r="E147" s="104" t="s">
        <v>1138</v>
      </c>
    </row>
    <row r="148" spans="1:5" x14ac:dyDescent="0.3">
      <c r="A148" s="150" t="s">
        <v>1416</v>
      </c>
      <c r="B148" s="220" t="s">
        <v>485</v>
      </c>
      <c r="C148" s="104">
        <v>4.8499999999999996</v>
      </c>
      <c r="D148" s="47" t="s">
        <v>1446</v>
      </c>
      <c r="E148" s="104" t="s">
        <v>1138</v>
      </c>
    </row>
    <row r="149" spans="1:5" x14ac:dyDescent="0.3">
      <c r="A149" s="150" t="s">
        <v>1417</v>
      </c>
      <c r="B149" s="220" t="s">
        <v>1326</v>
      </c>
      <c r="C149" s="104">
        <v>12.75</v>
      </c>
      <c r="D149" s="47" t="s">
        <v>1446</v>
      </c>
      <c r="E149" s="104" t="s">
        <v>1138</v>
      </c>
    </row>
    <row r="150" spans="1:5" x14ac:dyDescent="0.3">
      <c r="A150" s="150" t="s">
        <v>1418</v>
      </c>
      <c r="B150" s="220" t="s">
        <v>1326</v>
      </c>
      <c r="C150" s="104">
        <v>31.01</v>
      </c>
      <c r="D150" s="47" t="s">
        <v>1446</v>
      </c>
      <c r="E150" s="104" t="s">
        <v>1138</v>
      </c>
    </row>
    <row r="151" spans="1:5" x14ac:dyDescent="0.3">
      <c r="A151" s="150" t="s">
        <v>1419</v>
      </c>
      <c r="B151" s="220" t="s">
        <v>1130</v>
      </c>
      <c r="C151" s="104">
        <v>8.81</v>
      </c>
      <c r="D151" s="47" t="s">
        <v>1446</v>
      </c>
      <c r="E151" s="104" t="s">
        <v>1231</v>
      </c>
    </row>
    <row r="152" spans="1:5" x14ac:dyDescent="0.3">
      <c r="A152" s="150" t="s">
        <v>1420</v>
      </c>
      <c r="B152" s="220" t="s">
        <v>1130</v>
      </c>
      <c r="C152" s="104">
        <v>4.3</v>
      </c>
      <c r="D152" s="47" t="s">
        <v>1446</v>
      </c>
      <c r="E152" s="104" t="s">
        <v>1231</v>
      </c>
    </row>
    <row r="153" spans="1:5" x14ac:dyDescent="0.3">
      <c r="A153" s="150" t="s">
        <v>1421</v>
      </c>
      <c r="B153" s="220" t="s">
        <v>98</v>
      </c>
      <c r="C153" s="104">
        <v>34.22</v>
      </c>
      <c r="D153" s="41" t="s">
        <v>608</v>
      </c>
      <c r="E153" s="104" t="s">
        <v>1138</v>
      </c>
    </row>
    <row r="154" spans="1:5" x14ac:dyDescent="0.3">
      <c r="A154" s="150" t="s">
        <v>1422</v>
      </c>
      <c r="B154" s="220" t="s">
        <v>489</v>
      </c>
      <c r="C154" s="104">
        <v>4.3499999999999996</v>
      </c>
      <c r="D154" s="41" t="s">
        <v>473</v>
      </c>
      <c r="E154" s="104" t="s">
        <v>1138</v>
      </c>
    </row>
    <row r="155" spans="1:5" x14ac:dyDescent="0.3">
      <c r="A155" s="150" t="s">
        <v>1423</v>
      </c>
      <c r="B155" s="220" t="s">
        <v>1285</v>
      </c>
      <c r="C155" s="104">
        <v>32.74</v>
      </c>
      <c r="D155" s="41" t="s">
        <v>1442</v>
      </c>
      <c r="E155" s="104" t="s">
        <v>1138</v>
      </c>
    </row>
    <row r="156" spans="1:5" x14ac:dyDescent="0.3">
      <c r="A156" s="150" t="s">
        <v>1424</v>
      </c>
      <c r="B156" s="220" t="s">
        <v>1286</v>
      </c>
      <c r="C156" s="104">
        <v>3.81</v>
      </c>
      <c r="D156" s="41" t="s">
        <v>608</v>
      </c>
      <c r="E156" s="104" t="s">
        <v>1138</v>
      </c>
    </row>
    <row r="157" spans="1:5" x14ac:dyDescent="0.3">
      <c r="A157" s="150" t="s">
        <v>1425</v>
      </c>
      <c r="B157" s="220" t="s">
        <v>1287</v>
      </c>
      <c r="C157" s="104">
        <v>1.0900000000000001</v>
      </c>
      <c r="D157" s="41" t="s">
        <v>608</v>
      </c>
      <c r="E157" s="104" t="s">
        <v>1138</v>
      </c>
    </row>
    <row r="158" spans="1:5" x14ac:dyDescent="0.3">
      <c r="A158" s="150" t="s">
        <v>1426</v>
      </c>
      <c r="B158" s="220" t="s">
        <v>1287</v>
      </c>
      <c r="C158" s="104">
        <v>1.08</v>
      </c>
      <c r="D158" s="41" t="s">
        <v>608</v>
      </c>
      <c r="E158" s="104" t="s">
        <v>1138</v>
      </c>
    </row>
    <row r="159" spans="1:5" x14ac:dyDescent="0.3">
      <c r="A159" s="150" t="s">
        <v>1427</v>
      </c>
      <c r="B159" s="220" t="s">
        <v>1435</v>
      </c>
      <c r="C159" s="104">
        <v>2.97</v>
      </c>
      <c r="D159" s="41" t="s">
        <v>608</v>
      </c>
      <c r="E159" s="104" t="s">
        <v>1138</v>
      </c>
    </row>
    <row r="160" spans="1:5" x14ac:dyDescent="0.3">
      <c r="A160" s="150" t="s">
        <v>1428</v>
      </c>
      <c r="B160" s="220" t="s">
        <v>1288</v>
      </c>
      <c r="C160" s="104">
        <v>3.27</v>
      </c>
      <c r="D160" s="41" t="s">
        <v>608</v>
      </c>
      <c r="E160" s="104" t="s">
        <v>1138</v>
      </c>
    </row>
    <row r="161" spans="1:5" x14ac:dyDescent="0.3">
      <c r="A161" s="150" t="s">
        <v>1429</v>
      </c>
      <c r="B161" s="220" t="s">
        <v>1289</v>
      </c>
      <c r="C161" s="104">
        <v>2.96</v>
      </c>
      <c r="D161" s="41" t="s">
        <v>608</v>
      </c>
      <c r="E161" s="104" t="s">
        <v>1138</v>
      </c>
    </row>
    <row r="162" spans="1:5" x14ac:dyDescent="0.3">
      <c r="A162" s="150" t="s">
        <v>1430</v>
      </c>
      <c r="B162" s="220" t="s">
        <v>1289</v>
      </c>
      <c r="C162" s="104">
        <v>1</v>
      </c>
      <c r="D162" s="41" t="s">
        <v>608</v>
      </c>
      <c r="E162" s="104" t="s">
        <v>1138</v>
      </c>
    </row>
    <row r="163" spans="1:5" x14ac:dyDescent="0.3">
      <c r="A163" s="150" t="s">
        <v>1431</v>
      </c>
      <c r="B163" s="220" t="s">
        <v>1290</v>
      </c>
      <c r="C163" s="104">
        <v>5.93</v>
      </c>
      <c r="D163" s="41" t="s">
        <v>608</v>
      </c>
      <c r="E163" s="104" t="s">
        <v>1138</v>
      </c>
    </row>
    <row r="164" spans="1:5" ht="15" thickBot="1" x14ac:dyDescent="0.35">
      <c r="A164" s="150" t="s">
        <v>1432</v>
      </c>
      <c r="B164" s="220" t="s">
        <v>1379</v>
      </c>
      <c r="C164" s="18">
        <v>9.25</v>
      </c>
      <c r="D164" s="41" t="s">
        <v>1442</v>
      </c>
      <c r="E164" s="104" t="s">
        <v>1138</v>
      </c>
    </row>
    <row r="165" spans="1:5" ht="15" thickBot="1" x14ac:dyDescent="0.35">
      <c r="A165" s="161"/>
      <c r="B165" s="161"/>
      <c r="C165" s="162">
        <f>SUM(C139:C164)</f>
        <v>642.78</v>
      </c>
      <c r="D165" s="103"/>
      <c r="E165" s="103"/>
    </row>
    <row r="166" spans="1:5" ht="15" thickBot="1" x14ac:dyDescent="0.35"/>
    <row r="167" spans="1:5" ht="15" thickBot="1" x14ac:dyDescent="0.35">
      <c r="A167" s="324" t="s">
        <v>1436</v>
      </c>
      <c r="B167" s="325"/>
      <c r="C167" s="325"/>
      <c r="D167" s="325"/>
      <c r="E167" s="326"/>
    </row>
    <row r="168" spans="1:5" ht="31.2" x14ac:dyDescent="0.3">
      <c r="A168" s="112" t="s">
        <v>555</v>
      </c>
      <c r="B168" s="113" t="s">
        <v>1121</v>
      </c>
      <c r="C168" s="113" t="s">
        <v>557</v>
      </c>
      <c r="D168" s="113" t="s">
        <v>1096</v>
      </c>
      <c r="E168" s="114" t="s">
        <v>1177</v>
      </c>
    </row>
    <row r="169" spans="1:5" x14ac:dyDescent="0.3">
      <c r="A169" s="150" t="s">
        <v>1437</v>
      </c>
      <c r="B169" s="220" t="s">
        <v>98</v>
      </c>
      <c r="C169" s="104">
        <v>26.37</v>
      </c>
      <c r="D169" s="41" t="s">
        <v>1451</v>
      </c>
      <c r="E169" s="104" t="s">
        <v>1231</v>
      </c>
    </row>
    <row r="170" spans="1:5" ht="15" thickBot="1" x14ac:dyDescent="0.35">
      <c r="A170" s="150" t="s">
        <v>1440</v>
      </c>
      <c r="B170" s="220" t="s">
        <v>489</v>
      </c>
      <c r="C170" s="18">
        <v>4.3499999999999996</v>
      </c>
      <c r="D170" s="104"/>
      <c r="E170" s="104" t="s">
        <v>1231</v>
      </c>
    </row>
    <row r="171" spans="1:5" ht="15" thickBot="1" x14ac:dyDescent="0.35">
      <c r="A171" s="161"/>
      <c r="B171" s="161"/>
      <c r="C171" s="162">
        <f>SUM(C169:C170)</f>
        <v>30.72</v>
      </c>
      <c r="D171" s="103"/>
      <c r="E171" s="103"/>
    </row>
    <row r="172" spans="1:5" ht="15" thickBot="1" x14ac:dyDescent="0.35"/>
    <row r="173" spans="1:5" ht="16.8" thickBot="1" x14ac:dyDescent="0.35">
      <c r="B173" s="247" t="s">
        <v>1175</v>
      </c>
      <c r="C173" s="248">
        <f>SUM(C17+C44+C76+C108+C136+C165+C171)</f>
        <v>3717.7099999999996</v>
      </c>
    </row>
  </sheetData>
  <mergeCells count="7">
    <mergeCell ref="A137:E137"/>
    <mergeCell ref="A167:E167"/>
    <mergeCell ref="A1:E1"/>
    <mergeCell ref="A18:E18"/>
    <mergeCell ref="A45:E45"/>
    <mergeCell ref="A77:E77"/>
    <mergeCell ref="A109:E109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F335"/>
  <sheetViews>
    <sheetView workbookViewId="0">
      <selection activeCell="B26" sqref="B26"/>
    </sheetView>
  </sheetViews>
  <sheetFormatPr defaultRowHeight="14.4" x14ac:dyDescent="0.3"/>
  <cols>
    <col min="1" max="1" width="7.33203125" bestFit="1" customWidth="1"/>
    <col min="2" max="2" width="70" customWidth="1"/>
    <col min="3" max="3" width="11.5546875" customWidth="1"/>
    <col min="4" max="4" width="34.5546875" bestFit="1" customWidth="1"/>
    <col min="5" max="5" width="16" customWidth="1"/>
    <col min="7" max="7" width="25.5546875" bestFit="1" customWidth="1"/>
    <col min="8" max="8" width="8" bestFit="1" customWidth="1"/>
    <col min="256" max="256" width="19.5546875" bestFit="1" customWidth="1"/>
    <col min="257" max="257" width="77.5546875" bestFit="1" customWidth="1"/>
    <col min="258" max="258" width="14.5546875" customWidth="1"/>
    <col min="259" max="259" width="9.5546875" bestFit="1" customWidth="1"/>
    <col min="260" max="260" width="11.44140625" bestFit="1" customWidth="1"/>
    <col min="263" max="263" width="26.5546875" bestFit="1" customWidth="1"/>
    <col min="264" max="264" width="8" bestFit="1" customWidth="1"/>
    <col min="512" max="512" width="19.5546875" bestFit="1" customWidth="1"/>
    <col min="513" max="513" width="77.5546875" bestFit="1" customWidth="1"/>
    <col min="514" max="514" width="14.5546875" customWidth="1"/>
    <col min="515" max="515" width="9.5546875" bestFit="1" customWidth="1"/>
    <col min="516" max="516" width="11.44140625" bestFit="1" customWidth="1"/>
    <col min="519" max="519" width="26.5546875" bestFit="1" customWidth="1"/>
    <col min="520" max="520" width="8" bestFit="1" customWidth="1"/>
    <col min="768" max="768" width="19.5546875" bestFit="1" customWidth="1"/>
    <col min="769" max="769" width="77.5546875" bestFit="1" customWidth="1"/>
    <col min="770" max="770" width="14.5546875" customWidth="1"/>
    <col min="771" max="771" width="9.5546875" bestFit="1" customWidth="1"/>
    <col min="772" max="772" width="11.44140625" bestFit="1" customWidth="1"/>
    <col min="775" max="775" width="26.5546875" bestFit="1" customWidth="1"/>
    <col min="776" max="776" width="8" bestFit="1" customWidth="1"/>
    <col min="1024" max="1024" width="19.5546875" bestFit="1" customWidth="1"/>
    <col min="1025" max="1025" width="77.5546875" bestFit="1" customWidth="1"/>
    <col min="1026" max="1026" width="14.5546875" customWidth="1"/>
    <col min="1027" max="1027" width="9.5546875" bestFit="1" customWidth="1"/>
    <col min="1028" max="1028" width="11.44140625" bestFit="1" customWidth="1"/>
    <col min="1031" max="1031" width="26.5546875" bestFit="1" customWidth="1"/>
    <col min="1032" max="1032" width="8" bestFit="1" customWidth="1"/>
    <col min="1280" max="1280" width="19.5546875" bestFit="1" customWidth="1"/>
    <col min="1281" max="1281" width="77.5546875" bestFit="1" customWidth="1"/>
    <col min="1282" max="1282" width="14.5546875" customWidth="1"/>
    <col min="1283" max="1283" width="9.5546875" bestFit="1" customWidth="1"/>
    <col min="1284" max="1284" width="11.44140625" bestFit="1" customWidth="1"/>
    <col min="1287" max="1287" width="26.5546875" bestFit="1" customWidth="1"/>
    <col min="1288" max="1288" width="8" bestFit="1" customWidth="1"/>
    <col min="1536" max="1536" width="19.5546875" bestFit="1" customWidth="1"/>
    <col min="1537" max="1537" width="77.5546875" bestFit="1" customWidth="1"/>
    <col min="1538" max="1538" width="14.5546875" customWidth="1"/>
    <col min="1539" max="1539" width="9.5546875" bestFit="1" customWidth="1"/>
    <col min="1540" max="1540" width="11.44140625" bestFit="1" customWidth="1"/>
    <col min="1543" max="1543" width="26.5546875" bestFit="1" customWidth="1"/>
    <col min="1544" max="1544" width="8" bestFit="1" customWidth="1"/>
    <col min="1792" max="1792" width="19.5546875" bestFit="1" customWidth="1"/>
    <col min="1793" max="1793" width="77.5546875" bestFit="1" customWidth="1"/>
    <col min="1794" max="1794" width="14.5546875" customWidth="1"/>
    <col min="1795" max="1795" width="9.5546875" bestFit="1" customWidth="1"/>
    <col min="1796" max="1796" width="11.44140625" bestFit="1" customWidth="1"/>
    <col min="1799" max="1799" width="26.5546875" bestFit="1" customWidth="1"/>
    <col min="1800" max="1800" width="8" bestFit="1" customWidth="1"/>
    <col min="2048" max="2048" width="19.5546875" bestFit="1" customWidth="1"/>
    <col min="2049" max="2049" width="77.5546875" bestFit="1" customWidth="1"/>
    <col min="2050" max="2050" width="14.5546875" customWidth="1"/>
    <col min="2051" max="2051" width="9.5546875" bestFit="1" customWidth="1"/>
    <col min="2052" max="2052" width="11.44140625" bestFit="1" customWidth="1"/>
    <col min="2055" max="2055" width="26.5546875" bestFit="1" customWidth="1"/>
    <col min="2056" max="2056" width="8" bestFit="1" customWidth="1"/>
    <col min="2304" max="2304" width="19.5546875" bestFit="1" customWidth="1"/>
    <col min="2305" max="2305" width="77.5546875" bestFit="1" customWidth="1"/>
    <col min="2306" max="2306" width="14.5546875" customWidth="1"/>
    <col min="2307" max="2307" width="9.5546875" bestFit="1" customWidth="1"/>
    <col min="2308" max="2308" width="11.44140625" bestFit="1" customWidth="1"/>
    <col min="2311" max="2311" width="26.5546875" bestFit="1" customWidth="1"/>
    <col min="2312" max="2312" width="8" bestFit="1" customWidth="1"/>
    <col min="2560" max="2560" width="19.5546875" bestFit="1" customWidth="1"/>
    <col min="2561" max="2561" width="77.5546875" bestFit="1" customWidth="1"/>
    <col min="2562" max="2562" width="14.5546875" customWidth="1"/>
    <col min="2563" max="2563" width="9.5546875" bestFit="1" customWidth="1"/>
    <col min="2564" max="2564" width="11.44140625" bestFit="1" customWidth="1"/>
    <col min="2567" max="2567" width="26.5546875" bestFit="1" customWidth="1"/>
    <col min="2568" max="2568" width="8" bestFit="1" customWidth="1"/>
    <col min="2816" max="2816" width="19.5546875" bestFit="1" customWidth="1"/>
    <col min="2817" max="2817" width="77.5546875" bestFit="1" customWidth="1"/>
    <col min="2818" max="2818" width="14.5546875" customWidth="1"/>
    <col min="2819" max="2819" width="9.5546875" bestFit="1" customWidth="1"/>
    <col min="2820" max="2820" width="11.44140625" bestFit="1" customWidth="1"/>
    <col min="2823" max="2823" width="26.5546875" bestFit="1" customWidth="1"/>
    <col min="2824" max="2824" width="8" bestFit="1" customWidth="1"/>
    <col min="3072" max="3072" width="19.5546875" bestFit="1" customWidth="1"/>
    <col min="3073" max="3073" width="77.5546875" bestFit="1" customWidth="1"/>
    <col min="3074" max="3074" width="14.5546875" customWidth="1"/>
    <col min="3075" max="3075" width="9.5546875" bestFit="1" customWidth="1"/>
    <col min="3076" max="3076" width="11.44140625" bestFit="1" customWidth="1"/>
    <col min="3079" max="3079" width="26.5546875" bestFit="1" customWidth="1"/>
    <col min="3080" max="3080" width="8" bestFit="1" customWidth="1"/>
    <col min="3328" max="3328" width="19.5546875" bestFit="1" customWidth="1"/>
    <col min="3329" max="3329" width="77.5546875" bestFit="1" customWidth="1"/>
    <col min="3330" max="3330" width="14.5546875" customWidth="1"/>
    <col min="3331" max="3331" width="9.5546875" bestFit="1" customWidth="1"/>
    <col min="3332" max="3332" width="11.44140625" bestFit="1" customWidth="1"/>
    <col min="3335" max="3335" width="26.5546875" bestFit="1" customWidth="1"/>
    <col min="3336" max="3336" width="8" bestFit="1" customWidth="1"/>
    <col min="3584" max="3584" width="19.5546875" bestFit="1" customWidth="1"/>
    <col min="3585" max="3585" width="77.5546875" bestFit="1" customWidth="1"/>
    <col min="3586" max="3586" width="14.5546875" customWidth="1"/>
    <col min="3587" max="3587" width="9.5546875" bestFit="1" customWidth="1"/>
    <col min="3588" max="3588" width="11.44140625" bestFit="1" customWidth="1"/>
    <col min="3591" max="3591" width="26.5546875" bestFit="1" customWidth="1"/>
    <col min="3592" max="3592" width="8" bestFit="1" customWidth="1"/>
    <col min="3840" max="3840" width="19.5546875" bestFit="1" customWidth="1"/>
    <col min="3841" max="3841" width="77.5546875" bestFit="1" customWidth="1"/>
    <col min="3842" max="3842" width="14.5546875" customWidth="1"/>
    <col min="3843" max="3843" width="9.5546875" bestFit="1" customWidth="1"/>
    <col min="3844" max="3844" width="11.44140625" bestFit="1" customWidth="1"/>
    <col min="3847" max="3847" width="26.5546875" bestFit="1" customWidth="1"/>
    <col min="3848" max="3848" width="8" bestFit="1" customWidth="1"/>
    <col min="4096" max="4096" width="19.5546875" bestFit="1" customWidth="1"/>
    <col min="4097" max="4097" width="77.5546875" bestFit="1" customWidth="1"/>
    <col min="4098" max="4098" width="14.5546875" customWidth="1"/>
    <col min="4099" max="4099" width="9.5546875" bestFit="1" customWidth="1"/>
    <col min="4100" max="4100" width="11.44140625" bestFit="1" customWidth="1"/>
    <col min="4103" max="4103" width="26.5546875" bestFit="1" customWidth="1"/>
    <col min="4104" max="4104" width="8" bestFit="1" customWidth="1"/>
    <col min="4352" max="4352" width="19.5546875" bestFit="1" customWidth="1"/>
    <col min="4353" max="4353" width="77.5546875" bestFit="1" customWidth="1"/>
    <col min="4354" max="4354" width="14.5546875" customWidth="1"/>
    <col min="4355" max="4355" width="9.5546875" bestFit="1" customWidth="1"/>
    <col min="4356" max="4356" width="11.44140625" bestFit="1" customWidth="1"/>
    <col min="4359" max="4359" width="26.5546875" bestFit="1" customWidth="1"/>
    <col min="4360" max="4360" width="8" bestFit="1" customWidth="1"/>
    <col min="4608" max="4608" width="19.5546875" bestFit="1" customWidth="1"/>
    <col min="4609" max="4609" width="77.5546875" bestFit="1" customWidth="1"/>
    <col min="4610" max="4610" width="14.5546875" customWidth="1"/>
    <col min="4611" max="4611" width="9.5546875" bestFit="1" customWidth="1"/>
    <col min="4612" max="4612" width="11.44140625" bestFit="1" customWidth="1"/>
    <col min="4615" max="4615" width="26.5546875" bestFit="1" customWidth="1"/>
    <col min="4616" max="4616" width="8" bestFit="1" customWidth="1"/>
    <col min="4864" max="4864" width="19.5546875" bestFit="1" customWidth="1"/>
    <col min="4865" max="4865" width="77.5546875" bestFit="1" customWidth="1"/>
    <col min="4866" max="4866" width="14.5546875" customWidth="1"/>
    <col min="4867" max="4867" width="9.5546875" bestFit="1" customWidth="1"/>
    <col min="4868" max="4868" width="11.44140625" bestFit="1" customWidth="1"/>
    <col min="4871" max="4871" width="26.5546875" bestFit="1" customWidth="1"/>
    <col min="4872" max="4872" width="8" bestFit="1" customWidth="1"/>
    <col min="5120" max="5120" width="19.5546875" bestFit="1" customWidth="1"/>
    <col min="5121" max="5121" width="77.5546875" bestFit="1" customWidth="1"/>
    <col min="5122" max="5122" width="14.5546875" customWidth="1"/>
    <col min="5123" max="5123" width="9.5546875" bestFit="1" customWidth="1"/>
    <col min="5124" max="5124" width="11.44140625" bestFit="1" customWidth="1"/>
    <col min="5127" max="5127" width="26.5546875" bestFit="1" customWidth="1"/>
    <col min="5128" max="5128" width="8" bestFit="1" customWidth="1"/>
    <col min="5376" max="5376" width="19.5546875" bestFit="1" customWidth="1"/>
    <col min="5377" max="5377" width="77.5546875" bestFit="1" customWidth="1"/>
    <col min="5378" max="5378" width="14.5546875" customWidth="1"/>
    <col min="5379" max="5379" width="9.5546875" bestFit="1" customWidth="1"/>
    <col min="5380" max="5380" width="11.44140625" bestFit="1" customWidth="1"/>
    <col min="5383" max="5383" width="26.5546875" bestFit="1" customWidth="1"/>
    <col min="5384" max="5384" width="8" bestFit="1" customWidth="1"/>
    <col min="5632" max="5632" width="19.5546875" bestFit="1" customWidth="1"/>
    <col min="5633" max="5633" width="77.5546875" bestFit="1" customWidth="1"/>
    <col min="5634" max="5634" width="14.5546875" customWidth="1"/>
    <col min="5635" max="5635" width="9.5546875" bestFit="1" customWidth="1"/>
    <col min="5636" max="5636" width="11.44140625" bestFit="1" customWidth="1"/>
    <col min="5639" max="5639" width="26.5546875" bestFit="1" customWidth="1"/>
    <col min="5640" max="5640" width="8" bestFit="1" customWidth="1"/>
    <col min="5888" max="5888" width="19.5546875" bestFit="1" customWidth="1"/>
    <col min="5889" max="5889" width="77.5546875" bestFit="1" customWidth="1"/>
    <col min="5890" max="5890" width="14.5546875" customWidth="1"/>
    <col min="5891" max="5891" width="9.5546875" bestFit="1" customWidth="1"/>
    <col min="5892" max="5892" width="11.44140625" bestFit="1" customWidth="1"/>
    <col min="5895" max="5895" width="26.5546875" bestFit="1" customWidth="1"/>
    <col min="5896" max="5896" width="8" bestFit="1" customWidth="1"/>
    <col min="6144" max="6144" width="19.5546875" bestFit="1" customWidth="1"/>
    <col min="6145" max="6145" width="77.5546875" bestFit="1" customWidth="1"/>
    <col min="6146" max="6146" width="14.5546875" customWidth="1"/>
    <col min="6147" max="6147" width="9.5546875" bestFit="1" customWidth="1"/>
    <col min="6148" max="6148" width="11.44140625" bestFit="1" customWidth="1"/>
    <col min="6151" max="6151" width="26.5546875" bestFit="1" customWidth="1"/>
    <col min="6152" max="6152" width="8" bestFit="1" customWidth="1"/>
    <col min="6400" max="6400" width="19.5546875" bestFit="1" customWidth="1"/>
    <col min="6401" max="6401" width="77.5546875" bestFit="1" customWidth="1"/>
    <col min="6402" max="6402" width="14.5546875" customWidth="1"/>
    <col min="6403" max="6403" width="9.5546875" bestFit="1" customWidth="1"/>
    <col min="6404" max="6404" width="11.44140625" bestFit="1" customWidth="1"/>
    <col min="6407" max="6407" width="26.5546875" bestFit="1" customWidth="1"/>
    <col min="6408" max="6408" width="8" bestFit="1" customWidth="1"/>
    <col min="6656" max="6656" width="19.5546875" bestFit="1" customWidth="1"/>
    <col min="6657" max="6657" width="77.5546875" bestFit="1" customWidth="1"/>
    <col min="6658" max="6658" width="14.5546875" customWidth="1"/>
    <col min="6659" max="6659" width="9.5546875" bestFit="1" customWidth="1"/>
    <col min="6660" max="6660" width="11.44140625" bestFit="1" customWidth="1"/>
    <col min="6663" max="6663" width="26.5546875" bestFit="1" customWidth="1"/>
    <col min="6664" max="6664" width="8" bestFit="1" customWidth="1"/>
    <col min="6912" max="6912" width="19.5546875" bestFit="1" customWidth="1"/>
    <col min="6913" max="6913" width="77.5546875" bestFit="1" customWidth="1"/>
    <col min="6914" max="6914" width="14.5546875" customWidth="1"/>
    <col min="6915" max="6915" width="9.5546875" bestFit="1" customWidth="1"/>
    <col min="6916" max="6916" width="11.44140625" bestFit="1" customWidth="1"/>
    <col min="6919" max="6919" width="26.5546875" bestFit="1" customWidth="1"/>
    <col min="6920" max="6920" width="8" bestFit="1" customWidth="1"/>
    <col min="7168" max="7168" width="19.5546875" bestFit="1" customWidth="1"/>
    <col min="7169" max="7169" width="77.5546875" bestFit="1" customWidth="1"/>
    <col min="7170" max="7170" width="14.5546875" customWidth="1"/>
    <col min="7171" max="7171" width="9.5546875" bestFit="1" customWidth="1"/>
    <col min="7172" max="7172" width="11.44140625" bestFit="1" customWidth="1"/>
    <col min="7175" max="7175" width="26.5546875" bestFit="1" customWidth="1"/>
    <col min="7176" max="7176" width="8" bestFit="1" customWidth="1"/>
    <col min="7424" max="7424" width="19.5546875" bestFit="1" customWidth="1"/>
    <col min="7425" max="7425" width="77.5546875" bestFit="1" customWidth="1"/>
    <col min="7426" max="7426" width="14.5546875" customWidth="1"/>
    <col min="7427" max="7427" width="9.5546875" bestFit="1" customWidth="1"/>
    <col min="7428" max="7428" width="11.44140625" bestFit="1" customWidth="1"/>
    <col min="7431" max="7431" width="26.5546875" bestFit="1" customWidth="1"/>
    <col min="7432" max="7432" width="8" bestFit="1" customWidth="1"/>
    <col min="7680" max="7680" width="19.5546875" bestFit="1" customWidth="1"/>
    <col min="7681" max="7681" width="77.5546875" bestFit="1" customWidth="1"/>
    <col min="7682" max="7682" width="14.5546875" customWidth="1"/>
    <col min="7683" max="7683" width="9.5546875" bestFit="1" customWidth="1"/>
    <col min="7684" max="7684" width="11.44140625" bestFit="1" customWidth="1"/>
    <col min="7687" max="7687" width="26.5546875" bestFit="1" customWidth="1"/>
    <col min="7688" max="7688" width="8" bestFit="1" customWidth="1"/>
    <col min="7936" max="7936" width="19.5546875" bestFit="1" customWidth="1"/>
    <col min="7937" max="7937" width="77.5546875" bestFit="1" customWidth="1"/>
    <col min="7938" max="7938" width="14.5546875" customWidth="1"/>
    <col min="7939" max="7939" width="9.5546875" bestFit="1" customWidth="1"/>
    <col min="7940" max="7940" width="11.44140625" bestFit="1" customWidth="1"/>
    <col min="7943" max="7943" width="26.5546875" bestFit="1" customWidth="1"/>
    <col min="7944" max="7944" width="8" bestFit="1" customWidth="1"/>
    <col min="8192" max="8192" width="19.5546875" bestFit="1" customWidth="1"/>
    <col min="8193" max="8193" width="77.5546875" bestFit="1" customWidth="1"/>
    <col min="8194" max="8194" width="14.5546875" customWidth="1"/>
    <col min="8195" max="8195" width="9.5546875" bestFit="1" customWidth="1"/>
    <col min="8196" max="8196" width="11.44140625" bestFit="1" customWidth="1"/>
    <col min="8199" max="8199" width="26.5546875" bestFit="1" customWidth="1"/>
    <col min="8200" max="8200" width="8" bestFit="1" customWidth="1"/>
    <col min="8448" max="8448" width="19.5546875" bestFit="1" customWidth="1"/>
    <col min="8449" max="8449" width="77.5546875" bestFit="1" customWidth="1"/>
    <col min="8450" max="8450" width="14.5546875" customWidth="1"/>
    <col min="8451" max="8451" width="9.5546875" bestFit="1" customWidth="1"/>
    <col min="8452" max="8452" width="11.44140625" bestFit="1" customWidth="1"/>
    <col min="8455" max="8455" width="26.5546875" bestFit="1" customWidth="1"/>
    <col min="8456" max="8456" width="8" bestFit="1" customWidth="1"/>
    <col min="8704" max="8704" width="19.5546875" bestFit="1" customWidth="1"/>
    <col min="8705" max="8705" width="77.5546875" bestFit="1" customWidth="1"/>
    <col min="8706" max="8706" width="14.5546875" customWidth="1"/>
    <col min="8707" max="8707" width="9.5546875" bestFit="1" customWidth="1"/>
    <col min="8708" max="8708" width="11.44140625" bestFit="1" customWidth="1"/>
    <col min="8711" max="8711" width="26.5546875" bestFit="1" customWidth="1"/>
    <col min="8712" max="8712" width="8" bestFit="1" customWidth="1"/>
    <col min="8960" max="8960" width="19.5546875" bestFit="1" customWidth="1"/>
    <col min="8961" max="8961" width="77.5546875" bestFit="1" customWidth="1"/>
    <col min="8962" max="8962" width="14.5546875" customWidth="1"/>
    <col min="8963" max="8963" width="9.5546875" bestFit="1" customWidth="1"/>
    <col min="8964" max="8964" width="11.44140625" bestFit="1" customWidth="1"/>
    <col min="8967" max="8967" width="26.5546875" bestFit="1" customWidth="1"/>
    <col min="8968" max="8968" width="8" bestFit="1" customWidth="1"/>
    <col min="9216" max="9216" width="19.5546875" bestFit="1" customWidth="1"/>
    <col min="9217" max="9217" width="77.5546875" bestFit="1" customWidth="1"/>
    <col min="9218" max="9218" width="14.5546875" customWidth="1"/>
    <col min="9219" max="9219" width="9.5546875" bestFit="1" customWidth="1"/>
    <col min="9220" max="9220" width="11.44140625" bestFit="1" customWidth="1"/>
    <col min="9223" max="9223" width="26.5546875" bestFit="1" customWidth="1"/>
    <col min="9224" max="9224" width="8" bestFit="1" customWidth="1"/>
    <col min="9472" max="9472" width="19.5546875" bestFit="1" customWidth="1"/>
    <col min="9473" max="9473" width="77.5546875" bestFit="1" customWidth="1"/>
    <col min="9474" max="9474" width="14.5546875" customWidth="1"/>
    <col min="9475" max="9475" width="9.5546875" bestFit="1" customWidth="1"/>
    <col min="9476" max="9476" width="11.44140625" bestFit="1" customWidth="1"/>
    <col min="9479" max="9479" width="26.5546875" bestFit="1" customWidth="1"/>
    <col min="9480" max="9480" width="8" bestFit="1" customWidth="1"/>
    <col min="9728" max="9728" width="19.5546875" bestFit="1" customWidth="1"/>
    <col min="9729" max="9729" width="77.5546875" bestFit="1" customWidth="1"/>
    <col min="9730" max="9730" width="14.5546875" customWidth="1"/>
    <col min="9731" max="9731" width="9.5546875" bestFit="1" customWidth="1"/>
    <col min="9732" max="9732" width="11.44140625" bestFit="1" customWidth="1"/>
    <col min="9735" max="9735" width="26.5546875" bestFit="1" customWidth="1"/>
    <col min="9736" max="9736" width="8" bestFit="1" customWidth="1"/>
    <col min="9984" max="9984" width="19.5546875" bestFit="1" customWidth="1"/>
    <col min="9985" max="9985" width="77.5546875" bestFit="1" customWidth="1"/>
    <col min="9986" max="9986" width="14.5546875" customWidth="1"/>
    <col min="9987" max="9987" width="9.5546875" bestFit="1" customWidth="1"/>
    <col min="9988" max="9988" width="11.44140625" bestFit="1" customWidth="1"/>
    <col min="9991" max="9991" width="26.5546875" bestFit="1" customWidth="1"/>
    <col min="9992" max="9992" width="8" bestFit="1" customWidth="1"/>
    <col min="10240" max="10240" width="19.5546875" bestFit="1" customWidth="1"/>
    <col min="10241" max="10241" width="77.5546875" bestFit="1" customWidth="1"/>
    <col min="10242" max="10242" width="14.5546875" customWidth="1"/>
    <col min="10243" max="10243" width="9.5546875" bestFit="1" customWidth="1"/>
    <col min="10244" max="10244" width="11.44140625" bestFit="1" customWidth="1"/>
    <col min="10247" max="10247" width="26.5546875" bestFit="1" customWidth="1"/>
    <col min="10248" max="10248" width="8" bestFit="1" customWidth="1"/>
    <col min="10496" max="10496" width="19.5546875" bestFit="1" customWidth="1"/>
    <col min="10497" max="10497" width="77.5546875" bestFit="1" customWidth="1"/>
    <col min="10498" max="10498" width="14.5546875" customWidth="1"/>
    <col min="10499" max="10499" width="9.5546875" bestFit="1" customWidth="1"/>
    <col min="10500" max="10500" width="11.44140625" bestFit="1" customWidth="1"/>
    <col min="10503" max="10503" width="26.5546875" bestFit="1" customWidth="1"/>
    <col min="10504" max="10504" width="8" bestFit="1" customWidth="1"/>
    <col min="10752" max="10752" width="19.5546875" bestFit="1" customWidth="1"/>
    <col min="10753" max="10753" width="77.5546875" bestFit="1" customWidth="1"/>
    <col min="10754" max="10754" width="14.5546875" customWidth="1"/>
    <col min="10755" max="10755" width="9.5546875" bestFit="1" customWidth="1"/>
    <col min="10756" max="10756" width="11.44140625" bestFit="1" customWidth="1"/>
    <col min="10759" max="10759" width="26.5546875" bestFit="1" customWidth="1"/>
    <col min="10760" max="10760" width="8" bestFit="1" customWidth="1"/>
    <col min="11008" max="11008" width="19.5546875" bestFit="1" customWidth="1"/>
    <col min="11009" max="11009" width="77.5546875" bestFit="1" customWidth="1"/>
    <col min="11010" max="11010" width="14.5546875" customWidth="1"/>
    <col min="11011" max="11011" width="9.5546875" bestFit="1" customWidth="1"/>
    <col min="11012" max="11012" width="11.44140625" bestFit="1" customWidth="1"/>
    <col min="11015" max="11015" width="26.5546875" bestFit="1" customWidth="1"/>
    <col min="11016" max="11016" width="8" bestFit="1" customWidth="1"/>
    <col min="11264" max="11264" width="19.5546875" bestFit="1" customWidth="1"/>
    <col min="11265" max="11265" width="77.5546875" bestFit="1" customWidth="1"/>
    <col min="11266" max="11266" width="14.5546875" customWidth="1"/>
    <col min="11267" max="11267" width="9.5546875" bestFit="1" customWidth="1"/>
    <col min="11268" max="11268" width="11.44140625" bestFit="1" customWidth="1"/>
    <col min="11271" max="11271" width="26.5546875" bestFit="1" customWidth="1"/>
    <col min="11272" max="11272" width="8" bestFit="1" customWidth="1"/>
    <col min="11520" max="11520" width="19.5546875" bestFit="1" customWidth="1"/>
    <col min="11521" max="11521" width="77.5546875" bestFit="1" customWidth="1"/>
    <col min="11522" max="11522" width="14.5546875" customWidth="1"/>
    <col min="11523" max="11523" width="9.5546875" bestFit="1" customWidth="1"/>
    <col min="11524" max="11524" width="11.44140625" bestFit="1" customWidth="1"/>
    <col min="11527" max="11527" width="26.5546875" bestFit="1" customWidth="1"/>
    <col min="11528" max="11528" width="8" bestFit="1" customWidth="1"/>
    <col min="11776" max="11776" width="19.5546875" bestFit="1" customWidth="1"/>
    <col min="11777" max="11777" width="77.5546875" bestFit="1" customWidth="1"/>
    <col min="11778" max="11778" width="14.5546875" customWidth="1"/>
    <col min="11779" max="11779" width="9.5546875" bestFit="1" customWidth="1"/>
    <col min="11780" max="11780" width="11.44140625" bestFit="1" customWidth="1"/>
    <col min="11783" max="11783" width="26.5546875" bestFit="1" customWidth="1"/>
    <col min="11784" max="11784" width="8" bestFit="1" customWidth="1"/>
    <col min="12032" max="12032" width="19.5546875" bestFit="1" customWidth="1"/>
    <col min="12033" max="12033" width="77.5546875" bestFit="1" customWidth="1"/>
    <col min="12034" max="12034" width="14.5546875" customWidth="1"/>
    <col min="12035" max="12035" width="9.5546875" bestFit="1" customWidth="1"/>
    <col min="12036" max="12036" width="11.44140625" bestFit="1" customWidth="1"/>
    <col min="12039" max="12039" width="26.5546875" bestFit="1" customWidth="1"/>
    <col min="12040" max="12040" width="8" bestFit="1" customWidth="1"/>
    <col min="12288" max="12288" width="19.5546875" bestFit="1" customWidth="1"/>
    <col min="12289" max="12289" width="77.5546875" bestFit="1" customWidth="1"/>
    <col min="12290" max="12290" width="14.5546875" customWidth="1"/>
    <col min="12291" max="12291" width="9.5546875" bestFit="1" customWidth="1"/>
    <col min="12292" max="12292" width="11.44140625" bestFit="1" customWidth="1"/>
    <col min="12295" max="12295" width="26.5546875" bestFit="1" customWidth="1"/>
    <col min="12296" max="12296" width="8" bestFit="1" customWidth="1"/>
    <col min="12544" max="12544" width="19.5546875" bestFit="1" customWidth="1"/>
    <col min="12545" max="12545" width="77.5546875" bestFit="1" customWidth="1"/>
    <col min="12546" max="12546" width="14.5546875" customWidth="1"/>
    <col min="12547" max="12547" width="9.5546875" bestFit="1" customWidth="1"/>
    <col min="12548" max="12548" width="11.44140625" bestFit="1" customWidth="1"/>
    <col min="12551" max="12551" width="26.5546875" bestFit="1" customWidth="1"/>
    <col min="12552" max="12552" width="8" bestFit="1" customWidth="1"/>
    <col min="12800" max="12800" width="19.5546875" bestFit="1" customWidth="1"/>
    <col min="12801" max="12801" width="77.5546875" bestFit="1" customWidth="1"/>
    <col min="12802" max="12802" width="14.5546875" customWidth="1"/>
    <col min="12803" max="12803" width="9.5546875" bestFit="1" customWidth="1"/>
    <col min="12804" max="12804" width="11.44140625" bestFit="1" customWidth="1"/>
    <col min="12807" max="12807" width="26.5546875" bestFit="1" customWidth="1"/>
    <col min="12808" max="12808" width="8" bestFit="1" customWidth="1"/>
    <col min="13056" max="13056" width="19.5546875" bestFit="1" customWidth="1"/>
    <col min="13057" max="13057" width="77.5546875" bestFit="1" customWidth="1"/>
    <col min="13058" max="13058" width="14.5546875" customWidth="1"/>
    <col min="13059" max="13059" width="9.5546875" bestFit="1" customWidth="1"/>
    <col min="13060" max="13060" width="11.44140625" bestFit="1" customWidth="1"/>
    <col min="13063" max="13063" width="26.5546875" bestFit="1" customWidth="1"/>
    <col min="13064" max="13064" width="8" bestFit="1" customWidth="1"/>
    <col min="13312" max="13312" width="19.5546875" bestFit="1" customWidth="1"/>
    <col min="13313" max="13313" width="77.5546875" bestFit="1" customWidth="1"/>
    <col min="13314" max="13314" width="14.5546875" customWidth="1"/>
    <col min="13315" max="13315" width="9.5546875" bestFit="1" customWidth="1"/>
    <col min="13316" max="13316" width="11.44140625" bestFit="1" customWidth="1"/>
    <col min="13319" max="13319" width="26.5546875" bestFit="1" customWidth="1"/>
    <col min="13320" max="13320" width="8" bestFit="1" customWidth="1"/>
    <col min="13568" max="13568" width="19.5546875" bestFit="1" customWidth="1"/>
    <col min="13569" max="13569" width="77.5546875" bestFit="1" customWidth="1"/>
    <col min="13570" max="13570" width="14.5546875" customWidth="1"/>
    <col min="13571" max="13571" width="9.5546875" bestFit="1" customWidth="1"/>
    <col min="13572" max="13572" width="11.44140625" bestFit="1" customWidth="1"/>
    <col min="13575" max="13575" width="26.5546875" bestFit="1" customWidth="1"/>
    <col min="13576" max="13576" width="8" bestFit="1" customWidth="1"/>
    <col min="13824" max="13824" width="19.5546875" bestFit="1" customWidth="1"/>
    <col min="13825" max="13825" width="77.5546875" bestFit="1" customWidth="1"/>
    <col min="13826" max="13826" width="14.5546875" customWidth="1"/>
    <col min="13827" max="13827" width="9.5546875" bestFit="1" customWidth="1"/>
    <col min="13828" max="13828" width="11.44140625" bestFit="1" customWidth="1"/>
    <col min="13831" max="13831" width="26.5546875" bestFit="1" customWidth="1"/>
    <col min="13832" max="13832" width="8" bestFit="1" customWidth="1"/>
    <col min="14080" max="14080" width="19.5546875" bestFit="1" customWidth="1"/>
    <col min="14081" max="14081" width="77.5546875" bestFit="1" customWidth="1"/>
    <col min="14082" max="14082" width="14.5546875" customWidth="1"/>
    <col min="14083" max="14083" width="9.5546875" bestFit="1" customWidth="1"/>
    <col min="14084" max="14084" width="11.44140625" bestFit="1" customWidth="1"/>
    <col min="14087" max="14087" width="26.5546875" bestFit="1" customWidth="1"/>
    <col min="14088" max="14088" width="8" bestFit="1" customWidth="1"/>
    <col min="14336" max="14336" width="19.5546875" bestFit="1" customWidth="1"/>
    <col min="14337" max="14337" width="77.5546875" bestFit="1" customWidth="1"/>
    <col min="14338" max="14338" width="14.5546875" customWidth="1"/>
    <col min="14339" max="14339" width="9.5546875" bestFit="1" customWidth="1"/>
    <col min="14340" max="14340" width="11.44140625" bestFit="1" customWidth="1"/>
    <col min="14343" max="14343" width="26.5546875" bestFit="1" customWidth="1"/>
    <col min="14344" max="14344" width="8" bestFit="1" customWidth="1"/>
    <col min="14592" max="14592" width="19.5546875" bestFit="1" customWidth="1"/>
    <col min="14593" max="14593" width="77.5546875" bestFit="1" customWidth="1"/>
    <col min="14594" max="14594" width="14.5546875" customWidth="1"/>
    <col min="14595" max="14595" width="9.5546875" bestFit="1" customWidth="1"/>
    <col min="14596" max="14596" width="11.44140625" bestFit="1" customWidth="1"/>
    <col min="14599" max="14599" width="26.5546875" bestFit="1" customWidth="1"/>
    <col min="14600" max="14600" width="8" bestFit="1" customWidth="1"/>
    <col min="14848" max="14848" width="19.5546875" bestFit="1" customWidth="1"/>
    <col min="14849" max="14849" width="77.5546875" bestFit="1" customWidth="1"/>
    <col min="14850" max="14850" width="14.5546875" customWidth="1"/>
    <col min="14851" max="14851" width="9.5546875" bestFit="1" customWidth="1"/>
    <col min="14852" max="14852" width="11.44140625" bestFit="1" customWidth="1"/>
    <col min="14855" max="14855" width="26.5546875" bestFit="1" customWidth="1"/>
    <col min="14856" max="14856" width="8" bestFit="1" customWidth="1"/>
    <col min="15104" max="15104" width="19.5546875" bestFit="1" customWidth="1"/>
    <col min="15105" max="15105" width="77.5546875" bestFit="1" customWidth="1"/>
    <col min="15106" max="15106" width="14.5546875" customWidth="1"/>
    <col min="15107" max="15107" width="9.5546875" bestFit="1" customWidth="1"/>
    <col min="15108" max="15108" width="11.44140625" bestFit="1" customWidth="1"/>
    <col min="15111" max="15111" width="26.5546875" bestFit="1" customWidth="1"/>
    <col min="15112" max="15112" width="8" bestFit="1" customWidth="1"/>
    <col min="15360" max="15360" width="19.5546875" bestFit="1" customWidth="1"/>
    <col min="15361" max="15361" width="77.5546875" bestFit="1" customWidth="1"/>
    <col min="15362" max="15362" width="14.5546875" customWidth="1"/>
    <col min="15363" max="15363" width="9.5546875" bestFit="1" customWidth="1"/>
    <col min="15364" max="15364" width="11.44140625" bestFit="1" customWidth="1"/>
    <col min="15367" max="15367" width="26.5546875" bestFit="1" customWidth="1"/>
    <col min="15368" max="15368" width="8" bestFit="1" customWidth="1"/>
    <col min="15616" max="15616" width="19.5546875" bestFit="1" customWidth="1"/>
    <col min="15617" max="15617" width="77.5546875" bestFit="1" customWidth="1"/>
    <col min="15618" max="15618" width="14.5546875" customWidth="1"/>
    <col min="15619" max="15619" width="9.5546875" bestFit="1" customWidth="1"/>
    <col min="15620" max="15620" width="11.44140625" bestFit="1" customWidth="1"/>
    <col min="15623" max="15623" width="26.5546875" bestFit="1" customWidth="1"/>
    <col min="15624" max="15624" width="8" bestFit="1" customWidth="1"/>
    <col min="15872" max="15872" width="19.5546875" bestFit="1" customWidth="1"/>
    <col min="15873" max="15873" width="77.5546875" bestFit="1" customWidth="1"/>
    <col min="15874" max="15874" width="14.5546875" customWidth="1"/>
    <col min="15875" max="15875" width="9.5546875" bestFit="1" customWidth="1"/>
    <col min="15876" max="15876" width="11.44140625" bestFit="1" customWidth="1"/>
    <col min="15879" max="15879" width="26.5546875" bestFit="1" customWidth="1"/>
    <col min="15880" max="15880" width="8" bestFit="1" customWidth="1"/>
    <col min="16128" max="16128" width="19.5546875" bestFit="1" customWidth="1"/>
    <col min="16129" max="16129" width="77.5546875" bestFit="1" customWidth="1"/>
    <col min="16130" max="16130" width="14.5546875" customWidth="1"/>
    <col min="16131" max="16131" width="9.5546875" bestFit="1" customWidth="1"/>
    <col min="16132" max="16132" width="11.44140625" bestFit="1" customWidth="1"/>
    <col min="16135" max="16135" width="26.5546875" bestFit="1" customWidth="1"/>
    <col min="16136" max="16136" width="8" bestFit="1" customWidth="1"/>
  </cols>
  <sheetData>
    <row r="1" spans="1:6" ht="15" thickBot="1" x14ac:dyDescent="0.35">
      <c r="A1" s="337" t="s">
        <v>1151</v>
      </c>
      <c r="B1" s="337"/>
      <c r="C1" s="337"/>
      <c r="D1" s="337"/>
      <c r="E1" s="337"/>
      <c r="F1" s="48"/>
    </row>
    <row r="2" spans="1:6" ht="31.8" thickBot="1" x14ac:dyDescent="0.35">
      <c r="A2" s="57" t="s">
        <v>555</v>
      </c>
      <c r="B2" s="58" t="s">
        <v>1121</v>
      </c>
      <c r="C2" s="58" t="s">
        <v>557</v>
      </c>
      <c r="D2" s="58" t="s">
        <v>1096</v>
      </c>
      <c r="E2" s="59" t="s">
        <v>1177</v>
      </c>
    </row>
    <row r="3" spans="1:6" x14ac:dyDescent="0.3">
      <c r="A3" s="338" t="s">
        <v>1158</v>
      </c>
      <c r="B3" s="338"/>
      <c r="C3" s="338"/>
      <c r="D3" s="338"/>
      <c r="E3" s="338"/>
    </row>
    <row r="4" spans="1:6" x14ac:dyDescent="0.3">
      <c r="A4" s="104" t="s">
        <v>263</v>
      </c>
      <c r="B4" s="41" t="s">
        <v>79</v>
      </c>
      <c r="C4" s="42">
        <v>89</v>
      </c>
      <c r="D4" s="41" t="s">
        <v>608</v>
      </c>
      <c r="E4" s="41" t="s">
        <v>1138</v>
      </c>
    </row>
    <row r="5" spans="1:6" x14ac:dyDescent="0.3">
      <c r="A5" s="104" t="s">
        <v>268</v>
      </c>
      <c r="B5" s="41" t="s">
        <v>940</v>
      </c>
      <c r="C5" s="42">
        <v>39.83</v>
      </c>
      <c r="D5" s="41" t="s">
        <v>608</v>
      </c>
      <c r="E5" s="41" t="s">
        <v>1117</v>
      </c>
    </row>
    <row r="6" spans="1:6" x14ac:dyDescent="0.3">
      <c r="A6" s="104" t="s">
        <v>270</v>
      </c>
      <c r="B6" s="41" t="s">
        <v>79</v>
      </c>
      <c r="C6" s="42">
        <v>75.739999999999995</v>
      </c>
      <c r="D6" s="41" t="s">
        <v>608</v>
      </c>
      <c r="E6" s="41" t="s">
        <v>1138</v>
      </c>
    </row>
    <row r="7" spans="1:6" x14ac:dyDescent="0.3">
      <c r="A7" s="104" t="s">
        <v>273</v>
      </c>
      <c r="B7" s="41" t="s">
        <v>941</v>
      </c>
      <c r="C7" s="42">
        <v>66.48</v>
      </c>
      <c r="D7" s="41" t="s">
        <v>608</v>
      </c>
      <c r="E7" s="41" t="s">
        <v>1117</v>
      </c>
    </row>
    <row r="8" spans="1:6" x14ac:dyDescent="0.3">
      <c r="A8" s="104" t="s">
        <v>727</v>
      </c>
      <c r="B8" s="41" t="s">
        <v>93</v>
      </c>
      <c r="C8" s="42">
        <v>11.39</v>
      </c>
      <c r="D8" s="41" t="s">
        <v>608</v>
      </c>
      <c r="E8" s="41" t="s">
        <v>1117</v>
      </c>
    </row>
    <row r="9" spans="1:6" x14ac:dyDescent="0.3">
      <c r="A9" s="104" t="s">
        <v>942</v>
      </c>
      <c r="B9" s="41" t="s">
        <v>943</v>
      </c>
      <c r="C9" s="42">
        <v>4.38</v>
      </c>
      <c r="D9" s="41" t="s">
        <v>608</v>
      </c>
      <c r="E9" s="41" t="s">
        <v>1117</v>
      </c>
    </row>
    <row r="10" spans="1:6" x14ac:dyDescent="0.3">
      <c r="A10" s="104" t="s">
        <v>728</v>
      </c>
      <c r="B10" s="41" t="s">
        <v>95</v>
      </c>
      <c r="C10" s="42">
        <v>6.7</v>
      </c>
      <c r="D10" s="41" t="s">
        <v>608</v>
      </c>
      <c r="E10" s="41" t="s">
        <v>1117</v>
      </c>
    </row>
    <row r="11" spans="1:6" x14ac:dyDescent="0.3">
      <c r="A11" s="104" t="s">
        <v>729</v>
      </c>
      <c r="B11" s="41" t="s">
        <v>79</v>
      </c>
      <c r="C11" s="42">
        <v>54.42</v>
      </c>
      <c r="D11" s="41" t="s">
        <v>608</v>
      </c>
      <c r="E11" s="41" t="s">
        <v>1138</v>
      </c>
    </row>
    <row r="12" spans="1:6" x14ac:dyDescent="0.3">
      <c r="A12" s="104" t="s">
        <v>730</v>
      </c>
      <c r="B12" s="41" t="s">
        <v>127</v>
      </c>
      <c r="C12" s="42">
        <v>5.78</v>
      </c>
      <c r="D12" s="41" t="s">
        <v>608</v>
      </c>
      <c r="E12" s="41" t="s">
        <v>1138</v>
      </c>
    </row>
    <row r="13" spans="1:6" x14ac:dyDescent="0.3">
      <c r="A13" s="104" t="s">
        <v>731</v>
      </c>
      <c r="B13" s="41" t="s">
        <v>127</v>
      </c>
      <c r="C13" s="42">
        <v>4.3</v>
      </c>
      <c r="D13" s="41" t="s">
        <v>608</v>
      </c>
      <c r="E13" s="41" t="s">
        <v>1138</v>
      </c>
    </row>
    <row r="14" spans="1:6" x14ac:dyDescent="0.3">
      <c r="A14" s="104" t="s">
        <v>300</v>
      </c>
      <c r="B14" s="41" t="s">
        <v>944</v>
      </c>
      <c r="C14" s="42">
        <v>3.32</v>
      </c>
      <c r="D14" s="47" t="s">
        <v>608</v>
      </c>
      <c r="E14" s="47" t="s">
        <v>1138</v>
      </c>
    </row>
    <row r="15" spans="1:6" x14ac:dyDescent="0.3">
      <c r="A15" s="104" t="s">
        <v>297</v>
      </c>
      <c r="B15" s="41" t="s">
        <v>147</v>
      </c>
      <c r="C15" s="42">
        <v>11.75</v>
      </c>
      <c r="D15" s="47" t="s">
        <v>608</v>
      </c>
      <c r="E15" s="47" t="s">
        <v>1138</v>
      </c>
    </row>
    <row r="16" spans="1:6" x14ac:dyDescent="0.3">
      <c r="A16" s="104" t="s">
        <v>281</v>
      </c>
      <c r="B16" s="41" t="s">
        <v>151</v>
      </c>
      <c r="C16" s="42">
        <v>15.13</v>
      </c>
      <c r="D16" s="47" t="s">
        <v>608</v>
      </c>
      <c r="E16" s="47" t="s">
        <v>1138</v>
      </c>
    </row>
    <row r="17" spans="1:5" x14ac:dyDescent="0.3">
      <c r="A17" s="104" t="s">
        <v>282</v>
      </c>
      <c r="B17" s="41" t="s">
        <v>227</v>
      </c>
      <c r="C17" s="42">
        <v>16.86</v>
      </c>
      <c r="D17" s="47" t="s">
        <v>608</v>
      </c>
      <c r="E17" s="47" t="s">
        <v>1138</v>
      </c>
    </row>
    <row r="18" spans="1:5" x14ac:dyDescent="0.3">
      <c r="A18" s="104" t="s">
        <v>285</v>
      </c>
      <c r="B18" s="41" t="s">
        <v>945</v>
      </c>
      <c r="C18" s="42">
        <v>15.65</v>
      </c>
      <c r="D18" s="47" t="s">
        <v>608</v>
      </c>
      <c r="E18" s="41" t="s">
        <v>1117</v>
      </c>
    </row>
    <row r="19" spans="1:5" x14ac:dyDescent="0.3">
      <c r="A19" s="104" t="s">
        <v>286</v>
      </c>
      <c r="B19" s="41" t="s">
        <v>227</v>
      </c>
      <c r="C19" s="42">
        <v>15.63</v>
      </c>
      <c r="D19" s="47" t="s">
        <v>608</v>
      </c>
      <c r="E19" s="47" t="s">
        <v>1138</v>
      </c>
    </row>
    <row r="20" spans="1:5" x14ac:dyDescent="0.3">
      <c r="A20" s="104" t="s">
        <v>287</v>
      </c>
      <c r="B20" s="41" t="s">
        <v>946</v>
      </c>
      <c r="C20" s="42">
        <v>50.07</v>
      </c>
      <c r="D20" s="47" t="s">
        <v>608</v>
      </c>
      <c r="E20" s="47" t="s">
        <v>1138</v>
      </c>
    </row>
    <row r="21" spans="1:5" x14ac:dyDescent="0.3">
      <c r="A21" s="104" t="s">
        <v>288</v>
      </c>
      <c r="B21" s="41" t="s">
        <v>80</v>
      </c>
      <c r="C21" s="42">
        <v>16.03</v>
      </c>
      <c r="D21" s="47" t="s">
        <v>703</v>
      </c>
      <c r="E21" s="47" t="s">
        <v>1138</v>
      </c>
    </row>
    <row r="22" spans="1:5" x14ac:dyDescent="0.3">
      <c r="A22" s="104" t="s">
        <v>289</v>
      </c>
      <c r="B22" s="41" t="s">
        <v>80</v>
      </c>
      <c r="C22" s="42">
        <v>16.12</v>
      </c>
      <c r="D22" s="47" t="s">
        <v>703</v>
      </c>
      <c r="E22" s="47" t="s">
        <v>1138</v>
      </c>
    </row>
    <row r="23" spans="1:5" x14ac:dyDescent="0.3">
      <c r="A23" s="104" t="s">
        <v>290</v>
      </c>
      <c r="B23" s="41" t="s">
        <v>157</v>
      </c>
      <c r="C23" s="42">
        <v>33.33</v>
      </c>
      <c r="D23" s="47" t="s">
        <v>1152</v>
      </c>
      <c r="E23" s="47" t="s">
        <v>1138</v>
      </c>
    </row>
    <row r="24" spans="1:5" x14ac:dyDescent="0.3">
      <c r="A24" s="104" t="s">
        <v>291</v>
      </c>
      <c r="B24" s="41" t="s">
        <v>99</v>
      </c>
      <c r="C24" s="42">
        <v>15.35</v>
      </c>
      <c r="D24" s="47" t="s">
        <v>608</v>
      </c>
      <c r="E24" s="41" t="s">
        <v>1117</v>
      </c>
    </row>
    <row r="25" spans="1:5" x14ac:dyDescent="0.3">
      <c r="A25" s="104" t="s">
        <v>292</v>
      </c>
      <c r="B25" s="41" t="s">
        <v>79</v>
      </c>
      <c r="C25" s="42">
        <v>7.93</v>
      </c>
      <c r="D25" s="47" t="s">
        <v>608</v>
      </c>
      <c r="E25" s="47" t="s">
        <v>1138</v>
      </c>
    </row>
    <row r="26" spans="1:5" x14ac:dyDescent="0.3">
      <c r="A26" s="104" t="s">
        <v>474</v>
      </c>
      <c r="B26" s="41" t="s">
        <v>120</v>
      </c>
      <c r="C26" s="42">
        <v>9.51</v>
      </c>
      <c r="D26" s="47" t="s">
        <v>608</v>
      </c>
      <c r="E26" s="47" t="s">
        <v>1138</v>
      </c>
    </row>
    <row r="27" spans="1:5" x14ac:dyDescent="0.3">
      <c r="A27" s="104" t="s">
        <v>947</v>
      </c>
      <c r="B27" s="41" t="s">
        <v>940</v>
      </c>
      <c r="C27" s="42">
        <v>8.25</v>
      </c>
      <c r="D27" s="47" t="s">
        <v>608</v>
      </c>
      <c r="E27" s="47" t="s">
        <v>1138</v>
      </c>
    </row>
    <row r="28" spans="1:5" x14ac:dyDescent="0.3">
      <c r="A28" s="104" t="s">
        <v>293</v>
      </c>
      <c r="B28" s="41" t="s">
        <v>948</v>
      </c>
      <c r="C28" s="42">
        <v>50.19</v>
      </c>
      <c r="D28" s="47" t="s">
        <v>608</v>
      </c>
      <c r="E28" s="47" t="s">
        <v>1138</v>
      </c>
    </row>
    <row r="29" spans="1:5" x14ac:dyDescent="0.3">
      <c r="A29" s="104" t="s">
        <v>294</v>
      </c>
      <c r="B29" s="41" t="s">
        <v>949</v>
      </c>
      <c r="C29" s="42">
        <v>38.049999999999997</v>
      </c>
      <c r="D29" s="47" t="s">
        <v>608</v>
      </c>
      <c r="E29" s="47" t="s">
        <v>1138</v>
      </c>
    </row>
    <row r="30" spans="1:5" x14ac:dyDescent="0.3">
      <c r="A30" s="104" t="s">
        <v>475</v>
      </c>
      <c r="B30" s="41" t="s">
        <v>950</v>
      </c>
      <c r="C30" s="42">
        <v>10.7</v>
      </c>
      <c r="D30" s="47" t="s">
        <v>608</v>
      </c>
      <c r="E30" s="47" t="s">
        <v>1138</v>
      </c>
    </row>
    <row r="31" spans="1:5" x14ac:dyDescent="0.3">
      <c r="A31" s="104" t="s">
        <v>295</v>
      </c>
      <c r="B31" s="41" t="s">
        <v>107</v>
      </c>
      <c r="C31" s="42">
        <v>12.74</v>
      </c>
      <c r="D31" s="47" t="s">
        <v>608</v>
      </c>
      <c r="E31" s="41" t="s">
        <v>1117</v>
      </c>
    </row>
    <row r="32" spans="1:5" x14ac:dyDescent="0.3">
      <c r="A32" s="104" t="s">
        <v>296</v>
      </c>
      <c r="B32" s="41" t="s">
        <v>951</v>
      </c>
      <c r="C32" s="42">
        <v>11.96</v>
      </c>
      <c r="D32" s="47" t="s">
        <v>608</v>
      </c>
      <c r="E32" s="47" t="s">
        <v>1138</v>
      </c>
    </row>
    <row r="33" spans="1:5" x14ac:dyDescent="0.3">
      <c r="A33" s="104" t="s">
        <v>279</v>
      </c>
      <c r="B33" s="41" t="s">
        <v>952</v>
      </c>
      <c r="C33" s="42">
        <v>6.32</v>
      </c>
      <c r="D33" s="47" t="s">
        <v>608</v>
      </c>
      <c r="E33" s="47" t="s">
        <v>1138</v>
      </c>
    </row>
    <row r="34" spans="1:5" x14ac:dyDescent="0.3">
      <c r="A34" s="104" t="s">
        <v>476</v>
      </c>
      <c r="B34" s="41" t="s">
        <v>78</v>
      </c>
      <c r="C34" s="42">
        <v>5.09</v>
      </c>
      <c r="D34" s="47" t="s">
        <v>608</v>
      </c>
      <c r="E34" s="47" t="s">
        <v>1138</v>
      </c>
    </row>
    <row r="35" spans="1:5" x14ac:dyDescent="0.3">
      <c r="A35" s="104" t="s">
        <v>298</v>
      </c>
      <c r="B35" s="41" t="s">
        <v>78</v>
      </c>
      <c r="C35" s="42">
        <v>10.210000000000001</v>
      </c>
      <c r="D35" s="47" t="s">
        <v>608</v>
      </c>
      <c r="E35" s="47" t="s">
        <v>1138</v>
      </c>
    </row>
    <row r="36" spans="1:5" x14ac:dyDescent="0.3">
      <c r="A36" s="104" t="s">
        <v>299</v>
      </c>
      <c r="B36" s="41" t="s">
        <v>227</v>
      </c>
      <c r="C36" s="42">
        <v>32.520000000000003</v>
      </c>
      <c r="D36" s="47" t="s">
        <v>608</v>
      </c>
      <c r="E36" s="47" t="s">
        <v>1138</v>
      </c>
    </row>
    <row r="37" spans="1:5" x14ac:dyDescent="0.3">
      <c r="A37" s="104" t="s">
        <v>278</v>
      </c>
      <c r="B37" s="41" t="s">
        <v>952</v>
      </c>
      <c r="C37" s="42">
        <v>6.5</v>
      </c>
      <c r="D37" s="47" t="s">
        <v>608</v>
      </c>
      <c r="E37" s="47" t="s">
        <v>1138</v>
      </c>
    </row>
    <row r="38" spans="1:5" x14ac:dyDescent="0.3">
      <c r="A38" s="104" t="s">
        <v>477</v>
      </c>
      <c r="B38" s="41" t="s">
        <v>953</v>
      </c>
      <c r="C38" s="42">
        <v>9.44</v>
      </c>
      <c r="D38" s="47" t="s">
        <v>608</v>
      </c>
      <c r="E38" s="47" t="s">
        <v>1138</v>
      </c>
    </row>
    <row r="39" spans="1:5" x14ac:dyDescent="0.3">
      <c r="A39" s="104" t="s">
        <v>301</v>
      </c>
      <c r="B39" s="41" t="s">
        <v>74</v>
      </c>
      <c r="C39" s="42">
        <v>5.47</v>
      </c>
      <c r="D39" s="47" t="s">
        <v>1152</v>
      </c>
      <c r="E39" s="47" t="s">
        <v>1138</v>
      </c>
    </row>
    <row r="40" spans="1:5" x14ac:dyDescent="0.3">
      <c r="A40" s="104" t="s">
        <v>302</v>
      </c>
      <c r="B40" s="41" t="s">
        <v>80</v>
      </c>
      <c r="C40" s="42">
        <v>19.29</v>
      </c>
      <c r="D40" s="47" t="s">
        <v>1152</v>
      </c>
      <c r="E40" s="47" t="s">
        <v>1138</v>
      </c>
    </row>
    <row r="41" spans="1:5" x14ac:dyDescent="0.3">
      <c r="A41" s="104" t="s">
        <v>303</v>
      </c>
      <c r="B41" s="41" t="s">
        <v>104</v>
      </c>
      <c r="C41" s="42">
        <v>2.74</v>
      </c>
      <c r="D41" s="47" t="s">
        <v>608</v>
      </c>
      <c r="E41" s="47" t="s">
        <v>1138</v>
      </c>
    </row>
    <row r="42" spans="1:5" x14ac:dyDescent="0.3">
      <c r="A42" s="104" t="s">
        <v>304</v>
      </c>
      <c r="B42" s="41" t="s">
        <v>145</v>
      </c>
      <c r="C42" s="42">
        <v>2.2799999999999998</v>
      </c>
      <c r="D42" s="47" t="s">
        <v>608</v>
      </c>
      <c r="E42" s="47" t="s">
        <v>1138</v>
      </c>
    </row>
    <row r="43" spans="1:5" x14ac:dyDescent="0.3">
      <c r="A43" s="104" t="s">
        <v>954</v>
      </c>
      <c r="B43" s="41" t="s">
        <v>955</v>
      </c>
      <c r="C43" s="42">
        <v>48.88</v>
      </c>
      <c r="D43" s="47" t="s">
        <v>608</v>
      </c>
      <c r="E43" s="47" t="s">
        <v>1138</v>
      </c>
    </row>
    <row r="44" spans="1:5" x14ac:dyDescent="0.3">
      <c r="A44" s="104" t="s">
        <v>956</v>
      </c>
      <c r="B44" s="41" t="s">
        <v>75</v>
      </c>
      <c r="C44" s="42">
        <v>14.2</v>
      </c>
      <c r="D44" s="47" t="s">
        <v>608</v>
      </c>
      <c r="E44" s="47" t="s">
        <v>1138</v>
      </c>
    </row>
    <row r="45" spans="1:5" x14ac:dyDescent="0.3">
      <c r="A45" s="104" t="s">
        <v>957</v>
      </c>
      <c r="B45" s="41" t="s">
        <v>958</v>
      </c>
      <c r="C45" s="42">
        <v>33.869999999999997</v>
      </c>
      <c r="D45" s="47" t="s">
        <v>1153</v>
      </c>
      <c r="E45" s="47" t="s">
        <v>1138</v>
      </c>
    </row>
    <row r="46" spans="1:5" x14ac:dyDescent="0.3">
      <c r="A46" s="104" t="s">
        <v>959</v>
      </c>
      <c r="B46" s="41" t="s">
        <v>960</v>
      </c>
      <c r="C46" s="42">
        <v>16.32</v>
      </c>
      <c r="D46" s="47" t="s">
        <v>1152</v>
      </c>
      <c r="E46" s="47" t="s">
        <v>1138</v>
      </c>
    </row>
    <row r="47" spans="1:5" x14ac:dyDescent="0.3">
      <c r="A47" s="104" t="s">
        <v>961</v>
      </c>
      <c r="B47" s="41" t="s">
        <v>962</v>
      </c>
      <c r="C47" s="42">
        <v>14.6</v>
      </c>
      <c r="D47" s="47" t="s">
        <v>608</v>
      </c>
      <c r="E47" s="47" t="s">
        <v>1138</v>
      </c>
    </row>
    <row r="48" spans="1:5" x14ac:dyDescent="0.3">
      <c r="A48" s="104" t="s">
        <v>963</v>
      </c>
      <c r="B48" s="41" t="s">
        <v>964</v>
      </c>
      <c r="C48" s="42">
        <v>32.42</v>
      </c>
      <c r="D48" s="47" t="s">
        <v>608</v>
      </c>
      <c r="E48" s="47" t="s">
        <v>1138</v>
      </c>
    </row>
    <row r="49" spans="1:5" x14ac:dyDescent="0.3">
      <c r="A49" s="104" t="s">
        <v>965</v>
      </c>
      <c r="B49" s="41" t="s">
        <v>966</v>
      </c>
      <c r="C49" s="42">
        <v>16.28</v>
      </c>
      <c r="D49" s="47" t="s">
        <v>608</v>
      </c>
      <c r="E49" s="47" t="s">
        <v>1138</v>
      </c>
    </row>
    <row r="50" spans="1:5" x14ac:dyDescent="0.3">
      <c r="A50" s="104" t="s">
        <v>967</v>
      </c>
      <c r="B50" s="41" t="s">
        <v>968</v>
      </c>
      <c r="C50" s="42">
        <v>12.71</v>
      </c>
      <c r="D50" s="47" t="s">
        <v>608</v>
      </c>
      <c r="E50" s="47" t="s">
        <v>1138</v>
      </c>
    </row>
    <row r="51" spans="1:5" x14ac:dyDescent="0.3">
      <c r="A51" s="104" t="s">
        <v>969</v>
      </c>
      <c r="B51" s="41" t="s">
        <v>970</v>
      </c>
      <c r="C51" s="42">
        <v>22.96</v>
      </c>
      <c r="D51" s="47" t="s">
        <v>608</v>
      </c>
      <c r="E51" s="47" t="s">
        <v>1138</v>
      </c>
    </row>
    <row r="52" spans="1:5" x14ac:dyDescent="0.3">
      <c r="A52" s="104" t="s">
        <v>971</v>
      </c>
      <c r="B52" s="41" t="s">
        <v>80</v>
      </c>
      <c r="C52" s="42">
        <v>33.450000000000003</v>
      </c>
      <c r="D52" s="47" t="s">
        <v>1152</v>
      </c>
      <c r="E52" s="47" t="s">
        <v>1138</v>
      </c>
    </row>
    <row r="53" spans="1:5" x14ac:dyDescent="0.3">
      <c r="A53" s="104" t="s">
        <v>972</v>
      </c>
      <c r="B53" s="41" t="s">
        <v>79</v>
      </c>
      <c r="C53" s="42">
        <v>11.2</v>
      </c>
      <c r="D53" s="47" t="s">
        <v>608</v>
      </c>
      <c r="E53" s="47" t="s">
        <v>1138</v>
      </c>
    </row>
    <row r="54" spans="1:5" x14ac:dyDescent="0.3">
      <c r="A54" s="104" t="s">
        <v>973</v>
      </c>
      <c r="B54" s="41" t="s">
        <v>99</v>
      </c>
      <c r="C54" s="42">
        <v>8.9700000000000006</v>
      </c>
      <c r="D54" s="47" t="s">
        <v>608</v>
      </c>
      <c r="E54" s="41" t="s">
        <v>1117</v>
      </c>
    </row>
    <row r="55" spans="1:5" x14ac:dyDescent="0.3">
      <c r="A55" s="104" t="s">
        <v>974</v>
      </c>
      <c r="B55" s="41" t="s">
        <v>975</v>
      </c>
      <c r="C55" s="42">
        <v>31.78</v>
      </c>
      <c r="D55" s="47" t="s">
        <v>608</v>
      </c>
      <c r="E55" s="47" t="s">
        <v>1138</v>
      </c>
    </row>
    <row r="56" spans="1:5" x14ac:dyDescent="0.3">
      <c r="A56" s="104" t="s">
        <v>976</v>
      </c>
      <c r="B56" s="41" t="s">
        <v>977</v>
      </c>
      <c r="C56" s="42">
        <v>15.29</v>
      </c>
      <c r="D56" s="47" t="s">
        <v>608</v>
      </c>
      <c r="E56" s="47" t="s">
        <v>1138</v>
      </c>
    </row>
    <row r="57" spans="1:5" x14ac:dyDescent="0.3">
      <c r="A57" s="104" t="s">
        <v>978</v>
      </c>
      <c r="B57" s="41" t="s">
        <v>979</v>
      </c>
      <c r="C57" s="42">
        <v>15.66</v>
      </c>
      <c r="D57" s="47" t="s">
        <v>608</v>
      </c>
      <c r="E57" s="47" t="s">
        <v>1138</v>
      </c>
    </row>
    <row r="58" spans="1:5" x14ac:dyDescent="0.3">
      <c r="A58" s="104" t="s">
        <v>980</v>
      </c>
      <c r="B58" s="41" t="s">
        <v>981</v>
      </c>
      <c r="C58" s="42">
        <v>32.229999999999997</v>
      </c>
      <c r="D58" s="47" t="s">
        <v>608</v>
      </c>
      <c r="E58" s="47" t="s">
        <v>1138</v>
      </c>
    </row>
    <row r="59" spans="1:5" x14ac:dyDescent="0.3">
      <c r="A59" s="104" t="s">
        <v>982</v>
      </c>
      <c r="B59" s="41" t="s">
        <v>983</v>
      </c>
      <c r="C59" s="42">
        <v>14.85</v>
      </c>
      <c r="D59" s="47" t="s">
        <v>608</v>
      </c>
      <c r="E59" s="47" t="s">
        <v>1138</v>
      </c>
    </row>
    <row r="60" spans="1:5" x14ac:dyDescent="0.3">
      <c r="A60" s="104" t="s">
        <v>984</v>
      </c>
      <c r="B60" s="41" t="s">
        <v>985</v>
      </c>
      <c r="C60" s="42">
        <v>31.78</v>
      </c>
      <c r="D60" s="47" t="s">
        <v>1152</v>
      </c>
      <c r="E60" s="47" t="s">
        <v>1138</v>
      </c>
    </row>
    <row r="61" spans="1:5" x14ac:dyDescent="0.3">
      <c r="A61" s="104" t="s">
        <v>986</v>
      </c>
      <c r="B61" s="41" t="s">
        <v>987</v>
      </c>
      <c r="C61" s="42">
        <v>16.39</v>
      </c>
      <c r="D61" s="47" t="s">
        <v>1152</v>
      </c>
      <c r="E61" s="47" t="s">
        <v>1138</v>
      </c>
    </row>
    <row r="62" spans="1:5" x14ac:dyDescent="0.3">
      <c r="A62" s="104" t="s">
        <v>988</v>
      </c>
      <c r="B62" s="41" t="s">
        <v>989</v>
      </c>
      <c r="C62" s="42">
        <v>34.18</v>
      </c>
      <c r="D62" s="47" t="s">
        <v>1152</v>
      </c>
      <c r="E62" s="47" t="s">
        <v>1138</v>
      </c>
    </row>
    <row r="63" spans="1:5" x14ac:dyDescent="0.3">
      <c r="A63" s="104" t="s">
        <v>990</v>
      </c>
      <c r="B63" s="41" t="s">
        <v>109</v>
      </c>
      <c r="C63" s="42">
        <v>23.53</v>
      </c>
      <c r="D63" s="47" t="s">
        <v>608</v>
      </c>
      <c r="E63" s="41" t="s">
        <v>1117</v>
      </c>
    </row>
    <row r="64" spans="1:5" x14ac:dyDescent="0.3">
      <c r="A64" s="104" t="s">
        <v>991</v>
      </c>
      <c r="B64" s="41" t="s">
        <v>155</v>
      </c>
      <c r="C64" s="42">
        <v>5.45</v>
      </c>
      <c r="D64" s="47" t="s">
        <v>608</v>
      </c>
      <c r="E64" s="47" t="s">
        <v>1138</v>
      </c>
    </row>
    <row r="65" spans="1:5" x14ac:dyDescent="0.3">
      <c r="A65" s="104" t="s">
        <v>992</v>
      </c>
      <c r="B65" s="41" t="s">
        <v>153</v>
      </c>
      <c r="C65" s="42">
        <v>7.25</v>
      </c>
      <c r="D65" s="47" t="s">
        <v>608</v>
      </c>
      <c r="E65" s="47" t="s">
        <v>1138</v>
      </c>
    </row>
    <row r="66" spans="1:5" x14ac:dyDescent="0.3">
      <c r="A66" s="104" t="s">
        <v>993</v>
      </c>
      <c r="B66" s="41" t="s">
        <v>99</v>
      </c>
      <c r="C66" s="42">
        <v>5.62</v>
      </c>
      <c r="D66" s="47" t="s">
        <v>608</v>
      </c>
      <c r="E66" s="41" t="s">
        <v>1117</v>
      </c>
    </row>
    <row r="67" spans="1:5" x14ac:dyDescent="0.3">
      <c r="A67" s="104" t="s">
        <v>994</v>
      </c>
      <c r="B67" s="41" t="s">
        <v>79</v>
      </c>
      <c r="C67" s="42">
        <v>12.06</v>
      </c>
      <c r="D67" s="47" t="s">
        <v>608</v>
      </c>
      <c r="E67" s="47" t="s">
        <v>1138</v>
      </c>
    </row>
    <row r="68" spans="1:5" x14ac:dyDescent="0.3">
      <c r="A68" s="104" t="s">
        <v>995</v>
      </c>
      <c r="B68" s="41" t="s">
        <v>79</v>
      </c>
      <c r="C68" s="42">
        <v>20.87</v>
      </c>
      <c r="D68" s="47" t="s">
        <v>608</v>
      </c>
      <c r="E68" s="47" t="s">
        <v>1138</v>
      </c>
    </row>
    <row r="69" spans="1:5" x14ac:dyDescent="0.3">
      <c r="A69" s="104" t="s">
        <v>996</v>
      </c>
      <c r="B69" s="41" t="s">
        <v>99</v>
      </c>
      <c r="C69" s="42">
        <v>19.5</v>
      </c>
      <c r="D69" s="47" t="s">
        <v>608</v>
      </c>
      <c r="E69" s="41" t="s">
        <v>1117</v>
      </c>
    </row>
    <row r="70" spans="1:5" x14ac:dyDescent="0.3">
      <c r="A70" s="104" t="s">
        <v>997</v>
      </c>
      <c r="B70" s="41" t="s">
        <v>99</v>
      </c>
      <c r="C70" s="42">
        <v>12.91</v>
      </c>
      <c r="D70" s="47" t="s">
        <v>608</v>
      </c>
      <c r="E70" s="41" t="s">
        <v>1117</v>
      </c>
    </row>
    <row r="71" spans="1:5" x14ac:dyDescent="0.3">
      <c r="A71" s="104" t="s">
        <v>998</v>
      </c>
      <c r="B71" s="41" t="s">
        <v>99</v>
      </c>
      <c r="C71" s="42">
        <v>12.91</v>
      </c>
      <c r="D71" s="47" t="s">
        <v>608</v>
      </c>
      <c r="E71" s="41" t="s">
        <v>1117</v>
      </c>
    </row>
    <row r="72" spans="1:5" x14ac:dyDescent="0.3">
      <c r="A72" s="104" t="s">
        <v>999</v>
      </c>
      <c r="B72" s="41" t="s">
        <v>99</v>
      </c>
      <c r="C72" s="42">
        <v>13.34</v>
      </c>
      <c r="D72" s="47" t="s">
        <v>608</v>
      </c>
      <c r="E72" s="41" t="s">
        <v>1117</v>
      </c>
    </row>
    <row r="73" spans="1:5" x14ac:dyDescent="0.3">
      <c r="A73" s="104" t="s">
        <v>1000</v>
      </c>
      <c r="B73" s="41" t="s">
        <v>99</v>
      </c>
      <c r="C73" s="42">
        <v>20.55</v>
      </c>
      <c r="D73" s="47" t="s">
        <v>608</v>
      </c>
      <c r="E73" s="41" t="s">
        <v>1117</v>
      </c>
    </row>
    <row r="74" spans="1:5" x14ac:dyDescent="0.3">
      <c r="A74" s="104" t="s">
        <v>1001</v>
      </c>
      <c r="B74" s="41" t="s">
        <v>99</v>
      </c>
      <c r="C74" s="42">
        <v>11.1</v>
      </c>
      <c r="D74" s="47" t="s">
        <v>608</v>
      </c>
      <c r="E74" s="41" t="s">
        <v>1117</v>
      </c>
    </row>
    <row r="75" spans="1:5" x14ac:dyDescent="0.3">
      <c r="A75" s="104" t="s">
        <v>1002</v>
      </c>
      <c r="B75" s="41" t="s">
        <v>99</v>
      </c>
      <c r="C75" s="42">
        <v>11.1</v>
      </c>
      <c r="D75" s="47" t="s">
        <v>608</v>
      </c>
      <c r="E75" s="41" t="s">
        <v>1117</v>
      </c>
    </row>
    <row r="76" spans="1:5" x14ac:dyDescent="0.3">
      <c r="A76" s="104" t="s">
        <v>1003</v>
      </c>
      <c r="B76" s="41" t="s">
        <v>99</v>
      </c>
      <c r="C76" s="42">
        <v>12.03</v>
      </c>
      <c r="D76" s="47" t="s">
        <v>608</v>
      </c>
      <c r="E76" s="41" t="s">
        <v>1117</v>
      </c>
    </row>
    <row r="77" spans="1:5" x14ac:dyDescent="0.3">
      <c r="A77" s="104" t="s">
        <v>1004</v>
      </c>
      <c r="B77" s="41" t="s">
        <v>99</v>
      </c>
      <c r="C77" s="42">
        <v>8.1199999999999992</v>
      </c>
      <c r="D77" s="47" t="s">
        <v>608</v>
      </c>
      <c r="E77" s="41" t="s">
        <v>1117</v>
      </c>
    </row>
    <row r="78" spans="1:5" x14ac:dyDescent="0.3">
      <c r="A78" s="104" t="s">
        <v>1005</v>
      </c>
      <c r="B78" s="41" t="s">
        <v>1006</v>
      </c>
      <c r="C78" s="42">
        <v>11.3</v>
      </c>
      <c r="D78" s="47" t="s">
        <v>608</v>
      </c>
      <c r="E78" s="41" t="s">
        <v>1117</v>
      </c>
    </row>
    <row r="79" spans="1:5" x14ac:dyDescent="0.3">
      <c r="A79" s="104" t="s">
        <v>1007</v>
      </c>
      <c r="B79" s="41" t="s">
        <v>145</v>
      </c>
      <c r="C79" s="45">
        <v>3.55</v>
      </c>
      <c r="D79" s="47" t="s">
        <v>608</v>
      </c>
      <c r="E79" s="41" t="s">
        <v>1138</v>
      </c>
    </row>
    <row r="80" spans="1:5" ht="15" thickBot="1" x14ac:dyDescent="0.35">
      <c r="A80" s="104" t="s">
        <v>1008</v>
      </c>
      <c r="B80" s="41" t="s">
        <v>227</v>
      </c>
      <c r="C80" s="186">
        <v>29.7</v>
      </c>
      <c r="D80" s="47" t="s">
        <v>608</v>
      </c>
      <c r="E80" s="41" t="s">
        <v>1138</v>
      </c>
    </row>
    <row r="81" spans="1:5" ht="15" thickBot="1" x14ac:dyDescent="0.35">
      <c r="A81" s="52"/>
      <c r="B81" s="183"/>
      <c r="C81" s="187">
        <f>SUM(C4:C80)</f>
        <v>1515.3599999999997</v>
      </c>
      <c r="D81" s="184"/>
      <c r="E81" s="185"/>
    </row>
    <row r="82" spans="1:5" x14ac:dyDescent="0.3">
      <c r="A82" s="333" t="s">
        <v>1157</v>
      </c>
      <c r="B82" s="334"/>
      <c r="C82" s="335"/>
      <c r="D82" s="334"/>
      <c r="E82" s="336"/>
    </row>
    <row r="83" spans="1:5" x14ac:dyDescent="0.3">
      <c r="A83" s="104" t="s">
        <v>479</v>
      </c>
      <c r="B83" s="41" t="s">
        <v>79</v>
      </c>
      <c r="C83" s="42">
        <v>37.520000000000003</v>
      </c>
      <c r="D83" s="47" t="s">
        <v>1154</v>
      </c>
      <c r="E83" s="41" t="s">
        <v>1138</v>
      </c>
    </row>
    <row r="84" spans="1:5" x14ac:dyDescent="0.3">
      <c r="A84" s="104" t="s">
        <v>737</v>
      </c>
      <c r="B84" s="41" t="s">
        <v>935</v>
      </c>
      <c r="C84" s="42">
        <v>50.59</v>
      </c>
      <c r="D84" s="47" t="s">
        <v>1154</v>
      </c>
      <c r="E84" s="41" t="s">
        <v>1138</v>
      </c>
    </row>
    <row r="85" spans="1:5" x14ac:dyDescent="0.3">
      <c r="A85" s="104" t="s">
        <v>480</v>
      </c>
      <c r="B85" s="41" t="s">
        <v>936</v>
      </c>
      <c r="C85" s="42">
        <v>63.94</v>
      </c>
      <c r="D85" s="47" t="s">
        <v>1154</v>
      </c>
      <c r="E85" s="41" t="s">
        <v>1138</v>
      </c>
    </row>
    <row r="86" spans="1:5" x14ac:dyDescent="0.3">
      <c r="A86" s="104" t="s">
        <v>481</v>
      </c>
      <c r="B86" s="41" t="s">
        <v>248</v>
      </c>
      <c r="C86" s="42">
        <v>37.380000000000003</v>
      </c>
      <c r="D86" s="47" t="s">
        <v>1154</v>
      </c>
      <c r="E86" s="41" t="s">
        <v>1138</v>
      </c>
    </row>
    <row r="87" spans="1:5" x14ac:dyDescent="0.3">
      <c r="A87" s="104" t="s">
        <v>482</v>
      </c>
      <c r="B87" s="41" t="s">
        <v>79</v>
      </c>
      <c r="C87" s="42">
        <v>90</v>
      </c>
      <c r="D87" s="47" t="s">
        <v>608</v>
      </c>
      <c r="E87" s="41" t="s">
        <v>1138</v>
      </c>
    </row>
    <row r="88" spans="1:5" x14ac:dyDescent="0.3">
      <c r="A88" s="104" t="s">
        <v>483</v>
      </c>
      <c r="B88" s="41" t="s">
        <v>937</v>
      </c>
      <c r="C88" s="42">
        <v>0.79</v>
      </c>
      <c r="D88" s="47"/>
      <c r="E88" s="41" t="s">
        <v>1117</v>
      </c>
    </row>
    <row r="89" spans="1:5" x14ac:dyDescent="0.3">
      <c r="A89" s="104" t="s">
        <v>484</v>
      </c>
      <c r="B89" s="41" t="s">
        <v>938</v>
      </c>
      <c r="C89" s="42">
        <v>6.3</v>
      </c>
      <c r="D89" s="47" t="s">
        <v>1155</v>
      </c>
      <c r="E89" s="41" t="s">
        <v>1138</v>
      </c>
    </row>
    <row r="90" spans="1:5" x14ac:dyDescent="0.3">
      <c r="A90" s="104" t="s">
        <v>486</v>
      </c>
      <c r="B90" s="41" t="s">
        <v>938</v>
      </c>
      <c r="C90" s="42">
        <v>6.14</v>
      </c>
      <c r="D90" s="47" t="s">
        <v>1155</v>
      </c>
      <c r="E90" s="41" t="s">
        <v>1138</v>
      </c>
    </row>
    <row r="91" spans="1:5" x14ac:dyDescent="0.3">
      <c r="A91" s="104" t="s">
        <v>933</v>
      </c>
      <c r="B91" s="41" t="s">
        <v>79</v>
      </c>
      <c r="C91" s="42">
        <v>24.52</v>
      </c>
      <c r="D91" s="47" t="s">
        <v>608</v>
      </c>
      <c r="E91" s="41" t="s">
        <v>1138</v>
      </c>
    </row>
    <row r="92" spans="1:5" x14ac:dyDescent="0.3">
      <c r="A92" s="104" t="s">
        <v>934</v>
      </c>
      <c r="B92" s="41" t="s">
        <v>79</v>
      </c>
      <c r="C92" s="42">
        <v>53.11</v>
      </c>
      <c r="D92" s="47" t="s">
        <v>608</v>
      </c>
      <c r="E92" s="41" t="s">
        <v>1138</v>
      </c>
    </row>
    <row r="93" spans="1:5" x14ac:dyDescent="0.3">
      <c r="A93" s="104" t="s">
        <v>488</v>
      </c>
      <c r="B93" s="41" t="s">
        <v>127</v>
      </c>
      <c r="C93" s="42">
        <v>5.78</v>
      </c>
      <c r="D93" s="47"/>
      <c r="E93" s="41" t="s">
        <v>1138</v>
      </c>
    </row>
    <row r="94" spans="1:5" x14ac:dyDescent="0.3">
      <c r="A94" s="104" t="s">
        <v>490</v>
      </c>
      <c r="B94" s="41" t="s">
        <v>127</v>
      </c>
      <c r="C94" s="42">
        <v>4.3</v>
      </c>
      <c r="D94" s="47"/>
      <c r="E94" s="41" t="s">
        <v>1138</v>
      </c>
    </row>
    <row r="95" spans="1:5" x14ac:dyDescent="0.3">
      <c r="A95" s="104" t="s">
        <v>746</v>
      </c>
      <c r="B95" s="41" t="s">
        <v>939</v>
      </c>
      <c r="C95" s="42">
        <v>15.34</v>
      </c>
      <c r="D95" s="47" t="s">
        <v>608</v>
      </c>
      <c r="E95" s="41" t="s">
        <v>1138</v>
      </c>
    </row>
    <row r="96" spans="1:5" x14ac:dyDescent="0.3">
      <c r="A96" s="104" t="s">
        <v>747</v>
      </c>
      <c r="B96" s="41" t="s">
        <v>80</v>
      </c>
      <c r="C96" s="42">
        <v>14.76</v>
      </c>
      <c r="D96" s="47" t="s">
        <v>1155</v>
      </c>
      <c r="E96" s="41" t="s">
        <v>1138</v>
      </c>
    </row>
    <row r="97" spans="1:5" x14ac:dyDescent="0.3">
      <c r="A97" s="104" t="s">
        <v>753</v>
      </c>
      <c r="B97" s="41" t="s">
        <v>80</v>
      </c>
      <c r="C97" s="42">
        <v>17.64</v>
      </c>
      <c r="D97" s="47" t="s">
        <v>1155</v>
      </c>
      <c r="E97" s="41" t="s">
        <v>1138</v>
      </c>
    </row>
    <row r="98" spans="1:5" x14ac:dyDescent="0.3">
      <c r="A98" s="104" t="s">
        <v>754</v>
      </c>
      <c r="B98" s="41" t="s">
        <v>80</v>
      </c>
      <c r="C98" s="42">
        <v>32.29</v>
      </c>
      <c r="D98" s="47" t="s">
        <v>1155</v>
      </c>
      <c r="E98" s="41" t="s">
        <v>1138</v>
      </c>
    </row>
    <row r="99" spans="1:5" x14ac:dyDescent="0.3">
      <c r="A99" s="104" t="s">
        <v>756</v>
      </c>
      <c r="B99" s="41" t="s">
        <v>80</v>
      </c>
      <c r="C99" s="42">
        <v>15.69</v>
      </c>
      <c r="D99" s="47" t="s">
        <v>1156</v>
      </c>
      <c r="E99" s="41" t="s">
        <v>1138</v>
      </c>
    </row>
    <row r="100" spans="1:5" x14ac:dyDescent="0.3">
      <c r="A100" s="104" t="s">
        <v>491</v>
      </c>
      <c r="B100" s="41" t="s">
        <v>80</v>
      </c>
      <c r="C100" s="42">
        <v>34.04</v>
      </c>
      <c r="D100" s="47" t="s">
        <v>1156</v>
      </c>
      <c r="E100" s="41" t="s">
        <v>1138</v>
      </c>
    </row>
    <row r="101" spans="1:5" x14ac:dyDescent="0.3">
      <c r="A101" s="104" t="s">
        <v>492</v>
      </c>
      <c r="B101" s="41" t="s">
        <v>80</v>
      </c>
      <c r="C101" s="42">
        <v>15.7</v>
      </c>
      <c r="D101" s="47" t="s">
        <v>1156</v>
      </c>
      <c r="E101" s="41" t="s">
        <v>1138</v>
      </c>
    </row>
    <row r="102" spans="1:5" x14ac:dyDescent="0.3">
      <c r="A102" s="104" t="s">
        <v>493</v>
      </c>
      <c r="B102" s="41" t="s">
        <v>80</v>
      </c>
      <c r="C102" s="42">
        <v>16.95</v>
      </c>
      <c r="D102" s="47" t="s">
        <v>1156</v>
      </c>
      <c r="E102" s="41" t="s">
        <v>1138</v>
      </c>
    </row>
    <row r="103" spans="1:5" x14ac:dyDescent="0.3">
      <c r="A103" s="104" t="s">
        <v>494</v>
      </c>
      <c r="B103" s="41" t="s">
        <v>80</v>
      </c>
      <c r="C103" s="42">
        <v>15.61</v>
      </c>
      <c r="D103" s="47" t="s">
        <v>1156</v>
      </c>
      <c r="E103" s="41" t="s">
        <v>1138</v>
      </c>
    </row>
    <row r="104" spans="1:5" x14ac:dyDescent="0.3">
      <c r="A104" s="104" t="s">
        <v>762</v>
      </c>
      <c r="B104" s="41" t="s">
        <v>80</v>
      </c>
      <c r="C104" s="42">
        <v>31.97</v>
      </c>
      <c r="D104" s="47" t="s">
        <v>1156</v>
      </c>
      <c r="E104" s="41" t="s">
        <v>1138</v>
      </c>
    </row>
    <row r="105" spans="1:5" x14ac:dyDescent="0.3">
      <c r="A105" s="104" t="s">
        <v>763</v>
      </c>
      <c r="B105" s="41" t="s">
        <v>79</v>
      </c>
      <c r="C105" s="42">
        <v>7.68</v>
      </c>
      <c r="D105" s="47" t="s">
        <v>1154</v>
      </c>
      <c r="E105" s="41" t="s">
        <v>1138</v>
      </c>
    </row>
    <row r="106" spans="1:5" x14ac:dyDescent="0.3">
      <c r="A106" s="104" t="s">
        <v>764</v>
      </c>
      <c r="B106" s="41" t="s">
        <v>248</v>
      </c>
      <c r="C106" s="42">
        <v>15.31</v>
      </c>
      <c r="D106" s="47" t="s">
        <v>1154</v>
      </c>
      <c r="E106" s="41" t="s">
        <v>1138</v>
      </c>
    </row>
    <row r="107" spans="1:5" x14ac:dyDescent="0.3">
      <c r="A107" s="104" t="s">
        <v>495</v>
      </c>
      <c r="B107" s="41" t="s">
        <v>80</v>
      </c>
      <c r="C107" s="42">
        <v>18.940000000000001</v>
      </c>
      <c r="D107" s="47" t="s">
        <v>1155</v>
      </c>
      <c r="E107" s="41" t="s">
        <v>1138</v>
      </c>
    </row>
    <row r="108" spans="1:5" x14ac:dyDescent="0.3">
      <c r="A108" s="104" t="s">
        <v>496</v>
      </c>
      <c r="B108" s="41" t="s">
        <v>80</v>
      </c>
      <c r="C108" s="42">
        <v>14.47</v>
      </c>
      <c r="D108" s="47" t="s">
        <v>1155</v>
      </c>
      <c r="E108" s="41" t="s">
        <v>1138</v>
      </c>
    </row>
    <row r="109" spans="1:5" x14ac:dyDescent="0.3">
      <c r="A109" s="104" t="s">
        <v>767</v>
      </c>
      <c r="B109" s="41" t="s">
        <v>80</v>
      </c>
      <c r="C109" s="42">
        <v>19.100000000000001</v>
      </c>
      <c r="D109" s="47" t="s">
        <v>1155</v>
      </c>
      <c r="E109" s="41" t="s">
        <v>1138</v>
      </c>
    </row>
    <row r="110" spans="1:5" x14ac:dyDescent="0.3">
      <c r="A110" s="104" t="s">
        <v>768</v>
      </c>
      <c r="B110" s="41" t="s">
        <v>1009</v>
      </c>
      <c r="C110" s="42">
        <v>20.62</v>
      </c>
      <c r="D110" s="47" t="s">
        <v>1155</v>
      </c>
      <c r="E110" s="41" t="s">
        <v>1138</v>
      </c>
    </row>
    <row r="111" spans="1:5" x14ac:dyDescent="0.3">
      <c r="A111" s="104" t="s">
        <v>769</v>
      </c>
      <c r="B111" s="41" t="s">
        <v>258</v>
      </c>
      <c r="C111" s="42">
        <v>146.13</v>
      </c>
      <c r="D111" s="47" t="s">
        <v>1156</v>
      </c>
      <c r="E111" s="41" t="s">
        <v>1138</v>
      </c>
    </row>
    <row r="112" spans="1:5" x14ac:dyDescent="0.3">
      <c r="A112" s="104" t="s">
        <v>770</v>
      </c>
      <c r="B112" s="41" t="s">
        <v>80</v>
      </c>
      <c r="C112" s="42">
        <v>19.329999999999998</v>
      </c>
      <c r="D112" s="47" t="s">
        <v>1156</v>
      </c>
      <c r="E112" s="41" t="s">
        <v>1138</v>
      </c>
    </row>
    <row r="113" spans="1:5" x14ac:dyDescent="0.3">
      <c r="A113" s="104" t="s">
        <v>771</v>
      </c>
      <c r="B113" s="41" t="s">
        <v>80</v>
      </c>
      <c r="C113" s="42">
        <v>39.6</v>
      </c>
      <c r="D113" s="47" t="s">
        <v>1156</v>
      </c>
      <c r="E113" s="41" t="s">
        <v>1138</v>
      </c>
    </row>
    <row r="114" spans="1:5" x14ac:dyDescent="0.3">
      <c r="A114" s="104" t="s">
        <v>1010</v>
      </c>
      <c r="B114" s="41" t="s">
        <v>1011</v>
      </c>
      <c r="C114" s="42">
        <v>15.08</v>
      </c>
      <c r="D114" s="47" t="s">
        <v>608</v>
      </c>
      <c r="E114" s="41" t="s">
        <v>1138</v>
      </c>
    </row>
    <row r="115" spans="1:5" x14ac:dyDescent="0.3">
      <c r="A115" s="104" t="s">
        <v>1012</v>
      </c>
      <c r="B115" s="41" t="s">
        <v>1013</v>
      </c>
      <c r="C115" s="42">
        <v>3.51</v>
      </c>
      <c r="D115" s="47" t="s">
        <v>608</v>
      </c>
      <c r="E115" s="41" t="s">
        <v>1138</v>
      </c>
    </row>
    <row r="116" spans="1:5" x14ac:dyDescent="0.3">
      <c r="A116" s="130" t="s">
        <v>1014</v>
      </c>
      <c r="B116" s="44" t="s">
        <v>1015</v>
      </c>
      <c r="C116" s="45">
        <v>19.16</v>
      </c>
      <c r="D116" s="47" t="s">
        <v>608</v>
      </c>
      <c r="E116" s="41" t="s">
        <v>1138</v>
      </c>
    </row>
    <row r="117" spans="1:5" x14ac:dyDescent="0.3">
      <c r="A117" s="130" t="s">
        <v>1016</v>
      </c>
      <c r="B117" s="44" t="s">
        <v>70</v>
      </c>
      <c r="C117" s="45">
        <v>38.54</v>
      </c>
      <c r="D117" s="47" t="s">
        <v>1155</v>
      </c>
      <c r="E117" s="46" t="s">
        <v>1117</v>
      </c>
    </row>
    <row r="118" spans="1:5" x14ac:dyDescent="0.3">
      <c r="A118" s="130" t="s">
        <v>1017</v>
      </c>
      <c r="B118" s="44" t="s">
        <v>74</v>
      </c>
      <c r="C118" s="45">
        <v>18.03</v>
      </c>
      <c r="D118" s="47" t="s">
        <v>1155</v>
      </c>
      <c r="E118" s="41" t="s">
        <v>1138</v>
      </c>
    </row>
    <row r="119" spans="1:5" x14ac:dyDescent="0.3">
      <c r="A119" s="130" t="s">
        <v>1018</v>
      </c>
      <c r="B119" s="44" t="s">
        <v>1019</v>
      </c>
      <c r="C119" s="45">
        <v>56.9</v>
      </c>
      <c r="D119" s="47" t="s">
        <v>1156</v>
      </c>
      <c r="E119" s="41" t="s">
        <v>1138</v>
      </c>
    </row>
    <row r="120" spans="1:5" x14ac:dyDescent="0.3">
      <c r="A120" s="130" t="s">
        <v>1020</v>
      </c>
      <c r="B120" s="44" t="s">
        <v>80</v>
      </c>
      <c r="C120" s="45">
        <v>17.95</v>
      </c>
      <c r="D120" s="47" t="s">
        <v>608</v>
      </c>
      <c r="E120" s="41" t="s">
        <v>1138</v>
      </c>
    </row>
    <row r="121" spans="1:5" x14ac:dyDescent="0.3">
      <c r="A121" s="130" t="s">
        <v>1021</v>
      </c>
      <c r="B121" s="44" t="s">
        <v>80</v>
      </c>
      <c r="C121" s="45">
        <v>20.48</v>
      </c>
      <c r="D121" s="47" t="s">
        <v>608</v>
      </c>
      <c r="E121" s="41" t="s">
        <v>1138</v>
      </c>
    </row>
    <row r="122" spans="1:5" x14ac:dyDescent="0.3">
      <c r="A122" s="130" t="s">
        <v>1022</v>
      </c>
      <c r="B122" s="44" t="s">
        <v>80</v>
      </c>
      <c r="C122" s="45">
        <v>20.79</v>
      </c>
      <c r="D122" s="47" t="s">
        <v>1155</v>
      </c>
      <c r="E122" s="41" t="s">
        <v>1138</v>
      </c>
    </row>
    <row r="123" spans="1:5" x14ac:dyDescent="0.3">
      <c r="A123" s="130" t="s">
        <v>1023</v>
      </c>
      <c r="B123" s="44" t="s">
        <v>80</v>
      </c>
      <c r="C123" s="45">
        <v>18.760000000000002</v>
      </c>
      <c r="D123" s="47" t="s">
        <v>1155</v>
      </c>
      <c r="E123" s="41" t="s">
        <v>1138</v>
      </c>
    </row>
    <row r="124" spans="1:5" x14ac:dyDescent="0.3">
      <c r="A124" s="130" t="s">
        <v>497</v>
      </c>
      <c r="B124" s="44" t="s">
        <v>80</v>
      </c>
      <c r="C124" s="45">
        <v>18.61</v>
      </c>
      <c r="D124" s="47" t="s">
        <v>1155</v>
      </c>
      <c r="E124" s="41" t="s">
        <v>1138</v>
      </c>
    </row>
    <row r="125" spans="1:5" x14ac:dyDescent="0.3">
      <c r="A125" s="130" t="s">
        <v>1024</v>
      </c>
      <c r="B125" s="44" t="s">
        <v>80</v>
      </c>
      <c r="C125" s="45">
        <v>41.17</v>
      </c>
      <c r="D125" s="47" t="s">
        <v>1155</v>
      </c>
      <c r="E125" s="41" t="s">
        <v>1138</v>
      </c>
    </row>
    <row r="126" spans="1:5" x14ac:dyDescent="0.3">
      <c r="A126" s="130" t="s">
        <v>1025</v>
      </c>
      <c r="B126" s="44" t="s">
        <v>80</v>
      </c>
      <c r="C126" s="45">
        <v>18.91</v>
      </c>
      <c r="D126" s="47" t="s">
        <v>1155</v>
      </c>
      <c r="E126" s="41" t="s">
        <v>1138</v>
      </c>
    </row>
    <row r="127" spans="1:5" x14ac:dyDescent="0.3">
      <c r="A127" s="130" t="s">
        <v>498</v>
      </c>
      <c r="B127" s="44" t="s">
        <v>80</v>
      </c>
      <c r="C127" s="45">
        <v>14.78</v>
      </c>
      <c r="D127" s="47" t="s">
        <v>1155</v>
      </c>
      <c r="E127" s="41" t="s">
        <v>1138</v>
      </c>
    </row>
    <row r="128" spans="1:5" x14ac:dyDescent="0.3">
      <c r="A128" s="130" t="s">
        <v>1026</v>
      </c>
      <c r="B128" s="44" t="s">
        <v>79</v>
      </c>
      <c r="C128" s="45">
        <v>9.4499999999999993</v>
      </c>
      <c r="D128" s="47" t="s">
        <v>608</v>
      </c>
      <c r="E128" s="41" t="s">
        <v>1138</v>
      </c>
    </row>
    <row r="129" spans="1:5" x14ac:dyDescent="0.3">
      <c r="A129" s="130" t="s">
        <v>1027</v>
      </c>
      <c r="B129" s="44" t="s">
        <v>248</v>
      </c>
      <c r="C129" s="45">
        <v>14.63</v>
      </c>
      <c r="D129" s="47" t="s">
        <v>1154</v>
      </c>
      <c r="E129" s="41" t="s">
        <v>1138</v>
      </c>
    </row>
    <row r="130" spans="1:5" x14ac:dyDescent="0.3">
      <c r="A130" s="130" t="s">
        <v>930</v>
      </c>
      <c r="B130" s="44" t="s">
        <v>80</v>
      </c>
      <c r="C130" s="45">
        <v>16.22</v>
      </c>
      <c r="D130" s="47" t="s">
        <v>1156</v>
      </c>
      <c r="E130" s="41" t="s">
        <v>1138</v>
      </c>
    </row>
    <row r="131" spans="1:5" x14ac:dyDescent="0.3">
      <c r="A131" s="130" t="s">
        <v>931</v>
      </c>
      <c r="B131" s="44" t="s">
        <v>80</v>
      </c>
      <c r="C131" s="45">
        <v>15.76</v>
      </c>
      <c r="D131" s="47" t="s">
        <v>1155</v>
      </c>
      <c r="E131" s="41" t="s">
        <v>1138</v>
      </c>
    </row>
    <row r="132" spans="1:5" x14ac:dyDescent="0.3">
      <c r="A132" s="130" t="s">
        <v>1028</v>
      </c>
      <c r="B132" s="44" t="s">
        <v>80</v>
      </c>
      <c r="C132" s="45">
        <v>15.87</v>
      </c>
      <c r="D132" s="47" t="s">
        <v>1155</v>
      </c>
      <c r="E132" s="41" t="s">
        <v>1138</v>
      </c>
    </row>
    <row r="133" spans="1:5" x14ac:dyDescent="0.3">
      <c r="A133" s="130" t="s">
        <v>1029</v>
      </c>
      <c r="B133" s="44" t="s">
        <v>80</v>
      </c>
      <c r="C133" s="45">
        <v>17.12</v>
      </c>
      <c r="D133" s="47" t="s">
        <v>1155</v>
      </c>
      <c r="E133" s="41" t="s">
        <v>1138</v>
      </c>
    </row>
    <row r="134" spans="1:5" x14ac:dyDescent="0.3">
      <c r="A134" s="130" t="s">
        <v>1030</v>
      </c>
      <c r="B134" s="44" t="s">
        <v>80</v>
      </c>
      <c r="C134" s="45">
        <v>16.73</v>
      </c>
      <c r="D134" s="47" t="s">
        <v>1155</v>
      </c>
      <c r="E134" s="41" t="s">
        <v>1138</v>
      </c>
    </row>
    <row r="135" spans="1:5" x14ac:dyDescent="0.3">
      <c r="A135" s="130" t="s">
        <v>1031</v>
      </c>
      <c r="B135" s="44" t="s">
        <v>80</v>
      </c>
      <c r="C135" s="45">
        <v>16.149999999999999</v>
      </c>
      <c r="D135" s="47" t="s">
        <v>1155</v>
      </c>
      <c r="E135" s="41" t="s">
        <v>1138</v>
      </c>
    </row>
    <row r="136" spans="1:5" x14ac:dyDescent="0.3">
      <c r="A136" s="130" t="s">
        <v>1032</v>
      </c>
      <c r="B136" s="44" t="s">
        <v>80</v>
      </c>
      <c r="C136" s="45">
        <v>16.59</v>
      </c>
      <c r="D136" s="47" t="s">
        <v>1155</v>
      </c>
      <c r="E136" s="41" t="s">
        <v>1138</v>
      </c>
    </row>
    <row r="137" spans="1:5" x14ac:dyDescent="0.3">
      <c r="A137" s="130" t="s">
        <v>1033</v>
      </c>
      <c r="B137" s="44" t="s">
        <v>80</v>
      </c>
      <c r="C137" s="45">
        <v>15.87</v>
      </c>
      <c r="D137" s="47" t="s">
        <v>1155</v>
      </c>
      <c r="E137" s="41" t="s">
        <v>1138</v>
      </c>
    </row>
    <row r="138" spans="1:5" x14ac:dyDescent="0.3">
      <c r="A138" s="130" t="s">
        <v>1034</v>
      </c>
      <c r="B138" s="44" t="s">
        <v>1035</v>
      </c>
      <c r="C138" s="45">
        <v>50.48</v>
      </c>
      <c r="D138" s="47" t="s">
        <v>1156</v>
      </c>
      <c r="E138" s="41" t="s">
        <v>1138</v>
      </c>
    </row>
    <row r="139" spans="1:5" x14ac:dyDescent="0.3">
      <c r="A139" s="130" t="s">
        <v>1036</v>
      </c>
      <c r="B139" s="44" t="s">
        <v>1037</v>
      </c>
      <c r="C139" s="45">
        <v>30.76</v>
      </c>
      <c r="D139" s="47" t="s">
        <v>1155</v>
      </c>
      <c r="E139" s="41" t="s">
        <v>1138</v>
      </c>
    </row>
    <row r="140" spans="1:5" x14ac:dyDescent="0.3">
      <c r="A140" s="104" t="s">
        <v>932</v>
      </c>
      <c r="B140" s="41" t="s">
        <v>937</v>
      </c>
      <c r="C140" s="42">
        <v>0.57999999999999996</v>
      </c>
      <c r="D140" s="47"/>
      <c r="E140" s="41" t="s">
        <v>1117</v>
      </c>
    </row>
    <row r="141" spans="1:5" x14ac:dyDescent="0.3">
      <c r="A141" s="130" t="s">
        <v>1038</v>
      </c>
      <c r="B141" s="44" t="s">
        <v>80</v>
      </c>
      <c r="C141" s="45">
        <v>16.53</v>
      </c>
      <c r="D141" s="47" t="s">
        <v>608</v>
      </c>
      <c r="E141" s="41" t="s">
        <v>1138</v>
      </c>
    </row>
    <row r="142" spans="1:5" x14ac:dyDescent="0.3">
      <c r="A142" s="130" t="s">
        <v>1039</v>
      </c>
      <c r="B142" s="44" t="s">
        <v>939</v>
      </c>
      <c r="C142" s="45">
        <v>14.91</v>
      </c>
      <c r="D142" s="47" t="s">
        <v>608</v>
      </c>
      <c r="E142" s="41" t="s">
        <v>1138</v>
      </c>
    </row>
    <row r="143" spans="1:5" x14ac:dyDescent="0.3">
      <c r="A143" s="104" t="s">
        <v>1040</v>
      </c>
      <c r="B143" s="41" t="s">
        <v>79</v>
      </c>
      <c r="C143" s="42">
        <v>33.72</v>
      </c>
      <c r="D143" s="47" t="s">
        <v>608</v>
      </c>
      <c r="E143" s="41" t="s">
        <v>1138</v>
      </c>
    </row>
    <row r="144" spans="1:5" x14ac:dyDescent="0.3">
      <c r="A144" s="104" t="s">
        <v>1041</v>
      </c>
      <c r="B144" s="41" t="s">
        <v>1042</v>
      </c>
      <c r="C144" s="42">
        <v>21.56</v>
      </c>
      <c r="D144" s="47" t="s">
        <v>1156</v>
      </c>
      <c r="E144" s="41" t="s">
        <v>1138</v>
      </c>
    </row>
    <row r="145" spans="1:5" x14ac:dyDescent="0.3">
      <c r="A145" s="104" t="s">
        <v>1043</v>
      </c>
      <c r="B145" s="41" t="s">
        <v>1042</v>
      </c>
      <c r="C145" s="42">
        <v>18.899999999999999</v>
      </c>
      <c r="D145" s="47" t="s">
        <v>1156</v>
      </c>
      <c r="E145" s="41" t="s">
        <v>1138</v>
      </c>
    </row>
    <row r="146" spans="1:5" x14ac:dyDescent="0.3">
      <c r="A146" s="104" t="s">
        <v>1044</v>
      </c>
      <c r="B146" s="41" t="s">
        <v>1045</v>
      </c>
      <c r="C146" s="42">
        <v>12.91</v>
      </c>
      <c r="D146" s="47" t="s">
        <v>1156</v>
      </c>
      <c r="E146" s="41" t="s">
        <v>1138</v>
      </c>
    </row>
    <row r="147" spans="1:5" x14ac:dyDescent="0.3">
      <c r="A147" s="104" t="s">
        <v>1046</v>
      </c>
      <c r="B147" s="41" t="s">
        <v>80</v>
      </c>
      <c r="C147" s="42">
        <v>11.1</v>
      </c>
      <c r="D147" s="47" t="s">
        <v>1155</v>
      </c>
      <c r="E147" s="41" t="s">
        <v>1138</v>
      </c>
    </row>
    <row r="148" spans="1:5" x14ac:dyDescent="0.3">
      <c r="A148" s="104" t="s">
        <v>1047</v>
      </c>
      <c r="B148" s="41" t="s">
        <v>80</v>
      </c>
      <c r="C148" s="42">
        <v>12.91</v>
      </c>
      <c r="D148" s="47" t="s">
        <v>1155</v>
      </c>
      <c r="E148" s="41" t="s">
        <v>1138</v>
      </c>
    </row>
    <row r="149" spans="1:5" x14ac:dyDescent="0.3">
      <c r="A149" s="104" t="s">
        <v>1048</v>
      </c>
      <c r="B149" s="41" t="s">
        <v>80</v>
      </c>
      <c r="C149" s="42">
        <v>11.1</v>
      </c>
      <c r="D149" s="47" t="s">
        <v>1155</v>
      </c>
      <c r="E149" s="41" t="s">
        <v>1138</v>
      </c>
    </row>
    <row r="150" spans="1:5" x14ac:dyDescent="0.3">
      <c r="A150" s="104" t="s">
        <v>1049</v>
      </c>
      <c r="B150" s="41" t="s">
        <v>80</v>
      </c>
      <c r="C150" s="42">
        <v>13.34</v>
      </c>
      <c r="D150" s="47" t="s">
        <v>1155</v>
      </c>
      <c r="E150" s="41" t="s">
        <v>1138</v>
      </c>
    </row>
    <row r="151" spans="1:5" x14ac:dyDescent="0.3">
      <c r="A151" s="104" t="s">
        <v>1050</v>
      </c>
      <c r="B151" s="41" t="s">
        <v>80</v>
      </c>
      <c r="C151" s="42">
        <v>12.03</v>
      </c>
      <c r="D151" s="47" t="s">
        <v>1155</v>
      </c>
      <c r="E151" s="41" t="s">
        <v>1138</v>
      </c>
    </row>
    <row r="152" spans="1:5" x14ac:dyDescent="0.3">
      <c r="A152" s="104" t="s">
        <v>1051</v>
      </c>
      <c r="B152" s="41" t="s">
        <v>1009</v>
      </c>
      <c r="C152" s="42">
        <v>13.97</v>
      </c>
      <c r="D152" s="47" t="s">
        <v>1156</v>
      </c>
      <c r="E152" s="41" t="s">
        <v>1138</v>
      </c>
    </row>
    <row r="153" spans="1:5" x14ac:dyDescent="0.3">
      <c r="A153" s="104" t="s">
        <v>1052</v>
      </c>
      <c r="B153" s="41" t="s">
        <v>1053</v>
      </c>
      <c r="C153" s="42">
        <v>3.96</v>
      </c>
      <c r="D153" s="47" t="s">
        <v>608</v>
      </c>
      <c r="E153" s="41" t="s">
        <v>1138</v>
      </c>
    </row>
    <row r="154" spans="1:5" x14ac:dyDescent="0.3">
      <c r="A154" s="104" t="s">
        <v>1054</v>
      </c>
      <c r="B154" s="41" t="s">
        <v>153</v>
      </c>
      <c r="C154" s="42">
        <v>6.49</v>
      </c>
      <c r="D154" s="47" t="s">
        <v>608</v>
      </c>
      <c r="E154" s="41" t="s">
        <v>1138</v>
      </c>
    </row>
    <row r="155" spans="1:5" ht="15" thickBot="1" x14ac:dyDescent="0.35">
      <c r="A155" s="104" t="s">
        <v>1055</v>
      </c>
      <c r="B155" s="41" t="s">
        <v>1056</v>
      </c>
      <c r="C155" s="173">
        <v>29.74</v>
      </c>
      <c r="D155" s="47" t="s">
        <v>1156</v>
      </c>
      <c r="E155" s="41" t="s">
        <v>1138</v>
      </c>
    </row>
    <row r="156" spans="1:5" ht="15" thickBot="1" x14ac:dyDescent="0.35">
      <c r="A156" s="52"/>
      <c r="B156" s="183"/>
      <c r="C156" s="182">
        <f>SUM(C83:C155)</f>
        <v>1683.5900000000001</v>
      </c>
      <c r="D156" s="184"/>
      <c r="E156" s="185"/>
    </row>
    <row r="157" spans="1:5" x14ac:dyDescent="0.3">
      <c r="A157" s="333" t="s">
        <v>1159</v>
      </c>
      <c r="B157" s="334"/>
      <c r="C157" s="335"/>
      <c r="D157" s="334"/>
      <c r="E157" s="336"/>
    </row>
    <row r="158" spans="1:5" x14ac:dyDescent="0.3">
      <c r="A158" s="104" t="s">
        <v>315</v>
      </c>
      <c r="B158" s="41" t="s">
        <v>1057</v>
      </c>
      <c r="C158" s="42">
        <v>78.95</v>
      </c>
      <c r="D158" s="47" t="s">
        <v>1155</v>
      </c>
      <c r="E158" s="41" t="s">
        <v>1138</v>
      </c>
    </row>
    <row r="159" spans="1:5" x14ac:dyDescent="0.3">
      <c r="A159" s="104" t="s">
        <v>316</v>
      </c>
      <c r="B159" s="41" t="s">
        <v>79</v>
      </c>
      <c r="C159" s="42">
        <v>91.09</v>
      </c>
      <c r="D159" s="47" t="s">
        <v>608</v>
      </c>
      <c r="E159" s="41" t="s">
        <v>1138</v>
      </c>
    </row>
    <row r="160" spans="1:5" x14ac:dyDescent="0.3">
      <c r="A160" s="104" t="s">
        <v>499</v>
      </c>
      <c r="B160" s="41" t="s">
        <v>937</v>
      </c>
      <c r="C160" s="42">
        <v>0.83</v>
      </c>
      <c r="D160" s="47"/>
      <c r="E160" s="41" t="s">
        <v>1117</v>
      </c>
    </row>
    <row r="161" spans="1:5" x14ac:dyDescent="0.3">
      <c r="A161" s="104" t="s">
        <v>317</v>
      </c>
      <c r="B161" s="41" t="s">
        <v>99</v>
      </c>
      <c r="C161" s="42">
        <v>6.44</v>
      </c>
      <c r="D161" s="47" t="s">
        <v>608</v>
      </c>
      <c r="E161" s="41" t="s">
        <v>1117</v>
      </c>
    </row>
    <row r="162" spans="1:5" x14ac:dyDescent="0.3">
      <c r="A162" s="104" t="s">
        <v>319</v>
      </c>
      <c r="B162" s="41" t="s">
        <v>99</v>
      </c>
      <c r="C162" s="42">
        <v>6.38</v>
      </c>
      <c r="D162" s="47" t="s">
        <v>608</v>
      </c>
      <c r="E162" s="41" t="s">
        <v>1117</v>
      </c>
    </row>
    <row r="163" spans="1:5" x14ac:dyDescent="0.3">
      <c r="A163" s="104" t="s">
        <v>320</v>
      </c>
      <c r="B163" s="41" t="s">
        <v>79</v>
      </c>
      <c r="C163" s="42">
        <v>79.39</v>
      </c>
      <c r="D163" s="47" t="s">
        <v>608</v>
      </c>
      <c r="E163" s="41" t="s">
        <v>1138</v>
      </c>
    </row>
    <row r="164" spans="1:5" x14ac:dyDescent="0.3">
      <c r="A164" s="104" t="s">
        <v>321</v>
      </c>
      <c r="B164" s="41" t="s">
        <v>79</v>
      </c>
      <c r="C164" s="42">
        <v>51.21</v>
      </c>
      <c r="D164" s="47" t="s">
        <v>608</v>
      </c>
      <c r="E164" s="41" t="s">
        <v>1138</v>
      </c>
    </row>
    <row r="165" spans="1:5" x14ac:dyDescent="0.3">
      <c r="A165" s="104" t="s">
        <v>322</v>
      </c>
      <c r="B165" s="41" t="s">
        <v>248</v>
      </c>
      <c r="C165" s="42">
        <v>37.159999999999997</v>
      </c>
      <c r="D165" s="47" t="s">
        <v>1154</v>
      </c>
      <c r="E165" s="41" t="s">
        <v>1138</v>
      </c>
    </row>
    <row r="166" spans="1:5" x14ac:dyDescent="0.3">
      <c r="A166" s="104" t="s">
        <v>323</v>
      </c>
      <c r="B166" s="41" t="s">
        <v>127</v>
      </c>
      <c r="C166" s="42">
        <v>5.78</v>
      </c>
      <c r="D166" s="47" t="s">
        <v>608</v>
      </c>
      <c r="E166" s="41" t="s">
        <v>1138</v>
      </c>
    </row>
    <row r="167" spans="1:5" x14ac:dyDescent="0.3">
      <c r="A167" s="104" t="s">
        <v>326</v>
      </c>
      <c r="B167" s="41" t="s">
        <v>127</v>
      </c>
      <c r="C167" s="42">
        <v>4.3</v>
      </c>
      <c r="D167" s="47" t="s">
        <v>608</v>
      </c>
      <c r="E167" s="41" t="s">
        <v>1138</v>
      </c>
    </row>
    <row r="168" spans="1:5" x14ac:dyDescent="0.3">
      <c r="A168" s="104" t="s">
        <v>329</v>
      </c>
      <c r="B168" s="41" t="s">
        <v>939</v>
      </c>
      <c r="C168" s="42">
        <v>15.31</v>
      </c>
      <c r="D168" s="47" t="s">
        <v>608</v>
      </c>
      <c r="E168" s="41" t="s">
        <v>1138</v>
      </c>
    </row>
    <row r="169" spans="1:5" x14ac:dyDescent="0.3">
      <c r="A169" s="104" t="s">
        <v>330</v>
      </c>
      <c r="B169" s="41" t="s">
        <v>80</v>
      </c>
      <c r="C169" s="42">
        <v>14.89</v>
      </c>
      <c r="D169" s="47" t="s">
        <v>1155</v>
      </c>
      <c r="E169" s="41" t="s">
        <v>1138</v>
      </c>
    </row>
    <row r="170" spans="1:5" x14ac:dyDescent="0.3">
      <c r="A170" s="104" t="s">
        <v>332</v>
      </c>
      <c r="B170" s="41" t="s">
        <v>80</v>
      </c>
      <c r="C170" s="42">
        <v>17.55</v>
      </c>
      <c r="D170" s="47" t="s">
        <v>1155</v>
      </c>
      <c r="E170" s="41" t="s">
        <v>1138</v>
      </c>
    </row>
    <row r="171" spans="1:5" x14ac:dyDescent="0.3">
      <c r="A171" s="104" t="s">
        <v>333</v>
      </c>
      <c r="B171" s="41" t="s">
        <v>80</v>
      </c>
      <c r="C171" s="42">
        <v>32.090000000000003</v>
      </c>
      <c r="D171" s="47" t="s">
        <v>1156</v>
      </c>
      <c r="E171" s="41" t="s">
        <v>1138</v>
      </c>
    </row>
    <row r="172" spans="1:5" x14ac:dyDescent="0.3">
      <c r="A172" s="104" t="s">
        <v>334</v>
      </c>
      <c r="B172" s="41" t="s">
        <v>1045</v>
      </c>
      <c r="C172" s="42">
        <v>15.85</v>
      </c>
      <c r="D172" s="47" t="s">
        <v>1156</v>
      </c>
      <c r="E172" s="41" t="s">
        <v>1138</v>
      </c>
    </row>
    <row r="173" spans="1:5" x14ac:dyDescent="0.3">
      <c r="A173" s="104" t="s">
        <v>335</v>
      </c>
      <c r="B173" s="41" t="s">
        <v>80</v>
      </c>
      <c r="C173" s="42">
        <v>16.25</v>
      </c>
      <c r="D173" s="47" t="s">
        <v>1155</v>
      </c>
      <c r="E173" s="41" t="s">
        <v>1138</v>
      </c>
    </row>
    <row r="174" spans="1:5" x14ac:dyDescent="0.3">
      <c r="A174" s="104" t="s">
        <v>336</v>
      </c>
      <c r="B174" s="41" t="s">
        <v>80</v>
      </c>
      <c r="C174" s="42">
        <v>16.190000000000001</v>
      </c>
      <c r="D174" s="47" t="s">
        <v>1155</v>
      </c>
      <c r="E174" s="41" t="s">
        <v>1138</v>
      </c>
    </row>
    <row r="175" spans="1:5" x14ac:dyDescent="0.3">
      <c r="A175" s="104" t="s">
        <v>337</v>
      </c>
      <c r="B175" s="41" t="s">
        <v>80</v>
      </c>
      <c r="C175" s="42">
        <v>16.5</v>
      </c>
      <c r="D175" s="47" t="s">
        <v>1155</v>
      </c>
      <c r="E175" s="41" t="s">
        <v>1138</v>
      </c>
    </row>
    <row r="176" spans="1:5" x14ac:dyDescent="0.3">
      <c r="A176" s="104" t="s">
        <v>338</v>
      </c>
      <c r="B176" s="41" t="s">
        <v>80</v>
      </c>
      <c r="C176" s="42">
        <v>16.260000000000002</v>
      </c>
      <c r="D176" s="47" t="s">
        <v>1155</v>
      </c>
      <c r="E176" s="41" t="s">
        <v>1138</v>
      </c>
    </row>
    <row r="177" spans="1:5" x14ac:dyDescent="0.3">
      <c r="A177" s="104" t="s">
        <v>339</v>
      </c>
      <c r="B177" s="41" t="s">
        <v>80</v>
      </c>
      <c r="C177" s="42">
        <v>16.190000000000001</v>
      </c>
      <c r="D177" s="47" t="s">
        <v>1155</v>
      </c>
      <c r="E177" s="41" t="s">
        <v>1138</v>
      </c>
    </row>
    <row r="178" spans="1:5" x14ac:dyDescent="0.3">
      <c r="A178" s="104" t="s">
        <v>341</v>
      </c>
      <c r="B178" s="41" t="s">
        <v>80</v>
      </c>
      <c r="C178" s="42">
        <v>15.86</v>
      </c>
      <c r="D178" s="47" t="s">
        <v>1155</v>
      </c>
      <c r="E178" s="41" t="s">
        <v>1138</v>
      </c>
    </row>
    <row r="179" spans="1:5" x14ac:dyDescent="0.3">
      <c r="A179" s="104" t="s">
        <v>342</v>
      </c>
      <c r="B179" s="41" t="s">
        <v>80</v>
      </c>
      <c r="C179" s="42">
        <v>15.58</v>
      </c>
      <c r="D179" s="47" t="s">
        <v>1155</v>
      </c>
      <c r="E179" s="41" t="s">
        <v>1138</v>
      </c>
    </row>
    <row r="180" spans="1:5" x14ac:dyDescent="0.3">
      <c r="A180" s="104" t="s">
        <v>343</v>
      </c>
      <c r="B180" s="41" t="s">
        <v>79</v>
      </c>
      <c r="C180" s="42">
        <v>7.7</v>
      </c>
      <c r="D180" s="47" t="s">
        <v>608</v>
      </c>
      <c r="E180" s="41" t="s">
        <v>1138</v>
      </c>
    </row>
    <row r="181" spans="1:5" x14ac:dyDescent="0.3">
      <c r="A181" s="104" t="s">
        <v>500</v>
      </c>
      <c r="B181" s="41" t="s">
        <v>248</v>
      </c>
      <c r="C181" s="42">
        <v>15.69</v>
      </c>
      <c r="D181" s="47" t="s">
        <v>1154</v>
      </c>
      <c r="E181" s="41" t="s">
        <v>1138</v>
      </c>
    </row>
    <row r="182" spans="1:5" x14ac:dyDescent="0.3">
      <c r="A182" s="104" t="s">
        <v>344</v>
      </c>
      <c r="B182" s="41" t="s">
        <v>80</v>
      </c>
      <c r="C182" s="42">
        <v>34.549999999999997</v>
      </c>
      <c r="D182" s="47" t="s">
        <v>1155</v>
      </c>
      <c r="E182" s="41" t="s">
        <v>1138</v>
      </c>
    </row>
    <row r="183" spans="1:5" x14ac:dyDescent="0.3">
      <c r="A183" s="104" t="s">
        <v>345</v>
      </c>
      <c r="B183" s="41" t="s">
        <v>1045</v>
      </c>
      <c r="C183" s="42">
        <v>19.18</v>
      </c>
      <c r="D183" s="47" t="s">
        <v>1156</v>
      </c>
      <c r="E183" s="41" t="s">
        <v>1138</v>
      </c>
    </row>
    <row r="184" spans="1:5" x14ac:dyDescent="0.3">
      <c r="A184" s="104" t="s">
        <v>346</v>
      </c>
      <c r="B184" s="41" t="s">
        <v>80</v>
      </c>
      <c r="C184" s="42">
        <v>19.53</v>
      </c>
      <c r="D184" s="47" t="s">
        <v>1156</v>
      </c>
      <c r="E184" s="41" t="s">
        <v>1138</v>
      </c>
    </row>
    <row r="185" spans="1:5" x14ac:dyDescent="0.3">
      <c r="A185" s="104" t="s">
        <v>501</v>
      </c>
      <c r="B185" s="41" t="s">
        <v>80</v>
      </c>
      <c r="C185" s="42">
        <v>19.489999999999998</v>
      </c>
      <c r="D185" s="47" t="s">
        <v>1155</v>
      </c>
      <c r="E185" s="41" t="s">
        <v>1138</v>
      </c>
    </row>
    <row r="186" spans="1:5" x14ac:dyDescent="0.3">
      <c r="A186" s="104" t="s">
        <v>349</v>
      </c>
      <c r="B186" s="41" t="s">
        <v>80</v>
      </c>
      <c r="C186" s="42">
        <v>18.75</v>
      </c>
      <c r="D186" s="47" t="s">
        <v>1155</v>
      </c>
      <c r="E186" s="41" t="s">
        <v>1138</v>
      </c>
    </row>
    <row r="187" spans="1:5" x14ac:dyDescent="0.3">
      <c r="A187" s="104" t="s">
        <v>350</v>
      </c>
      <c r="B187" s="41" t="s">
        <v>80</v>
      </c>
      <c r="C187" s="42">
        <v>20.56</v>
      </c>
      <c r="D187" s="47" t="s">
        <v>1155</v>
      </c>
      <c r="E187" s="41" t="s">
        <v>1138</v>
      </c>
    </row>
    <row r="188" spans="1:5" x14ac:dyDescent="0.3">
      <c r="A188" s="104" t="s">
        <v>351</v>
      </c>
      <c r="B188" s="41" t="s">
        <v>80</v>
      </c>
      <c r="C188" s="42">
        <v>20.53</v>
      </c>
      <c r="D188" s="47" t="s">
        <v>1155</v>
      </c>
      <c r="E188" s="41" t="s">
        <v>1138</v>
      </c>
    </row>
    <row r="189" spans="1:5" x14ac:dyDescent="0.3">
      <c r="A189" s="104" t="s">
        <v>1058</v>
      </c>
      <c r="B189" s="41" t="s">
        <v>80</v>
      </c>
      <c r="C189" s="42">
        <v>17.940000000000001</v>
      </c>
      <c r="D189" s="47" t="s">
        <v>1155</v>
      </c>
      <c r="E189" s="41" t="s">
        <v>1138</v>
      </c>
    </row>
    <row r="190" spans="1:5" x14ac:dyDescent="0.3">
      <c r="A190" s="104" t="s">
        <v>1059</v>
      </c>
      <c r="B190" s="41" t="s">
        <v>80</v>
      </c>
      <c r="C190" s="42">
        <v>21.58</v>
      </c>
      <c r="D190" s="47" t="s">
        <v>1155</v>
      </c>
      <c r="E190" s="41" t="s">
        <v>1138</v>
      </c>
    </row>
    <row r="191" spans="1:5" x14ac:dyDescent="0.3">
      <c r="A191" s="104" t="s">
        <v>1060</v>
      </c>
      <c r="B191" s="41" t="s">
        <v>80</v>
      </c>
      <c r="C191" s="42">
        <v>17.75</v>
      </c>
      <c r="D191" s="47" t="s">
        <v>1155</v>
      </c>
      <c r="E191" s="41" t="s">
        <v>1138</v>
      </c>
    </row>
    <row r="192" spans="1:5" x14ac:dyDescent="0.3">
      <c r="A192" s="104" t="s">
        <v>353</v>
      </c>
      <c r="B192" s="41" t="s">
        <v>1061</v>
      </c>
      <c r="C192" s="42">
        <v>18.88</v>
      </c>
      <c r="D192" s="47" t="s">
        <v>1155</v>
      </c>
      <c r="E192" s="41" t="s">
        <v>1138</v>
      </c>
    </row>
    <row r="193" spans="1:5" x14ac:dyDescent="0.3">
      <c r="A193" s="104" t="s">
        <v>502</v>
      </c>
      <c r="B193" s="41" t="s">
        <v>80</v>
      </c>
      <c r="C193" s="42">
        <v>17.13</v>
      </c>
      <c r="D193" s="47" t="s">
        <v>1155</v>
      </c>
      <c r="E193" s="41" t="s">
        <v>1138</v>
      </c>
    </row>
    <row r="194" spans="1:5" x14ac:dyDescent="0.3">
      <c r="A194" s="104" t="s">
        <v>503</v>
      </c>
      <c r="B194" s="41" t="s">
        <v>1011</v>
      </c>
      <c r="C194" s="42">
        <v>14.96</v>
      </c>
      <c r="D194" s="47" t="s">
        <v>608</v>
      </c>
      <c r="E194" s="41" t="s">
        <v>1138</v>
      </c>
    </row>
    <row r="195" spans="1:5" x14ac:dyDescent="0.3">
      <c r="A195" s="104" t="s">
        <v>504</v>
      </c>
      <c r="B195" s="41" t="s">
        <v>1013</v>
      </c>
      <c r="C195" s="42">
        <v>3.5</v>
      </c>
      <c r="D195" s="47" t="s">
        <v>608</v>
      </c>
      <c r="E195" s="41" t="s">
        <v>1138</v>
      </c>
    </row>
    <row r="196" spans="1:5" x14ac:dyDescent="0.3">
      <c r="A196" s="104" t="s">
        <v>505</v>
      </c>
      <c r="B196" s="41" t="s">
        <v>1015</v>
      </c>
      <c r="C196" s="42">
        <v>19.309999999999999</v>
      </c>
      <c r="D196" s="47" t="s">
        <v>608</v>
      </c>
      <c r="E196" s="41" t="s">
        <v>1138</v>
      </c>
    </row>
    <row r="197" spans="1:5" x14ac:dyDescent="0.3">
      <c r="A197" s="104" t="s">
        <v>506</v>
      </c>
      <c r="B197" s="41" t="s">
        <v>1009</v>
      </c>
      <c r="C197" s="42">
        <v>17.05</v>
      </c>
      <c r="D197" s="47" t="s">
        <v>1155</v>
      </c>
      <c r="E197" s="41" t="s">
        <v>1138</v>
      </c>
    </row>
    <row r="198" spans="1:5" x14ac:dyDescent="0.3">
      <c r="A198" s="104" t="s">
        <v>507</v>
      </c>
      <c r="B198" s="41" t="s">
        <v>80</v>
      </c>
      <c r="C198" s="42">
        <v>20.43</v>
      </c>
      <c r="D198" s="47" t="s">
        <v>1155</v>
      </c>
      <c r="E198" s="41" t="s">
        <v>1138</v>
      </c>
    </row>
    <row r="199" spans="1:5" x14ac:dyDescent="0.3">
      <c r="A199" s="104" t="s">
        <v>508</v>
      </c>
      <c r="B199" s="41" t="s">
        <v>80</v>
      </c>
      <c r="C199" s="42">
        <v>35.74</v>
      </c>
      <c r="D199" s="47" t="s">
        <v>1155</v>
      </c>
      <c r="E199" s="41" t="s">
        <v>1138</v>
      </c>
    </row>
    <row r="200" spans="1:5" x14ac:dyDescent="0.3">
      <c r="A200" s="104" t="s">
        <v>509</v>
      </c>
      <c r="B200" s="41" t="s">
        <v>1062</v>
      </c>
      <c r="C200" s="42">
        <v>38.07</v>
      </c>
      <c r="D200" s="47" t="s">
        <v>1155</v>
      </c>
      <c r="E200" s="41" t="s">
        <v>1138</v>
      </c>
    </row>
    <row r="201" spans="1:5" x14ac:dyDescent="0.3">
      <c r="A201" s="104" t="s">
        <v>510</v>
      </c>
      <c r="B201" s="41" t="s">
        <v>80</v>
      </c>
      <c r="C201" s="42">
        <v>19.45</v>
      </c>
      <c r="D201" s="47" t="s">
        <v>1155</v>
      </c>
      <c r="E201" s="41" t="s">
        <v>1138</v>
      </c>
    </row>
    <row r="202" spans="1:5" x14ac:dyDescent="0.3">
      <c r="A202" s="104" t="s">
        <v>511</v>
      </c>
      <c r="B202" s="41" t="s">
        <v>80</v>
      </c>
      <c r="C202" s="42">
        <v>20.05</v>
      </c>
      <c r="D202" s="47" t="s">
        <v>1155</v>
      </c>
      <c r="E202" s="41" t="s">
        <v>1138</v>
      </c>
    </row>
    <row r="203" spans="1:5" x14ac:dyDescent="0.3">
      <c r="A203" s="104" t="s">
        <v>512</v>
      </c>
      <c r="B203" s="41" t="s">
        <v>80</v>
      </c>
      <c r="C203" s="42">
        <v>19.440000000000001</v>
      </c>
      <c r="D203" s="47" t="s">
        <v>1155</v>
      </c>
      <c r="E203" s="41" t="s">
        <v>1138</v>
      </c>
    </row>
    <row r="204" spans="1:5" x14ac:dyDescent="0.3">
      <c r="A204" s="104" t="s">
        <v>513</v>
      </c>
      <c r="B204" s="41" t="s">
        <v>80</v>
      </c>
      <c r="C204" s="42">
        <v>18.78</v>
      </c>
      <c r="D204" s="47" t="s">
        <v>1156</v>
      </c>
      <c r="E204" s="41" t="s">
        <v>1138</v>
      </c>
    </row>
    <row r="205" spans="1:5" x14ac:dyDescent="0.3">
      <c r="A205" s="104" t="s">
        <v>514</v>
      </c>
      <c r="B205" s="41" t="s">
        <v>1045</v>
      </c>
      <c r="C205" s="42">
        <v>18.440000000000001</v>
      </c>
      <c r="D205" s="47" t="s">
        <v>1156</v>
      </c>
      <c r="E205" s="41" t="s">
        <v>1138</v>
      </c>
    </row>
    <row r="206" spans="1:5" x14ac:dyDescent="0.3">
      <c r="A206" s="104" t="s">
        <v>515</v>
      </c>
      <c r="B206" s="41" t="s">
        <v>80</v>
      </c>
      <c r="C206" s="42">
        <v>41.02</v>
      </c>
      <c r="D206" s="47" t="s">
        <v>1155</v>
      </c>
      <c r="E206" s="41" t="s">
        <v>1138</v>
      </c>
    </row>
    <row r="207" spans="1:5" x14ac:dyDescent="0.3">
      <c r="A207" s="104" t="s">
        <v>516</v>
      </c>
      <c r="B207" s="41" t="s">
        <v>80</v>
      </c>
      <c r="C207" s="42">
        <v>19.059999999999999</v>
      </c>
      <c r="D207" s="47" t="s">
        <v>1155</v>
      </c>
      <c r="E207" s="41" t="s">
        <v>1138</v>
      </c>
    </row>
    <row r="208" spans="1:5" x14ac:dyDescent="0.3">
      <c r="A208" s="104" t="s">
        <v>517</v>
      </c>
      <c r="B208" s="41" t="s">
        <v>80</v>
      </c>
      <c r="C208" s="42">
        <v>14.79</v>
      </c>
      <c r="D208" s="47" t="s">
        <v>1155</v>
      </c>
      <c r="E208" s="41" t="s">
        <v>1138</v>
      </c>
    </row>
    <row r="209" spans="1:5" x14ac:dyDescent="0.3">
      <c r="A209" s="104" t="s">
        <v>518</v>
      </c>
      <c r="B209" s="41" t="s">
        <v>79</v>
      </c>
      <c r="C209" s="42">
        <v>9.24</v>
      </c>
      <c r="D209" s="47" t="s">
        <v>608</v>
      </c>
      <c r="E209" s="41" t="s">
        <v>1138</v>
      </c>
    </row>
    <row r="210" spans="1:5" x14ac:dyDescent="0.3">
      <c r="A210" s="104" t="s">
        <v>519</v>
      </c>
      <c r="B210" s="41" t="s">
        <v>248</v>
      </c>
      <c r="C210" s="42">
        <v>15.63</v>
      </c>
      <c r="D210" s="47" t="s">
        <v>1154</v>
      </c>
      <c r="E210" s="41" t="s">
        <v>1138</v>
      </c>
    </row>
    <row r="211" spans="1:5" x14ac:dyDescent="0.3">
      <c r="A211" s="104" t="s">
        <v>520</v>
      </c>
      <c r="B211" s="41" t="s">
        <v>80</v>
      </c>
      <c r="C211" s="42">
        <v>32.72</v>
      </c>
      <c r="D211" s="47" t="s">
        <v>1155</v>
      </c>
      <c r="E211" s="41" t="s">
        <v>1138</v>
      </c>
    </row>
    <row r="212" spans="1:5" x14ac:dyDescent="0.3">
      <c r="A212" s="104" t="s">
        <v>521</v>
      </c>
      <c r="B212" s="41" t="s">
        <v>1045</v>
      </c>
      <c r="C212" s="42">
        <v>15.61</v>
      </c>
      <c r="D212" s="47" t="s">
        <v>1156</v>
      </c>
      <c r="E212" s="41" t="s">
        <v>1138</v>
      </c>
    </row>
    <row r="213" spans="1:5" x14ac:dyDescent="0.3">
      <c r="A213" s="104" t="s">
        <v>522</v>
      </c>
      <c r="B213" s="41" t="s">
        <v>80</v>
      </c>
      <c r="C213" s="42">
        <v>16.239999999999998</v>
      </c>
      <c r="D213" s="47" t="s">
        <v>1156</v>
      </c>
      <c r="E213" s="41" t="s">
        <v>1138</v>
      </c>
    </row>
    <row r="214" spans="1:5" x14ac:dyDescent="0.3">
      <c r="A214" s="104" t="s">
        <v>523</v>
      </c>
      <c r="B214" s="41" t="s">
        <v>80</v>
      </c>
      <c r="C214" s="42">
        <v>15.93</v>
      </c>
      <c r="D214" s="47" t="s">
        <v>1155</v>
      </c>
      <c r="E214" s="41" t="s">
        <v>1138</v>
      </c>
    </row>
    <row r="215" spans="1:5" x14ac:dyDescent="0.3">
      <c r="A215" s="104" t="s">
        <v>524</v>
      </c>
      <c r="B215" s="41" t="s">
        <v>80</v>
      </c>
      <c r="C215" s="42">
        <v>16.41</v>
      </c>
      <c r="D215" s="47" t="s">
        <v>1155</v>
      </c>
      <c r="E215" s="41" t="s">
        <v>1138</v>
      </c>
    </row>
    <row r="216" spans="1:5" x14ac:dyDescent="0.3">
      <c r="A216" s="104" t="s">
        <v>525</v>
      </c>
      <c r="B216" s="41" t="s">
        <v>80</v>
      </c>
      <c r="C216" s="42">
        <v>16.05</v>
      </c>
      <c r="D216" s="47" t="s">
        <v>1155</v>
      </c>
      <c r="E216" s="41" t="s">
        <v>1138</v>
      </c>
    </row>
    <row r="217" spans="1:5" x14ac:dyDescent="0.3">
      <c r="A217" s="104" t="s">
        <v>526</v>
      </c>
      <c r="B217" s="41" t="s">
        <v>80</v>
      </c>
      <c r="C217" s="42">
        <v>16.11</v>
      </c>
      <c r="D217" s="47" t="s">
        <v>1155</v>
      </c>
      <c r="E217" s="41" t="s">
        <v>1138</v>
      </c>
    </row>
    <row r="218" spans="1:5" x14ac:dyDescent="0.3">
      <c r="A218" s="104" t="s">
        <v>527</v>
      </c>
      <c r="B218" s="41" t="s">
        <v>118</v>
      </c>
      <c r="C218" s="42">
        <v>51.9</v>
      </c>
      <c r="D218" s="47" t="s">
        <v>1155</v>
      </c>
      <c r="E218" s="41" t="s">
        <v>1138</v>
      </c>
    </row>
    <row r="219" spans="1:5" x14ac:dyDescent="0.3">
      <c r="A219" s="104" t="s">
        <v>528</v>
      </c>
      <c r="B219" s="41" t="s">
        <v>945</v>
      </c>
      <c r="C219" s="42">
        <v>14.77</v>
      </c>
      <c r="D219" s="47" t="s">
        <v>608</v>
      </c>
      <c r="E219" s="43" t="s">
        <v>1117</v>
      </c>
    </row>
    <row r="220" spans="1:5" x14ac:dyDescent="0.3">
      <c r="A220" s="104" t="s">
        <v>1063</v>
      </c>
      <c r="B220" s="41" t="s">
        <v>937</v>
      </c>
      <c r="C220" s="42">
        <v>0.57999999999999996</v>
      </c>
      <c r="D220" s="47"/>
      <c r="E220" s="43" t="s">
        <v>1117</v>
      </c>
    </row>
    <row r="221" spans="1:5" x14ac:dyDescent="0.3">
      <c r="A221" s="104" t="s">
        <v>529</v>
      </c>
      <c r="B221" s="41" t="s">
        <v>80</v>
      </c>
      <c r="C221" s="42">
        <v>16.09</v>
      </c>
      <c r="D221" s="47" t="s">
        <v>608</v>
      </c>
      <c r="E221" s="41" t="s">
        <v>1138</v>
      </c>
    </row>
    <row r="222" spans="1:5" x14ac:dyDescent="0.3">
      <c r="A222" s="104" t="s">
        <v>530</v>
      </c>
      <c r="B222" s="41" t="s">
        <v>80</v>
      </c>
      <c r="C222" s="42">
        <v>15.93</v>
      </c>
      <c r="D222" s="47" t="s">
        <v>608</v>
      </c>
      <c r="E222" s="41" t="s">
        <v>1138</v>
      </c>
    </row>
    <row r="223" spans="1:5" x14ac:dyDescent="0.3">
      <c r="A223" s="104" t="s">
        <v>531</v>
      </c>
      <c r="B223" s="41" t="s">
        <v>939</v>
      </c>
      <c r="C223" s="42">
        <v>14.99</v>
      </c>
      <c r="D223" s="47" t="s">
        <v>608</v>
      </c>
      <c r="E223" s="41" t="s">
        <v>1138</v>
      </c>
    </row>
    <row r="224" spans="1:5" x14ac:dyDescent="0.3">
      <c r="A224" s="104" t="s">
        <v>1064</v>
      </c>
      <c r="B224" s="41" t="s">
        <v>79</v>
      </c>
      <c r="C224" s="42">
        <v>33.590000000000003</v>
      </c>
      <c r="D224" s="47" t="s">
        <v>608</v>
      </c>
      <c r="E224" s="41" t="s">
        <v>1138</v>
      </c>
    </row>
    <row r="225" spans="1:5" x14ac:dyDescent="0.3">
      <c r="A225" s="104" t="s">
        <v>1065</v>
      </c>
      <c r="B225" s="41" t="s">
        <v>1042</v>
      </c>
      <c r="C225" s="42">
        <v>34.950000000000003</v>
      </c>
      <c r="D225" s="47" t="s">
        <v>1156</v>
      </c>
      <c r="E225" s="41" t="s">
        <v>1138</v>
      </c>
    </row>
    <row r="226" spans="1:5" x14ac:dyDescent="0.3">
      <c r="A226" s="104" t="s">
        <v>1066</v>
      </c>
      <c r="B226" s="41" t="s">
        <v>80</v>
      </c>
      <c r="C226" s="42">
        <v>18.899999999999999</v>
      </c>
      <c r="D226" s="47" t="s">
        <v>1156</v>
      </c>
      <c r="E226" s="41" t="s">
        <v>1138</v>
      </c>
    </row>
    <row r="227" spans="1:5" x14ac:dyDescent="0.3">
      <c r="A227" s="104" t="s">
        <v>1067</v>
      </c>
      <c r="B227" s="41" t="s">
        <v>80</v>
      </c>
      <c r="C227" s="42">
        <v>11.1</v>
      </c>
      <c r="D227" s="47" t="s">
        <v>1155</v>
      </c>
      <c r="E227" s="41" t="s">
        <v>1138</v>
      </c>
    </row>
    <row r="228" spans="1:5" x14ac:dyDescent="0.3">
      <c r="A228" s="104" t="s">
        <v>1068</v>
      </c>
      <c r="B228" s="41" t="s">
        <v>80</v>
      </c>
      <c r="C228" s="42">
        <v>12.91</v>
      </c>
      <c r="D228" s="47" t="s">
        <v>1155</v>
      </c>
      <c r="E228" s="41" t="s">
        <v>1138</v>
      </c>
    </row>
    <row r="229" spans="1:5" x14ac:dyDescent="0.3">
      <c r="A229" s="104" t="s">
        <v>1069</v>
      </c>
      <c r="B229" s="41" t="s">
        <v>80</v>
      </c>
      <c r="C229" s="42">
        <v>11.1</v>
      </c>
      <c r="D229" s="47" t="s">
        <v>1155</v>
      </c>
      <c r="E229" s="41" t="s">
        <v>1138</v>
      </c>
    </row>
    <row r="230" spans="1:5" x14ac:dyDescent="0.3">
      <c r="A230" s="104" t="s">
        <v>1070</v>
      </c>
      <c r="B230" s="41" t="s">
        <v>80</v>
      </c>
      <c r="C230" s="42">
        <v>13.34</v>
      </c>
      <c r="D230" s="47" t="s">
        <v>1155</v>
      </c>
      <c r="E230" s="41" t="s">
        <v>1138</v>
      </c>
    </row>
    <row r="231" spans="1:5" x14ac:dyDescent="0.3">
      <c r="A231" s="104" t="s">
        <v>1071</v>
      </c>
      <c r="B231" s="41" t="s">
        <v>80</v>
      </c>
      <c r="C231" s="42">
        <v>12.03</v>
      </c>
      <c r="D231" s="47" t="s">
        <v>1155</v>
      </c>
      <c r="E231" s="41" t="s">
        <v>1138</v>
      </c>
    </row>
    <row r="232" spans="1:5" x14ac:dyDescent="0.3">
      <c r="A232" s="104" t="s">
        <v>1072</v>
      </c>
      <c r="B232" s="41" t="s">
        <v>1009</v>
      </c>
      <c r="C232" s="42">
        <v>13.97</v>
      </c>
      <c r="D232" s="47" t="s">
        <v>1156</v>
      </c>
      <c r="E232" s="41" t="s">
        <v>1138</v>
      </c>
    </row>
    <row r="233" spans="1:5" x14ac:dyDescent="0.3">
      <c r="A233" s="104" t="s">
        <v>1073</v>
      </c>
      <c r="B233" s="41" t="s">
        <v>1053</v>
      </c>
      <c r="C233" s="42">
        <v>3.96</v>
      </c>
      <c r="D233" s="47" t="s">
        <v>608</v>
      </c>
      <c r="E233" s="41" t="s">
        <v>1138</v>
      </c>
    </row>
    <row r="234" spans="1:5" x14ac:dyDescent="0.3">
      <c r="A234" s="104" t="s">
        <v>1074</v>
      </c>
      <c r="B234" s="41" t="s">
        <v>153</v>
      </c>
      <c r="C234" s="42">
        <v>6.49</v>
      </c>
      <c r="D234" s="47" t="s">
        <v>608</v>
      </c>
      <c r="E234" s="41" t="s">
        <v>1138</v>
      </c>
    </row>
    <row r="235" spans="1:5" ht="15" thickBot="1" x14ac:dyDescent="0.35">
      <c r="A235" s="104" t="s">
        <v>1075</v>
      </c>
      <c r="B235" s="41" t="s">
        <v>80</v>
      </c>
      <c r="C235" s="173">
        <v>29.96</v>
      </c>
      <c r="D235" s="47" t="s">
        <v>1155</v>
      </c>
      <c r="E235" s="41" t="s">
        <v>1138</v>
      </c>
    </row>
    <row r="236" spans="1:5" ht="15" thickBot="1" x14ac:dyDescent="0.35">
      <c r="A236" s="52"/>
      <c r="B236" s="183"/>
      <c r="C236" s="182">
        <f>SUM(C158:C235)</f>
        <v>1629.9</v>
      </c>
      <c r="D236" s="184"/>
      <c r="E236" s="185"/>
    </row>
    <row r="237" spans="1:5" x14ac:dyDescent="0.3">
      <c r="A237" s="333" t="s">
        <v>1160</v>
      </c>
      <c r="B237" s="334"/>
      <c r="C237" s="335"/>
      <c r="D237" s="334"/>
      <c r="E237" s="336"/>
    </row>
    <row r="238" spans="1:5" x14ac:dyDescent="0.3">
      <c r="A238" s="104" t="s">
        <v>354</v>
      </c>
      <c r="B238" s="41" t="s">
        <v>1057</v>
      </c>
      <c r="C238" s="42">
        <v>80.59</v>
      </c>
      <c r="D238" s="47" t="s">
        <v>1155</v>
      </c>
      <c r="E238" s="41" t="s">
        <v>1138</v>
      </c>
    </row>
    <row r="239" spans="1:5" x14ac:dyDescent="0.3">
      <c r="A239" s="104" t="s">
        <v>355</v>
      </c>
      <c r="B239" s="41" t="s">
        <v>79</v>
      </c>
      <c r="C239" s="42">
        <v>90.03</v>
      </c>
      <c r="D239" s="47" t="s">
        <v>608</v>
      </c>
      <c r="E239" s="41" t="s">
        <v>1138</v>
      </c>
    </row>
    <row r="240" spans="1:5" x14ac:dyDescent="0.3">
      <c r="A240" s="104" t="s">
        <v>532</v>
      </c>
      <c r="B240" s="41" t="s">
        <v>937</v>
      </c>
      <c r="C240" s="42">
        <v>0.83</v>
      </c>
      <c r="D240" s="47"/>
      <c r="E240" s="43" t="s">
        <v>1117</v>
      </c>
    </row>
    <row r="241" spans="1:5" x14ac:dyDescent="0.3">
      <c r="A241" s="104" t="s">
        <v>356</v>
      </c>
      <c r="B241" s="41" t="s">
        <v>99</v>
      </c>
      <c r="C241" s="42">
        <v>6.44</v>
      </c>
      <c r="D241" s="47" t="s">
        <v>1155</v>
      </c>
      <c r="E241" s="43" t="s">
        <v>1117</v>
      </c>
    </row>
    <row r="242" spans="1:5" x14ac:dyDescent="0.3">
      <c r="A242" s="104" t="s">
        <v>357</v>
      </c>
      <c r="B242" s="41" t="s">
        <v>99</v>
      </c>
      <c r="C242" s="42">
        <v>6.34</v>
      </c>
      <c r="D242" s="47" t="s">
        <v>1155</v>
      </c>
      <c r="E242" s="43" t="s">
        <v>1117</v>
      </c>
    </row>
    <row r="243" spans="1:5" x14ac:dyDescent="0.3">
      <c r="A243" s="104" t="s">
        <v>358</v>
      </c>
      <c r="B243" s="41" t="s">
        <v>79</v>
      </c>
      <c r="C243" s="42">
        <v>79.13</v>
      </c>
      <c r="D243" s="47" t="s">
        <v>608</v>
      </c>
      <c r="E243" s="41" t="s">
        <v>1138</v>
      </c>
    </row>
    <row r="244" spans="1:5" x14ac:dyDescent="0.3">
      <c r="A244" s="104" t="s">
        <v>359</v>
      </c>
      <c r="B244" s="41" t="s">
        <v>79</v>
      </c>
      <c r="C244" s="42">
        <v>51.25</v>
      </c>
      <c r="D244" s="47" t="s">
        <v>608</v>
      </c>
      <c r="E244" s="41" t="s">
        <v>1138</v>
      </c>
    </row>
    <row r="245" spans="1:5" x14ac:dyDescent="0.3">
      <c r="A245" s="104" t="s">
        <v>360</v>
      </c>
      <c r="B245" s="41" t="s">
        <v>248</v>
      </c>
      <c r="C245" s="42">
        <v>37.21</v>
      </c>
      <c r="D245" s="47" t="s">
        <v>1154</v>
      </c>
      <c r="E245" s="41" t="s">
        <v>1138</v>
      </c>
    </row>
    <row r="246" spans="1:5" x14ac:dyDescent="0.3">
      <c r="A246" s="104" t="s">
        <v>361</v>
      </c>
      <c r="B246" s="41" t="s">
        <v>127</v>
      </c>
      <c r="C246" s="42">
        <v>5.78</v>
      </c>
      <c r="D246" s="47"/>
      <c r="E246" s="41" t="s">
        <v>1138</v>
      </c>
    </row>
    <row r="247" spans="1:5" x14ac:dyDescent="0.3">
      <c r="A247" s="104" t="s">
        <v>362</v>
      </c>
      <c r="B247" s="41" t="s">
        <v>127</v>
      </c>
      <c r="C247" s="42">
        <v>4.3</v>
      </c>
      <c r="D247" s="47"/>
      <c r="E247" s="41" t="s">
        <v>1138</v>
      </c>
    </row>
    <row r="248" spans="1:5" x14ac:dyDescent="0.3">
      <c r="A248" s="104" t="s">
        <v>365</v>
      </c>
      <c r="B248" s="41" t="s">
        <v>939</v>
      </c>
      <c r="C248" s="42">
        <v>15.3</v>
      </c>
      <c r="D248" s="47" t="s">
        <v>608</v>
      </c>
      <c r="E248" s="41" t="s">
        <v>1138</v>
      </c>
    </row>
    <row r="249" spans="1:5" x14ac:dyDescent="0.3">
      <c r="A249" s="104" t="s">
        <v>366</v>
      </c>
      <c r="B249" s="41" t="s">
        <v>80</v>
      </c>
      <c r="C249" s="42">
        <v>14.8</v>
      </c>
      <c r="D249" s="47" t="s">
        <v>1155</v>
      </c>
      <c r="E249" s="41" t="s">
        <v>1138</v>
      </c>
    </row>
    <row r="250" spans="1:5" x14ac:dyDescent="0.3">
      <c r="A250" s="104" t="s">
        <v>367</v>
      </c>
      <c r="B250" s="41" t="s">
        <v>80</v>
      </c>
      <c r="C250" s="42">
        <v>17.440000000000001</v>
      </c>
      <c r="D250" s="47" t="s">
        <v>1155</v>
      </c>
      <c r="E250" s="41" t="s">
        <v>1138</v>
      </c>
    </row>
    <row r="251" spans="1:5" x14ac:dyDescent="0.3">
      <c r="A251" s="104" t="s">
        <v>368</v>
      </c>
      <c r="B251" s="41" t="s">
        <v>80</v>
      </c>
      <c r="C251" s="42">
        <v>31.95</v>
      </c>
      <c r="D251" s="47" t="s">
        <v>1156</v>
      </c>
      <c r="E251" s="41" t="s">
        <v>1138</v>
      </c>
    </row>
    <row r="252" spans="1:5" x14ac:dyDescent="0.3">
      <c r="A252" s="104" t="s">
        <v>369</v>
      </c>
      <c r="B252" s="41" t="s">
        <v>1045</v>
      </c>
      <c r="C252" s="42">
        <v>15.83</v>
      </c>
      <c r="D252" s="47" t="s">
        <v>1156</v>
      </c>
      <c r="E252" s="41" t="s">
        <v>1138</v>
      </c>
    </row>
    <row r="253" spans="1:5" x14ac:dyDescent="0.3">
      <c r="A253" s="104" t="s">
        <v>370</v>
      </c>
      <c r="B253" s="41" t="s">
        <v>80</v>
      </c>
      <c r="C253" s="42">
        <v>16.29</v>
      </c>
      <c r="D253" s="47" t="s">
        <v>1155</v>
      </c>
      <c r="E253" s="41" t="s">
        <v>1138</v>
      </c>
    </row>
    <row r="254" spans="1:5" x14ac:dyDescent="0.3">
      <c r="A254" s="104" t="s">
        <v>371</v>
      </c>
      <c r="B254" s="41" t="s">
        <v>80</v>
      </c>
      <c r="C254" s="42">
        <v>16.16</v>
      </c>
      <c r="D254" s="47" t="s">
        <v>1155</v>
      </c>
      <c r="E254" s="41" t="s">
        <v>1138</v>
      </c>
    </row>
    <row r="255" spans="1:5" x14ac:dyDescent="0.3">
      <c r="A255" s="104" t="s">
        <v>372</v>
      </c>
      <c r="B255" s="41" t="s">
        <v>80</v>
      </c>
      <c r="C255" s="42">
        <v>16.190000000000001</v>
      </c>
      <c r="D255" s="47" t="s">
        <v>1155</v>
      </c>
      <c r="E255" s="41" t="s">
        <v>1138</v>
      </c>
    </row>
    <row r="256" spans="1:5" x14ac:dyDescent="0.3">
      <c r="A256" s="104" t="s">
        <v>373</v>
      </c>
      <c r="B256" s="41" t="s">
        <v>80</v>
      </c>
      <c r="C256" s="42">
        <v>16.22</v>
      </c>
      <c r="D256" s="47" t="s">
        <v>1155</v>
      </c>
      <c r="E256" s="41" t="s">
        <v>1138</v>
      </c>
    </row>
    <row r="257" spans="1:5" x14ac:dyDescent="0.3">
      <c r="A257" s="104" t="s">
        <v>374</v>
      </c>
      <c r="B257" s="41" t="s">
        <v>80</v>
      </c>
      <c r="C257" s="42">
        <v>16.27</v>
      </c>
      <c r="D257" s="47" t="s">
        <v>1155</v>
      </c>
      <c r="E257" s="41" t="s">
        <v>1138</v>
      </c>
    </row>
    <row r="258" spans="1:5" x14ac:dyDescent="0.3">
      <c r="A258" s="104" t="s">
        <v>375</v>
      </c>
      <c r="B258" s="41" t="s">
        <v>80</v>
      </c>
      <c r="C258" s="42">
        <v>16</v>
      </c>
      <c r="D258" s="47" t="s">
        <v>1155</v>
      </c>
      <c r="E258" s="41" t="s">
        <v>1138</v>
      </c>
    </row>
    <row r="259" spans="1:5" x14ac:dyDescent="0.3">
      <c r="A259" s="104" t="s">
        <v>376</v>
      </c>
      <c r="B259" s="41" t="s">
        <v>80</v>
      </c>
      <c r="C259" s="42">
        <v>15.74</v>
      </c>
      <c r="D259" s="47" t="s">
        <v>1155</v>
      </c>
      <c r="E259" s="41" t="s">
        <v>1138</v>
      </c>
    </row>
    <row r="260" spans="1:5" x14ac:dyDescent="0.3">
      <c r="A260" s="104" t="s">
        <v>377</v>
      </c>
      <c r="B260" s="41" t="s">
        <v>79</v>
      </c>
      <c r="C260" s="42">
        <v>7.84</v>
      </c>
      <c r="D260" s="47" t="s">
        <v>608</v>
      </c>
      <c r="E260" s="41" t="s">
        <v>1138</v>
      </c>
    </row>
    <row r="261" spans="1:5" x14ac:dyDescent="0.3">
      <c r="A261" s="104" t="s">
        <v>533</v>
      </c>
      <c r="B261" s="41" t="s">
        <v>248</v>
      </c>
      <c r="C261" s="42">
        <v>15.68</v>
      </c>
      <c r="D261" s="47" t="s">
        <v>1154</v>
      </c>
      <c r="E261" s="41" t="s">
        <v>1138</v>
      </c>
    </row>
    <row r="262" spans="1:5" x14ac:dyDescent="0.3">
      <c r="A262" s="104" t="s">
        <v>1076</v>
      </c>
      <c r="B262" s="41" t="s">
        <v>1077</v>
      </c>
      <c r="C262" s="42">
        <v>36.83</v>
      </c>
      <c r="D262" s="47" t="s">
        <v>1155</v>
      </c>
      <c r="E262" s="41" t="s">
        <v>1138</v>
      </c>
    </row>
    <row r="263" spans="1:5" x14ac:dyDescent="0.3">
      <c r="A263" s="104" t="s">
        <v>378</v>
      </c>
      <c r="B263" s="41" t="s">
        <v>80</v>
      </c>
      <c r="C263" s="42">
        <v>34.6</v>
      </c>
      <c r="D263" s="47" t="s">
        <v>1156</v>
      </c>
      <c r="E263" s="41" t="s">
        <v>1138</v>
      </c>
    </row>
    <row r="264" spans="1:5" x14ac:dyDescent="0.3">
      <c r="A264" s="104" t="s">
        <v>379</v>
      </c>
      <c r="B264" s="41" t="s">
        <v>1045</v>
      </c>
      <c r="C264" s="42">
        <v>18.79</v>
      </c>
      <c r="D264" s="47" t="s">
        <v>1156</v>
      </c>
      <c r="E264" s="41" t="s">
        <v>1138</v>
      </c>
    </row>
    <row r="265" spans="1:5" x14ac:dyDescent="0.3">
      <c r="A265" s="104" t="s">
        <v>380</v>
      </c>
      <c r="B265" s="41" t="s">
        <v>80</v>
      </c>
      <c r="C265" s="42">
        <v>19.7</v>
      </c>
      <c r="D265" s="47" t="s">
        <v>1155</v>
      </c>
      <c r="E265" s="41" t="s">
        <v>1138</v>
      </c>
    </row>
    <row r="266" spans="1:5" x14ac:dyDescent="0.3">
      <c r="A266" s="104" t="s">
        <v>381</v>
      </c>
      <c r="B266" s="41" t="s">
        <v>80</v>
      </c>
      <c r="C266" s="42">
        <v>19.510000000000002</v>
      </c>
      <c r="D266" s="47" t="s">
        <v>1155</v>
      </c>
      <c r="E266" s="41" t="s">
        <v>1138</v>
      </c>
    </row>
    <row r="267" spans="1:5" x14ac:dyDescent="0.3">
      <c r="A267" s="104" t="s">
        <v>382</v>
      </c>
      <c r="B267" s="41" t="s">
        <v>80</v>
      </c>
      <c r="C267" s="42">
        <v>18.97</v>
      </c>
      <c r="D267" s="47" t="s">
        <v>1155</v>
      </c>
      <c r="E267" s="41" t="s">
        <v>1138</v>
      </c>
    </row>
    <row r="268" spans="1:5" x14ac:dyDescent="0.3">
      <c r="A268" s="104" t="s">
        <v>383</v>
      </c>
      <c r="B268" s="41" t="s">
        <v>80</v>
      </c>
      <c r="C268" s="42">
        <v>20.49</v>
      </c>
      <c r="D268" s="47" t="s">
        <v>1155</v>
      </c>
      <c r="E268" s="41" t="s">
        <v>1138</v>
      </c>
    </row>
    <row r="269" spans="1:5" x14ac:dyDescent="0.3">
      <c r="A269" s="104" t="s">
        <v>384</v>
      </c>
      <c r="B269" s="41" t="s">
        <v>80</v>
      </c>
      <c r="C269" s="42">
        <v>20.77</v>
      </c>
      <c r="D269" s="47" t="s">
        <v>1155</v>
      </c>
      <c r="E269" s="41" t="s">
        <v>1138</v>
      </c>
    </row>
    <row r="270" spans="1:5" x14ac:dyDescent="0.3">
      <c r="A270" s="104" t="s">
        <v>385</v>
      </c>
      <c r="B270" s="41" t="s">
        <v>118</v>
      </c>
      <c r="C270" s="42">
        <v>58.02</v>
      </c>
      <c r="D270" s="47" t="s">
        <v>1155</v>
      </c>
      <c r="E270" s="41" t="s">
        <v>1138</v>
      </c>
    </row>
    <row r="271" spans="1:5" x14ac:dyDescent="0.3">
      <c r="A271" s="104" t="s">
        <v>386</v>
      </c>
      <c r="B271" s="41" t="s">
        <v>227</v>
      </c>
      <c r="C271" s="42">
        <v>21.01</v>
      </c>
      <c r="D271" s="47" t="s">
        <v>1155</v>
      </c>
      <c r="E271" s="41" t="s">
        <v>1138</v>
      </c>
    </row>
    <row r="272" spans="1:5" x14ac:dyDescent="0.3">
      <c r="A272" s="104" t="s">
        <v>387</v>
      </c>
      <c r="B272" s="41" t="s">
        <v>80</v>
      </c>
      <c r="C272" s="42">
        <v>17.21</v>
      </c>
      <c r="D272" s="47" t="s">
        <v>1155</v>
      </c>
      <c r="E272" s="41" t="s">
        <v>1138</v>
      </c>
    </row>
    <row r="273" spans="1:5" x14ac:dyDescent="0.3">
      <c r="A273" s="104" t="s">
        <v>388</v>
      </c>
      <c r="B273" s="41" t="s">
        <v>1011</v>
      </c>
      <c r="C273" s="42">
        <v>15.08</v>
      </c>
      <c r="D273" s="47" t="s">
        <v>608</v>
      </c>
      <c r="E273" s="41" t="s">
        <v>1138</v>
      </c>
    </row>
    <row r="274" spans="1:5" x14ac:dyDescent="0.3">
      <c r="A274" s="104" t="s">
        <v>389</v>
      </c>
      <c r="B274" s="41" t="s">
        <v>1013</v>
      </c>
      <c r="C274" s="42">
        <v>3.51</v>
      </c>
      <c r="D274" s="47" t="s">
        <v>608</v>
      </c>
      <c r="E274" s="41" t="s">
        <v>1138</v>
      </c>
    </row>
    <row r="275" spans="1:5" x14ac:dyDescent="0.3">
      <c r="A275" s="130" t="s">
        <v>410</v>
      </c>
      <c r="B275" s="44" t="s">
        <v>1015</v>
      </c>
      <c r="C275" s="45">
        <v>19.05</v>
      </c>
      <c r="D275" s="47" t="s">
        <v>608</v>
      </c>
      <c r="E275" s="41" t="s">
        <v>1138</v>
      </c>
    </row>
    <row r="276" spans="1:5" x14ac:dyDescent="0.3">
      <c r="A276" s="130" t="s">
        <v>411</v>
      </c>
      <c r="B276" s="44" t="s">
        <v>1009</v>
      </c>
      <c r="C276" s="45">
        <v>19.41</v>
      </c>
      <c r="D276" s="47" t="s">
        <v>1155</v>
      </c>
      <c r="E276" s="41" t="s">
        <v>1138</v>
      </c>
    </row>
    <row r="277" spans="1:5" x14ac:dyDescent="0.3">
      <c r="A277" s="130" t="s">
        <v>412</v>
      </c>
      <c r="B277" s="44" t="s">
        <v>227</v>
      </c>
      <c r="C277" s="45">
        <v>18.71</v>
      </c>
      <c r="D277" s="47" t="s">
        <v>1155</v>
      </c>
      <c r="E277" s="41" t="s">
        <v>1138</v>
      </c>
    </row>
    <row r="278" spans="1:5" x14ac:dyDescent="0.3">
      <c r="A278" s="130" t="s">
        <v>413</v>
      </c>
      <c r="B278" s="44" t="s">
        <v>80</v>
      </c>
      <c r="C278" s="45">
        <v>17.97</v>
      </c>
      <c r="D278" s="47" t="s">
        <v>1155</v>
      </c>
      <c r="E278" s="41" t="s">
        <v>1138</v>
      </c>
    </row>
    <row r="279" spans="1:5" x14ac:dyDescent="0.3">
      <c r="A279" s="130" t="s">
        <v>414</v>
      </c>
      <c r="B279" s="44" t="s">
        <v>118</v>
      </c>
      <c r="C279" s="45">
        <v>56.66</v>
      </c>
      <c r="D279" s="47" t="s">
        <v>1155</v>
      </c>
      <c r="E279" s="41" t="s">
        <v>1138</v>
      </c>
    </row>
    <row r="280" spans="1:5" x14ac:dyDescent="0.3">
      <c r="A280" s="130" t="s">
        <v>534</v>
      </c>
      <c r="B280" s="44" t="s">
        <v>80</v>
      </c>
      <c r="C280" s="45">
        <v>17.93</v>
      </c>
      <c r="D280" s="47" t="s">
        <v>1155</v>
      </c>
      <c r="E280" s="41" t="s">
        <v>1138</v>
      </c>
    </row>
    <row r="281" spans="1:5" x14ac:dyDescent="0.3">
      <c r="A281" s="130" t="s">
        <v>535</v>
      </c>
      <c r="B281" s="44" t="s">
        <v>80</v>
      </c>
      <c r="C281" s="45">
        <v>20.57</v>
      </c>
      <c r="D281" s="47" t="s">
        <v>1155</v>
      </c>
      <c r="E281" s="41" t="s">
        <v>1138</v>
      </c>
    </row>
    <row r="282" spans="1:5" x14ac:dyDescent="0.3">
      <c r="A282" s="130" t="s">
        <v>536</v>
      </c>
      <c r="B282" s="44" t="s">
        <v>80</v>
      </c>
      <c r="C282" s="45">
        <v>20.81</v>
      </c>
      <c r="D282" s="47" t="s">
        <v>1155</v>
      </c>
      <c r="E282" s="41" t="s">
        <v>1138</v>
      </c>
    </row>
    <row r="283" spans="1:5" x14ac:dyDescent="0.3">
      <c r="A283" s="130" t="s">
        <v>537</v>
      </c>
      <c r="B283" s="44" t="s">
        <v>80</v>
      </c>
      <c r="C283" s="45">
        <v>38.51</v>
      </c>
      <c r="D283" s="47" t="s">
        <v>1156</v>
      </c>
      <c r="E283" s="41" t="s">
        <v>1138</v>
      </c>
    </row>
    <row r="284" spans="1:5" x14ac:dyDescent="0.3">
      <c r="A284" s="130" t="s">
        <v>538</v>
      </c>
      <c r="B284" s="44" t="s">
        <v>1045</v>
      </c>
      <c r="C284" s="45">
        <v>19.39</v>
      </c>
      <c r="D284" s="47" t="s">
        <v>1156</v>
      </c>
      <c r="E284" s="41" t="s">
        <v>1138</v>
      </c>
    </row>
    <row r="285" spans="1:5" x14ac:dyDescent="0.3">
      <c r="A285" s="130" t="s">
        <v>539</v>
      </c>
      <c r="B285" s="44" t="s">
        <v>80</v>
      </c>
      <c r="C285" s="45">
        <v>20.350000000000001</v>
      </c>
      <c r="D285" s="47" t="s">
        <v>1155</v>
      </c>
      <c r="E285" s="41" t="s">
        <v>1138</v>
      </c>
    </row>
    <row r="286" spans="1:5" x14ac:dyDescent="0.3">
      <c r="A286" s="130" t="s">
        <v>540</v>
      </c>
      <c r="B286" s="44" t="s">
        <v>227</v>
      </c>
      <c r="C286" s="45">
        <v>34.76</v>
      </c>
      <c r="D286" s="47" t="s">
        <v>1155</v>
      </c>
      <c r="E286" s="41" t="s">
        <v>1138</v>
      </c>
    </row>
    <row r="287" spans="1:5" x14ac:dyDescent="0.3">
      <c r="A287" s="130" t="s">
        <v>541</v>
      </c>
      <c r="B287" s="44" t="s">
        <v>79</v>
      </c>
      <c r="C287" s="45">
        <v>9.1999999999999993</v>
      </c>
      <c r="D287" s="47" t="s">
        <v>608</v>
      </c>
      <c r="E287" s="41" t="s">
        <v>1138</v>
      </c>
    </row>
    <row r="288" spans="1:5" x14ac:dyDescent="0.3">
      <c r="A288" s="130" t="s">
        <v>542</v>
      </c>
      <c r="B288" s="44" t="s">
        <v>248</v>
      </c>
      <c r="C288" s="45">
        <v>15.53</v>
      </c>
      <c r="D288" s="47" t="s">
        <v>1154</v>
      </c>
      <c r="E288" s="41" t="s">
        <v>1138</v>
      </c>
    </row>
    <row r="289" spans="1:5" x14ac:dyDescent="0.3">
      <c r="A289" s="130" t="s">
        <v>543</v>
      </c>
      <c r="B289" s="44" t="s">
        <v>80</v>
      </c>
      <c r="C289" s="45">
        <v>33.18</v>
      </c>
      <c r="D289" s="47" t="s">
        <v>1156</v>
      </c>
      <c r="E289" s="41" t="s">
        <v>1138</v>
      </c>
    </row>
    <row r="290" spans="1:5" x14ac:dyDescent="0.3">
      <c r="A290" s="130" t="s">
        <v>544</v>
      </c>
      <c r="B290" s="44" t="s">
        <v>1045</v>
      </c>
      <c r="C290" s="45">
        <v>15.5</v>
      </c>
      <c r="D290" s="47" t="s">
        <v>1156</v>
      </c>
      <c r="E290" s="41" t="s">
        <v>1138</v>
      </c>
    </row>
    <row r="291" spans="1:5" x14ac:dyDescent="0.3">
      <c r="A291" s="130" t="s">
        <v>545</v>
      </c>
      <c r="B291" s="44" t="s">
        <v>80</v>
      </c>
      <c r="C291" s="45">
        <v>17.190000000000001</v>
      </c>
      <c r="D291" s="47" t="s">
        <v>1155</v>
      </c>
      <c r="E291" s="41" t="s">
        <v>1138</v>
      </c>
    </row>
    <row r="292" spans="1:5" x14ac:dyDescent="0.3">
      <c r="A292" s="130" t="s">
        <v>546</v>
      </c>
      <c r="B292" s="44" t="s">
        <v>80</v>
      </c>
      <c r="C292" s="45">
        <v>16.63</v>
      </c>
      <c r="D292" s="47" t="s">
        <v>1155</v>
      </c>
      <c r="E292" s="41" t="s">
        <v>1138</v>
      </c>
    </row>
    <row r="293" spans="1:5" x14ac:dyDescent="0.3">
      <c r="A293" s="130" t="s">
        <v>547</v>
      </c>
      <c r="B293" s="44" t="s">
        <v>80</v>
      </c>
      <c r="C293" s="45">
        <v>16.07</v>
      </c>
      <c r="D293" s="47" t="s">
        <v>1155</v>
      </c>
      <c r="E293" s="41" t="s">
        <v>1138</v>
      </c>
    </row>
    <row r="294" spans="1:5" x14ac:dyDescent="0.3">
      <c r="A294" s="130" t="s">
        <v>548</v>
      </c>
      <c r="B294" s="44" t="s">
        <v>80</v>
      </c>
      <c r="C294" s="45">
        <v>16.29</v>
      </c>
      <c r="D294" s="47" t="s">
        <v>1155</v>
      </c>
      <c r="E294" s="41" t="s">
        <v>1138</v>
      </c>
    </row>
    <row r="295" spans="1:5" x14ac:dyDescent="0.3">
      <c r="A295" s="130" t="s">
        <v>549</v>
      </c>
      <c r="B295" s="44" t="s">
        <v>80</v>
      </c>
      <c r="C295" s="45">
        <v>15.49</v>
      </c>
      <c r="D295" s="47" t="s">
        <v>1155</v>
      </c>
      <c r="E295" s="41" t="s">
        <v>1138</v>
      </c>
    </row>
    <row r="296" spans="1:5" x14ac:dyDescent="0.3">
      <c r="A296" s="130" t="s">
        <v>550</v>
      </c>
      <c r="B296" s="44" t="s">
        <v>118</v>
      </c>
      <c r="C296" s="45">
        <v>50.82</v>
      </c>
      <c r="D296" s="47" t="s">
        <v>1155</v>
      </c>
      <c r="E296" s="41" t="s">
        <v>1138</v>
      </c>
    </row>
    <row r="297" spans="1:5" x14ac:dyDescent="0.3">
      <c r="A297" s="130" t="s">
        <v>551</v>
      </c>
      <c r="B297" s="44" t="s">
        <v>80</v>
      </c>
      <c r="C297" s="45">
        <v>14.41</v>
      </c>
      <c r="D297" s="47" t="s">
        <v>1155</v>
      </c>
      <c r="E297" s="41" t="s">
        <v>1138</v>
      </c>
    </row>
    <row r="298" spans="1:5" x14ac:dyDescent="0.3">
      <c r="A298" s="130" t="s">
        <v>1078</v>
      </c>
      <c r="B298" s="44" t="s">
        <v>937</v>
      </c>
      <c r="C298" s="45">
        <v>0.57999999999999996</v>
      </c>
      <c r="D298" s="47"/>
      <c r="E298" s="41" t="s">
        <v>1117</v>
      </c>
    </row>
    <row r="299" spans="1:5" x14ac:dyDescent="0.3">
      <c r="A299" s="130" t="s">
        <v>552</v>
      </c>
      <c r="B299" s="44" t="s">
        <v>80</v>
      </c>
      <c r="C299" s="45">
        <v>16.25</v>
      </c>
      <c r="D299" s="47" t="s">
        <v>1155</v>
      </c>
      <c r="E299" s="41" t="s">
        <v>1138</v>
      </c>
    </row>
    <row r="300" spans="1:5" x14ac:dyDescent="0.3">
      <c r="A300" s="130" t="s">
        <v>553</v>
      </c>
      <c r="B300" s="44" t="s">
        <v>80</v>
      </c>
      <c r="C300" s="45">
        <v>15.74</v>
      </c>
      <c r="D300" s="47" t="s">
        <v>1155</v>
      </c>
      <c r="E300" s="41" t="s">
        <v>1138</v>
      </c>
    </row>
    <row r="301" spans="1:5" x14ac:dyDescent="0.3">
      <c r="A301" s="130" t="s">
        <v>554</v>
      </c>
      <c r="B301" s="44" t="s">
        <v>939</v>
      </c>
      <c r="C301" s="45">
        <v>14.81</v>
      </c>
      <c r="D301" s="47" t="s">
        <v>608</v>
      </c>
      <c r="E301" s="41" t="s">
        <v>1138</v>
      </c>
    </row>
    <row r="302" spans="1:5" x14ac:dyDescent="0.3">
      <c r="A302" s="104" t="s">
        <v>1079</v>
      </c>
      <c r="B302" s="41" t="s">
        <v>79</v>
      </c>
      <c r="C302" s="42">
        <v>33.5</v>
      </c>
      <c r="D302" s="47" t="s">
        <v>608</v>
      </c>
      <c r="E302" s="41" t="s">
        <v>1138</v>
      </c>
    </row>
    <row r="303" spans="1:5" x14ac:dyDescent="0.3">
      <c r="A303" s="104" t="s">
        <v>1080</v>
      </c>
      <c r="B303" s="41" t="s">
        <v>80</v>
      </c>
      <c r="C303" s="42">
        <v>21.56</v>
      </c>
      <c r="D303" s="47" t="s">
        <v>1156</v>
      </c>
      <c r="E303" s="41" t="s">
        <v>1138</v>
      </c>
    </row>
    <row r="304" spans="1:5" x14ac:dyDescent="0.3">
      <c r="A304" s="104" t="s">
        <v>1081</v>
      </c>
      <c r="B304" s="41" t="s">
        <v>80</v>
      </c>
      <c r="C304" s="42">
        <v>18.899999999999999</v>
      </c>
      <c r="D304" s="47" t="s">
        <v>1156</v>
      </c>
      <c r="E304" s="41" t="s">
        <v>1138</v>
      </c>
    </row>
    <row r="305" spans="1:5" x14ac:dyDescent="0.3">
      <c r="A305" s="104" t="s">
        <v>1082</v>
      </c>
      <c r="B305" s="41" t="s">
        <v>80</v>
      </c>
      <c r="C305" s="42">
        <v>12.91</v>
      </c>
      <c r="D305" s="47" t="s">
        <v>1155</v>
      </c>
      <c r="E305" s="41" t="s">
        <v>1138</v>
      </c>
    </row>
    <row r="306" spans="1:5" x14ac:dyDescent="0.3">
      <c r="A306" s="104" t="s">
        <v>1083</v>
      </c>
      <c r="B306" s="41" t="s">
        <v>80</v>
      </c>
      <c r="C306" s="42">
        <v>11.1</v>
      </c>
      <c r="D306" s="47" t="s">
        <v>1155</v>
      </c>
      <c r="E306" s="41" t="s">
        <v>1138</v>
      </c>
    </row>
    <row r="307" spans="1:5" x14ac:dyDescent="0.3">
      <c r="A307" s="104" t="s">
        <v>1084</v>
      </c>
      <c r="B307" s="41" t="s">
        <v>80</v>
      </c>
      <c r="C307" s="42">
        <v>12.83</v>
      </c>
      <c r="D307" s="47" t="s">
        <v>1155</v>
      </c>
      <c r="E307" s="41" t="s">
        <v>1138</v>
      </c>
    </row>
    <row r="308" spans="1:5" x14ac:dyDescent="0.3">
      <c r="A308" s="104" t="s">
        <v>1085</v>
      </c>
      <c r="B308" s="41" t="s">
        <v>80</v>
      </c>
      <c r="C308" s="42">
        <v>11.1</v>
      </c>
      <c r="D308" s="47" t="s">
        <v>1155</v>
      </c>
      <c r="E308" s="41" t="s">
        <v>1138</v>
      </c>
    </row>
    <row r="309" spans="1:5" x14ac:dyDescent="0.3">
      <c r="A309" s="104" t="s">
        <v>1086</v>
      </c>
      <c r="B309" s="41" t="s">
        <v>80</v>
      </c>
      <c r="C309" s="42">
        <v>13.34</v>
      </c>
      <c r="D309" s="47" t="s">
        <v>1155</v>
      </c>
      <c r="E309" s="41" t="s">
        <v>1138</v>
      </c>
    </row>
    <row r="310" spans="1:5" x14ac:dyDescent="0.3">
      <c r="A310" s="104" t="s">
        <v>1087</v>
      </c>
      <c r="B310" s="41" t="s">
        <v>80</v>
      </c>
      <c r="C310" s="42">
        <v>12.03</v>
      </c>
      <c r="D310" s="47" t="s">
        <v>1155</v>
      </c>
      <c r="E310" s="41" t="s">
        <v>1138</v>
      </c>
    </row>
    <row r="311" spans="1:5" x14ac:dyDescent="0.3">
      <c r="A311" s="104" t="s">
        <v>1088</v>
      </c>
      <c r="B311" s="41" t="s">
        <v>1009</v>
      </c>
      <c r="C311" s="42">
        <v>13.97</v>
      </c>
      <c r="D311" s="47" t="s">
        <v>1156</v>
      </c>
      <c r="E311" s="41" t="s">
        <v>1138</v>
      </c>
    </row>
    <row r="312" spans="1:5" x14ac:dyDescent="0.3">
      <c r="A312" s="104" t="s">
        <v>1089</v>
      </c>
      <c r="B312" s="41" t="s">
        <v>1053</v>
      </c>
      <c r="C312" s="42">
        <v>3.96</v>
      </c>
      <c r="D312" s="47" t="s">
        <v>608</v>
      </c>
      <c r="E312" s="41" t="s">
        <v>1138</v>
      </c>
    </row>
    <row r="313" spans="1:5" x14ac:dyDescent="0.3">
      <c r="A313" s="104" t="s">
        <v>1090</v>
      </c>
      <c r="B313" s="41" t="s">
        <v>153</v>
      </c>
      <c r="C313" s="42">
        <v>6.49</v>
      </c>
      <c r="D313" s="47" t="s">
        <v>608</v>
      </c>
      <c r="E313" s="41" t="s">
        <v>1138</v>
      </c>
    </row>
    <row r="314" spans="1:5" ht="15" thickBot="1" x14ac:dyDescent="0.35">
      <c r="A314" s="104" t="s">
        <v>1091</v>
      </c>
      <c r="B314" s="41" t="s">
        <v>80</v>
      </c>
      <c r="C314" s="173">
        <v>29.96</v>
      </c>
      <c r="D314" s="47" t="s">
        <v>280</v>
      </c>
      <c r="E314" s="41" t="s">
        <v>1138</v>
      </c>
    </row>
    <row r="315" spans="1:5" ht="15" thickBot="1" x14ac:dyDescent="0.35">
      <c r="A315" s="52"/>
      <c r="B315" s="183"/>
      <c r="C315" s="182">
        <f>SUM(C238:C314)</f>
        <v>1671.56</v>
      </c>
    </row>
    <row r="316" spans="1:5" x14ac:dyDescent="0.3">
      <c r="A316" s="333" t="s">
        <v>1161</v>
      </c>
      <c r="B316" s="334"/>
      <c r="C316" s="335"/>
      <c r="D316" s="334"/>
      <c r="E316" s="336"/>
    </row>
    <row r="317" spans="1:5" x14ac:dyDescent="0.3">
      <c r="A317" s="104" t="s">
        <v>415</v>
      </c>
      <c r="B317" s="41" t="s">
        <v>248</v>
      </c>
      <c r="C317" s="42">
        <v>37.99</v>
      </c>
      <c r="D317" s="47" t="s">
        <v>1154</v>
      </c>
      <c r="E317" s="41" t="s">
        <v>1138</v>
      </c>
    </row>
    <row r="318" spans="1:5" x14ac:dyDescent="0.3">
      <c r="A318" s="104" t="s">
        <v>416</v>
      </c>
      <c r="B318" s="41" t="s">
        <v>79</v>
      </c>
      <c r="C318" s="42">
        <v>49.78</v>
      </c>
      <c r="D318" s="47" t="s">
        <v>608</v>
      </c>
      <c r="E318" s="41" t="s">
        <v>1138</v>
      </c>
    </row>
    <row r="319" spans="1:5" x14ac:dyDescent="0.3">
      <c r="A319" s="104" t="s">
        <v>417</v>
      </c>
      <c r="B319" s="41" t="s">
        <v>79</v>
      </c>
      <c r="C319" s="42">
        <v>23.97</v>
      </c>
      <c r="D319" s="47" t="s">
        <v>608</v>
      </c>
      <c r="E319" s="41" t="s">
        <v>1138</v>
      </c>
    </row>
    <row r="320" spans="1:5" x14ac:dyDescent="0.3">
      <c r="A320" s="104" t="s">
        <v>418</v>
      </c>
      <c r="B320" s="41" t="s">
        <v>127</v>
      </c>
      <c r="C320" s="42">
        <v>5.78</v>
      </c>
      <c r="D320" s="47"/>
      <c r="E320" s="43" t="s">
        <v>1117</v>
      </c>
    </row>
    <row r="321" spans="1:5" x14ac:dyDescent="0.3">
      <c r="A321" s="104" t="s">
        <v>419</v>
      </c>
      <c r="B321" s="41" t="s">
        <v>1092</v>
      </c>
      <c r="C321" s="42">
        <v>6.64</v>
      </c>
      <c r="D321" s="47" t="s">
        <v>608</v>
      </c>
      <c r="E321" s="43" t="s">
        <v>1117</v>
      </c>
    </row>
    <row r="322" spans="1:5" x14ac:dyDescent="0.3">
      <c r="A322" s="104" t="s">
        <v>420</v>
      </c>
      <c r="B322" s="41" t="s">
        <v>1093</v>
      </c>
      <c r="C322" s="42">
        <v>6.35</v>
      </c>
      <c r="D322" s="41" t="s">
        <v>608</v>
      </c>
      <c r="E322" s="43" t="s">
        <v>1117</v>
      </c>
    </row>
    <row r="323" spans="1:5" x14ac:dyDescent="0.3">
      <c r="A323" s="104" t="s">
        <v>421</v>
      </c>
      <c r="B323" s="41" t="s">
        <v>127</v>
      </c>
      <c r="C323" s="42">
        <v>4.3</v>
      </c>
      <c r="D323" s="41" t="s">
        <v>608</v>
      </c>
      <c r="E323" s="41" t="s">
        <v>1138</v>
      </c>
    </row>
    <row r="324" spans="1:5" x14ac:dyDescent="0.3">
      <c r="A324" s="104" t="s">
        <v>423</v>
      </c>
      <c r="B324" s="41" t="s">
        <v>1094</v>
      </c>
      <c r="C324" s="42">
        <v>30</v>
      </c>
      <c r="D324" s="41" t="s">
        <v>1155</v>
      </c>
      <c r="E324" s="41" t="s">
        <v>1138</v>
      </c>
    </row>
    <row r="325" spans="1:5" x14ac:dyDescent="0.3">
      <c r="A325" s="104" t="s">
        <v>424</v>
      </c>
      <c r="B325" s="41" t="s">
        <v>1095</v>
      </c>
      <c r="C325" s="42">
        <v>36.630000000000003</v>
      </c>
      <c r="D325" s="41" t="s">
        <v>1155</v>
      </c>
      <c r="E325" s="41" t="s">
        <v>1138</v>
      </c>
    </row>
    <row r="326" spans="1:5" x14ac:dyDescent="0.3">
      <c r="A326" s="104" t="s">
        <v>425</v>
      </c>
      <c r="B326" s="41" t="s">
        <v>75</v>
      </c>
      <c r="C326" s="42">
        <v>13.95</v>
      </c>
      <c r="D326" s="41" t="s">
        <v>608</v>
      </c>
      <c r="E326" s="41" t="s">
        <v>1138</v>
      </c>
    </row>
    <row r="327" spans="1:5" x14ac:dyDescent="0.3">
      <c r="A327" s="41" t="s">
        <v>426</v>
      </c>
      <c r="B327" s="41" t="s">
        <v>1209</v>
      </c>
      <c r="C327" s="42">
        <v>3.15</v>
      </c>
      <c r="D327" s="41" t="s">
        <v>1155</v>
      </c>
      <c r="E327" s="41" t="s">
        <v>1138</v>
      </c>
    </row>
    <row r="328" spans="1:5" x14ac:dyDescent="0.3">
      <c r="A328" s="41" t="s">
        <v>427</v>
      </c>
      <c r="B328" s="41" t="s">
        <v>155</v>
      </c>
      <c r="C328" s="42">
        <v>13.06</v>
      </c>
      <c r="D328" s="41" t="s">
        <v>608</v>
      </c>
      <c r="E328" s="41" t="s">
        <v>1138</v>
      </c>
    </row>
    <row r="329" spans="1:5" x14ac:dyDescent="0.3">
      <c r="A329" s="41" t="s">
        <v>428</v>
      </c>
      <c r="B329" s="41" t="s">
        <v>1013</v>
      </c>
      <c r="C329" s="42">
        <v>10.36</v>
      </c>
      <c r="D329" s="41" t="s">
        <v>608</v>
      </c>
      <c r="E329" s="41" t="s">
        <v>1138</v>
      </c>
    </row>
    <row r="330" spans="1:5" x14ac:dyDescent="0.3">
      <c r="A330" s="41" t="s">
        <v>429</v>
      </c>
      <c r="B330" s="41" t="s">
        <v>153</v>
      </c>
      <c r="C330" s="42">
        <v>5.58</v>
      </c>
      <c r="D330" s="41" t="s">
        <v>608</v>
      </c>
      <c r="E330" s="41" t="s">
        <v>1138</v>
      </c>
    </row>
    <row r="331" spans="1:5" x14ac:dyDescent="0.3">
      <c r="A331" s="41" t="s">
        <v>430</v>
      </c>
      <c r="B331" s="41" t="s">
        <v>118</v>
      </c>
      <c r="C331" s="42">
        <v>50.52</v>
      </c>
      <c r="D331" s="41" t="s">
        <v>1155</v>
      </c>
      <c r="E331" s="41" t="s">
        <v>1138</v>
      </c>
    </row>
    <row r="332" spans="1:5" ht="15" thickBot="1" x14ac:dyDescent="0.35">
      <c r="A332" s="41" t="s">
        <v>431</v>
      </c>
      <c r="B332" s="41" t="s">
        <v>118</v>
      </c>
      <c r="C332" s="173">
        <v>49.16</v>
      </c>
      <c r="D332" s="41" t="s">
        <v>1155</v>
      </c>
      <c r="E332" s="41" t="s">
        <v>1138</v>
      </c>
    </row>
    <row r="333" spans="1:5" ht="15" thickBot="1" x14ac:dyDescent="0.35">
      <c r="C333" s="182">
        <f>SUM(C317:C332)</f>
        <v>347.22</v>
      </c>
      <c r="E333" s="99"/>
    </row>
    <row r="334" spans="1:5" ht="15" thickBot="1" x14ac:dyDescent="0.35">
      <c r="C334" s="98"/>
      <c r="E334" s="99"/>
    </row>
    <row r="335" spans="1:5" ht="16.8" thickBot="1" x14ac:dyDescent="0.35">
      <c r="C335" s="188" t="s">
        <v>1175</v>
      </c>
      <c r="D335" s="189">
        <f>SUM(C81+C156+C236+C315+C333)</f>
        <v>6847.63</v>
      </c>
    </row>
  </sheetData>
  <mergeCells count="6">
    <mergeCell ref="A237:E237"/>
    <mergeCell ref="A316:E316"/>
    <mergeCell ref="A1:E1"/>
    <mergeCell ref="A82:E82"/>
    <mergeCell ref="A3:E3"/>
    <mergeCell ref="A157:E157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K57"/>
  <sheetViews>
    <sheetView topLeftCell="A49" workbookViewId="0">
      <selection activeCell="B9" sqref="B9:E12"/>
    </sheetView>
  </sheetViews>
  <sheetFormatPr defaultRowHeight="14.4" x14ac:dyDescent="0.3"/>
  <cols>
    <col min="2" max="2" width="68.44140625" bestFit="1" customWidth="1"/>
    <col min="3" max="3" width="13" customWidth="1"/>
    <col min="4" max="4" width="46" bestFit="1" customWidth="1"/>
    <col min="5" max="5" width="17.44140625" customWidth="1"/>
    <col min="6" max="6" width="16.33203125" hidden="1" customWidth="1"/>
    <col min="7" max="8" width="20.6640625" hidden="1" customWidth="1"/>
    <col min="10" max="10" width="71.44140625" bestFit="1" customWidth="1"/>
    <col min="11" max="11" width="21.44140625" customWidth="1"/>
  </cols>
  <sheetData>
    <row r="1" spans="1:11" x14ac:dyDescent="0.3">
      <c r="A1" s="339" t="s">
        <v>1139</v>
      </c>
      <c r="B1" s="339"/>
      <c r="C1" s="339"/>
      <c r="D1" s="339"/>
      <c r="E1" s="339"/>
      <c r="F1" s="7"/>
      <c r="G1" s="3"/>
      <c r="H1" s="3"/>
      <c r="I1" s="28"/>
    </row>
    <row r="2" spans="1:11" ht="29.4" thickBot="1" x14ac:dyDescent="0.35">
      <c r="A2" s="80" t="s">
        <v>555</v>
      </c>
      <c r="B2" s="80" t="s">
        <v>556</v>
      </c>
      <c r="C2" s="80" t="s">
        <v>557</v>
      </c>
      <c r="D2" s="80" t="s">
        <v>1096</v>
      </c>
      <c r="E2" s="80" t="s">
        <v>1177</v>
      </c>
      <c r="F2" s="29" t="s">
        <v>558</v>
      </c>
      <c r="G2" s="30" t="s">
        <v>6</v>
      </c>
      <c r="H2" s="31" t="s">
        <v>7</v>
      </c>
      <c r="I2" s="28"/>
      <c r="J2" s="28"/>
      <c r="K2" s="28"/>
    </row>
    <row r="3" spans="1:11" x14ac:dyDescent="0.3">
      <c r="A3" s="81" t="s">
        <v>160</v>
      </c>
      <c r="B3" s="82" t="s">
        <v>140</v>
      </c>
      <c r="C3" s="83">
        <v>94.22</v>
      </c>
      <c r="D3" s="84" t="s">
        <v>559</v>
      </c>
      <c r="E3" s="85" t="s">
        <v>1138</v>
      </c>
      <c r="F3" s="79">
        <f t="shared" ref="F3:F8" si="0">C3</f>
        <v>94.22</v>
      </c>
      <c r="G3" s="34"/>
      <c r="H3" s="35">
        <f>G3*F3</f>
        <v>0</v>
      </c>
      <c r="I3" s="28"/>
    </row>
    <row r="4" spans="1:11" x14ac:dyDescent="0.3">
      <c r="A4" s="86" t="s">
        <v>161</v>
      </c>
      <c r="B4" s="87" t="s">
        <v>140</v>
      </c>
      <c r="C4" s="88">
        <v>147.19999999999999</v>
      </c>
      <c r="D4" s="32" t="s">
        <v>560</v>
      </c>
      <c r="E4" s="89" t="s">
        <v>1138</v>
      </c>
      <c r="F4" s="79">
        <f t="shared" si="0"/>
        <v>147.19999999999999</v>
      </c>
      <c r="G4" s="34"/>
      <c r="H4" s="35">
        <f t="shared" ref="H4:H8" si="1">G4*F4</f>
        <v>0</v>
      </c>
      <c r="I4" s="28"/>
    </row>
    <row r="5" spans="1:11" x14ac:dyDescent="0.3">
      <c r="A5" s="86" t="s">
        <v>162</v>
      </c>
      <c r="B5" s="90" t="s">
        <v>97</v>
      </c>
      <c r="C5" s="91">
        <v>44.46</v>
      </c>
      <c r="D5" s="36" t="s">
        <v>560</v>
      </c>
      <c r="E5" s="89" t="s">
        <v>1117</v>
      </c>
      <c r="F5" s="79">
        <f t="shared" si="0"/>
        <v>44.46</v>
      </c>
      <c r="G5" s="34"/>
      <c r="H5" s="35">
        <f t="shared" si="1"/>
        <v>0</v>
      </c>
      <c r="I5" s="28"/>
    </row>
    <row r="6" spans="1:11" x14ac:dyDescent="0.3">
      <c r="A6" s="86" t="s">
        <v>163</v>
      </c>
      <c r="B6" s="90" t="s">
        <v>130</v>
      </c>
      <c r="C6" s="91">
        <v>36.880000000000003</v>
      </c>
      <c r="D6" s="36" t="s">
        <v>560</v>
      </c>
      <c r="E6" s="89" t="s">
        <v>1138</v>
      </c>
      <c r="F6" s="79">
        <f t="shared" si="0"/>
        <v>36.880000000000003</v>
      </c>
      <c r="G6" s="34"/>
      <c r="H6" s="35">
        <f t="shared" si="1"/>
        <v>0</v>
      </c>
      <c r="I6" s="28"/>
    </row>
    <row r="7" spans="1:11" x14ac:dyDescent="0.3">
      <c r="A7" s="86" t="s">
        <v>164</v>
      </c>
      <c r="B7" s="90" t="s">
        <v>131</v>
      </c>
      <c r="C7" s="91">
        <v>48.49</v>
      </c>
      <c r="D7" s="36" t="s">
        <v>561</v>
      </c>
      <c r="E7" s="89" t="s">
        <v>1138</v>
      </c>
      <c r="F7" s="79">
        <f t="shared" si="0"/>
        <v>48.49</v>
      </c>
      <c r="G7" s="34"/>
      <c r="H7" s="35">
        <f t="shared" si="1"/>
        <v>0</v>
      </c>
      <c r="I7" s="28"/>
    </row>
    <row r="8" spans="1:11" x14ac:dyDescent="0.3">
      <c r="A8" s="86" t="s">
        <v>165</v>
      </c>
      <c r="B8" s="90" t="s">
        <v>129</v>
      </c>
      <c r="C8" s="91">
        <v>47.29</v>
      </c>
      <c r="D8" s="36" t="s">
        <v>561</v>
      </c>
      <c r="E8" s="89" t="s">
        <v>1138</v>
      </c>
      <c r="F8" s="79">
        <f t="shared" si="0"/>
        <v>47.29</v>
      </c>
      <c r="G8" s="34"/>
      <c r="H8" s="35">
        <f t="shared" si="1"/>
        <v>0</v>
      </c>
      <c r="I8" s="28"/>
    </row>
    <row r="9" spans="1:11" x14ac:dyDescent="0.3">
      <c r="A9" s="86" t="s">
        <v>166</v>
      </c>
      <c r="B9" s="90" t="s">
        <v>114</v>
      </c>
      <c r="C9" s="91">
        <v>17.440000000000001</v>
      </c>
      <c r="D9" s="36" t="s">
        <v>562</v>
      </c>
      <c r="E9" s="89" t="s">
        <v>1117</v>
      </c>
      <c r="F9" s="79">
        <v>0</v>
      </c>
      <c r="G9" s="37" t="s">
        <v>563</v>
      </c>
      <c r="H9" s="33" t="s">
        <v>563</v>
      </c>
      <c r="I9" s="28"/>
    </row>
    <row r="10" spans="1:11" x14ac:dyDescent="0.3">
      <c r="A10" s="86" t="s">
        <v>167</v>
      </c>
      <c r="B10" s="90" t="s">
        <v>106</v>
      </c>
      <c r="C10" s="91">
        <v>5.45</v>
      </c>
      <c r="D10" s="36" t="s">
        <v>564</v>
      </c>
      <c r="E10" s="89" t="s">
        <v>1117</v>
      </c>
      <c r="F10" s="79">
        <v>0</v>
      </c>
      <c r="G10" s="37" t="s">
        <v>563</v>
      </c>
      <c r="H10" s="33" t="s">
        <v>563</v>
      </c>
      <c r="I10" s="28"/>
    </row>
    <row r="11" spans="1:11" x14ac:dyDescent="0.3">
      <c r="A11" s="86" t="s">
        <v>168</v>
      </c>
      <c r="B11" s="90" t="s">
        <v>92</v>
      </c>
      <c r="C11" s="91">
        <v>14.13</v>
      </c>
      <c r="D11" s="36" t="s">
        <v>561</v>
      </c>
      <c r="E11" s="89" t="s">
        <v>1117</v>
      </c>
      <c r="F11" s="79">
        <v>0</v>
      </c>
      <c r="G11" s="37" t="s">
        <v>563</v>
      </c>
      <c r="H11" s="33" t="s">
        <v>563</v>
      </c>
      <c r="I11" s="28"/>
    </row>
    <row r="12" spans="1:11" x14ac:dyDescent="0.3">
      <c r="A12" s="86" t="s">
        <v>169</v>
      </c>
      <c r="B12" s="90" t="s">
        <v>94</v>
      </c>
      <c r="C12" s="91">
        <v>4.4000000000000004</v>
      </c>
      <c r="D12" s="36" t="s">
        <v>565</v>
      </c>
      <c r="E12" s="89" t="s">
        <v>1117</v>
      </c>
      <c r="F12" s="79">
        <v>0</v>
      </c>
      <c r="G12" s="37" t="s">
        <v>563</v>
      </c>
      <c r="H12" s="33" t="s">
        <v>563</v>
      </c>
      <c r="I12" s="28"/>
    </row>
    <row r="13" spans="1:11" x14ac:dyDescent="0.3">
      <c r="A13" s="86" t="s">
        <v>170</v>
      </c>
      <c r="B13" s="90" t="s">
        <v>144</v>
      </c>
      <c r="C13" s="91">
        <v>62.41</v>
      </c>
      <c r="D13" s="36" t="s">
        <v>566</v>
      </c>
      <c r="E13" s="89" t="s">
        <v>1138</v>
      </c>
      <c r="F13" s="79">
        <f t="shared" ref="F13:F40" si="2">C13</f>
        <v>62.41</v>
      </c>
      <c r="G13" s="34"/>
      <c r="H13" s="35">
        <f t="shared" ref="H13:H40" si="3">G13*F13</f>
        <v>0</v>
      </c>
      <c r="I13" s="28"/>
    </row>
    <row r="14" spans="1:11" x14ac:dyDescent="0.3">
      <c r="A14" s="86" t="s">
        <v>171</v>
      </c>
      <c r="B14" s="90" t="s">
        <v>103</v>
      </c>
      <c r="C14" s="91">
        <v>38.22</v>
      </c>
      <c r="D14" s="36" t="s">
        <v>560</v>
      </c>
      <c r="E14" s="89" t="s">
        <v>1138</v>
      </c>
      <c r="F14" s="79">
        <f t="shared" si="2"/>
        <v>38.22</v>
      </c>
      <c r="G14" s="34"/>
      <c r="H14" s="35">
        <f t="shared" si="3"/>
        <v>0</v>
      </c>
      <c r="I14" s="28"/>
    </row>
    <row r="15" spans="1:11" x14ac:dyDescent="0.3">
      <c r="A15" s="86" t="s">
        <v>172</v>
      </c>
      <c r="B15" s="90" t="s">
        <v>128</v>
      </c>
      <c r="C15" s="91">
        <v>32.76</v>
      </c>
      <c r="D15" s="36" t="s">
        <v>567</v>
      </c>
      <c r="E15" s="89" t="s">
        <v>1138</v>
      </c>
      <c r="F15" s="79">
        <f t="shared" si="2"/>
        <v>32.76</v>
      </c>
      <c r="G15" s="34"/>
      <c r="H15" s="35">
        <f t="shared" si="3"/>
        <v>0</v>
      </c>
      <c r="I15" s="28"/>
    </row>
    <row r="16" spans="1:11" x14ac:dyDescent="0.3">
      <c r="A16" s="86" t="s">
        <v>173</v>
      </c>
      <c r="B16" s="90" t="s">
        <v>143</v>
      </c>
      <c r="C16" s="91">
        <v>72.45</v>
      </c>
      <c r="D16" s="36" t="s">
        <v>560</v>
      </c>
      <c r="E16" s="89" t="s">
        <v>1138</v>
      </c>
      <c r="F16" s="79">
        <f t="shared" si="2"/>
        <v>72.45</v>
      </c>
      <c r="G16" s="34"/>
      <c r="H16" s="35">
        <f t="shared" si="3"/>
        <v>0</v>
      </c>
      <c r="I16" s="28"/>
    </row>
    <row r="17" spans="1:9" x14ac:dyDescent="0.3">
      <c r="A17" s="86" t="s">
        <v>174</v>
      </c>
      <c r="B17" s="90" t="s">
        <v>72</v>
      </c>
      <c r="C17" s="91">
        <v>4.13</v>
      </c>
      <c r="D17" s="36" t="s">
        <v>561</v>
      </c>
      <c r="E17" s="89" t="s">
        <v>1138</v>
      </c>
      <c r="F17" s="79">
        <f t="shared" si="2"/>
        <v>4.13</v>
      </c>
      <c r="G17" s="34"/>
      <c r="H17" s="35">
        <f t="shared" si="3"/>
        <v>0</v>
      </c>
      <c r="I17" s="28"/>
    </row>
    <row r="18" spans="1:9" x14ac:dyDescent="0.3">
      <c r="A18" s="86" t="s">
        <v>175</v>
      </c>
      <c r="B18" s="90" t="s">
        <v>121</v>
      </c>
      <c r="C18" s="91">
        <v>2.17</v>
      </c>
      <c r="D18" s="36" t="s">
        <v>561</v>
      </c>
      <c r="E18" s="89" t="s">
        <v>1138</v>
      </c>
      <c r="F18" s="79">
        <f t="shared" si="2"/>
        <v>2.17</v>
      </c>
      <c r="G18" s="34"/>
      <c r="H18" s="35">
        <f t="shared" si="3"/>
        <v>0</v>
      </c>
      <c r="I18" s="28"/>
    </row>
    <row r="19" spans="1:9" x14ac:dyDescent="0.3">
      <c r="A19" s="86" t="s">
        <v>176</v>
      </c>
      <c r="B19" s="90" t="s">
        <v>154</v>
      </c>
      <c r="C19" s="91">
        <v>10.5</v>
      </c>
      <c r="D19" s="36" t="s">
        <v>561</v>
      </c>
      <c r="E19" s="89" t="s">
        <v>1138</v>
      </c>
      <c r="F19" s="79">
        <f t="shared" si="2"/>
        <v>10.5</v>
      </c>
      <c r="G19" s="34"/>
      <c r="H19" s="35">
        <f t="shared" si="3"/>
        <v>0</v>
      </c>
      <c r="I19" s="28"/>
    </row>
    <row r="20" spans="1:9" x14ac:dyDescent="0.3">
      <c r="A20" s="86" t="s">
        <v>177</v>
      </c>
      <c r="B20" s="90" t="s">
        <v>156</v>
      </c>
      <c r="C20" s="91">
        <v>6.91</v>
      </c>
      <c r="D20" s="36" t="s">
        <v>561</v>
      </c>
      <c r="E20" s="89" t="s">
        <v>1138</v>
      </c>
      <c r="F20" s="79">
        <f t="shared" si="2"/>
        <v>6.91</v>
      </c>
      <c r="G20" s="34"/>
      <c r="H20" s="35">
        <f t="shared" si="3"/>
        <v>0</v>
      </c>
      <c r="I20" s="28"/>
    </row>
    <row r="21" spans="1:9" x14ac:dyDescent="0.3">
      <c r="A21" s="86" t="s">
        <v>178</v>
      </c>
      <c r="B21" s="90" t="s">
        <v>100</v>
      </c>
      <c r="C21" s="91">
        <v>14.46</v>
      </c>
      <c r="D21" s="36" t="s">
        <v>561</v>
      </c>
      <c r="E21" s="89" t="s">
        <v>1138</v>
      </c>
      <c r="F21" s="79">
        <f t="shared" si="2"/>
        <v>14.46</v>
      </c>
      <c r="G21" s="34"/>
      <c r="H21" s="35">
        <f t="shared" si="3"/>
        <v>0</v>
      </c>
      <c r="I21" s="28"/>
    </row>
    <row r="22" spans="1:9" x14ac:dyDescent="0.3">
      <c r="A22" s="86" t="s">
        <v>179</v>
      </c>
      <c r="B22" s="90" t="s">
        <v>98</v>
      </c>
      <c r="C22" s="91">
        <v>44.45</v>
      </c>
      <c r="D22" s="36" t="s">
        <v>561</v>
      </c>
      <c r="E22" s="89" t="s">
        <v>1138</v>
      </c>
      <c r="F22" s="79">
        <f t="shared" si="2"/>
        <v>44.45</v>
      </c>
      <c r="G22" s="34"/>
      <c r="H22" s="35">
        <f t="shared" si="3"/>
        <v>0</v>
      </c>
      <c r="I22" s="28"/>
    </row>
    <row r="23" spans="1:9" x14ac:dyDescent="0.3">
      <c r="A23" s="86" t="s">
        <v>180</v>
      </c>
      <c r="B23" s="90" t="s">
        <v>485</v>
      </c>
      <c r="C23" s="91">
        <v>12.83</v>
      </c>
      <c r="D23" s="36" t="s">
        <v>561</v>
      </c>
      <c r="E23" s="89" t="s">
        <v>1138</v>
      </c>
      <c r="F23" s="79">
        <f t="shared" si="2"/>
        <v>12.83</v>
      </c>
      <c r="G23" s="34"/>
      <c r="H23" s="35">
        <f t="shared" si="3"/>
        <v>0</v>
      </c>
      <c r="I23" s="28"/>
    </row>
    <row r="24" spans="1:9" x14ac:dyDescent="0.3">
      <c r="A24" s="86" t="s">
        <v>181</v>
      </c>
      <c r="B24" s="90" t="s">
        <v>485</v>
      </c>
      <c r="C24" s="91">
        <v>20.14</v>
      </c>
      <c r="D24" s="36" t="s">
        <v>561</v>
      </c>
      <c r="E24" s="89" t="s">
        <v>1138</v>
      </c>
      <c r="F24" s="79">
        <f t="shared" si="2"/>
        <v>20.14</v>
      </c>
      <c r="G24" s="34"/>
      <c r="H24" s="35">
        <f t="shared" si="3"/>
        <v>0</v>
      </c>
      <c r="I24" s="28"/>
    </row>
    <row r="25" spans="1:9" x14ac:dyDescent="0.3">
      <c r="A25" s="86" t="s">
        <v>182</v>
      </c>
      <c r="B25" s="90" t="s">
        <v>485</v>
      </c>
      <c r="C25" s="91">
        <v>35.53</v>
      </c>
      <c r="D25" s="36" t="s">
        <v>561</v>
      </c>
      <c r="E25" s="89" t="s">
        <v>1138</v>
      </c>
      <c r="F25" s="79">
        <f t="shared" si="2"/>
        <v>35.53</v>
      </c>
      <c r="G25" s="34"/>
      <c r="H25" s="35">
        <f t="shared" si="3"/>
        <v>0</v>
      </c>
      <c r="I25" s="28"/>
    </row>
    <row r="26" spans="1:9" x14ac:dyDescent="0.3">
      <c r="A26" s="86" t="s">
        <v>183</v>
      </c>
      <c r="B26" s="90" t="s">
        <v>489</v>
      </c>
      <c r="C26" s="91">
        <v>4.5</v>
      </c>
      <c r="D26" s="36" t="s">
        <v>568</v>
      </c>
      <c r="E26" s="89" t="s">
        <v>1138</v>
      </c>
      <c r="F26" s="79">
        <f t="shared" si="2"/>
        <v>4.5</v>
      </c>
      <c r="G26" s="34"/>
      <c r="H26" s="35">
        <f t="shared" si="3"/>
        <v>0</v>
      </c>
      <c r="I26" s="28"/>
    </row>
    <row r="27" spans="1:9" x14ac:dyDescent="0.3">
      <c r="A27" s="86" t="s">
        <v>184</v>
      </c>
      <c r="B27" s="92" t="s">
        <v>141</v>
      </c>
      <c r="C27" s="91">
        <v>9.7100000000000009</v>
      </c>
      <c r="D27" s="36" t="s">
        <v>569</v>
      </c>
      <c r="E27" s="89" t="s">
        <v>1138</v>
      </c>
      <c r="F27" s="79">
        <f t="shared" si="2"/>
        <v>9.7100000000000009</v>
      </c>
      <c r="G27" s="34"/>
      <c r="H27" s="35">
        <f t="shared" si="3"/>
        <v>0</v>
      </c>
      <c r="I27" s="28"/>
    </row>
    <row r="28" spans="1:9" x14ac:dyDescent="0.3">
      <c r="A28" s="86" t="s">
        <v>185</v>
      </c>
      <c r="B28" s="90" t="s">
        <v>139</v>
      </c>
      <c r="C28" s="91">
        <v>18.05</v>
      </c>
      <c r="D28" s="36" t="s">
        <v>570</v>
      </c>
      <c r="E28" s="89" t="s">
        <v>1138</v>
      </c>
      <c r="F28" s="79">
        <f t="shared" si="2"/>
        <v>18.05</v>
      </c>
      <c r="G28" s="34"/>
      <c r="H28" s="35">
        <f t="shared" si="3"/>
        <v>0</v>
      </c>
      <c r="I28" s="28"/>
    </row>
    <row r="29" spans="1:9" x14ac:dyDescent="0.3">
      <c r="A29" s="86" t="s">
        <v>186</v>
      </c>
      <c r="B29" s="90" t="s">
        <v>139</v>
      </c>
      <c r="C29" s="91">
        <v>11.43</v>
      </c>
      <c r="D29" s="36" t="s">
        <v>571</v>
      </c>
      <c r="E29" s="89" t="s">
        <v>1138</v>
      </c>
      <c r="F29" s="79">
        <f t="shared" si="2"/>
        <v>11.43</v>
      </c>
      <c r="G29" s="34"/>
      <c r="H29" s="35">
        <f t="shared" si="3"/>
        <v>0</v>
      </c>
      <c r="I29" s="28"/>
    </row>
    <row r="30" spans="1:9" x14ac:dyDescent="0.3">
      <c r="A30" s="86" t="s">
        <v>187</v>
      </c>
      <c r="B30" s="90" t="s">
        <v>115</v>
      </c>
      <c r="C30" s="91">
        <v>5.05</v>
      </c>
      <c r="D30" s="36" t="s">
        <v>572</v>
      </c>
      <c r="E30" s="89" t="s">
        <v>1138</v>
      </c>
      <c r="F30" s="79">
        <f t="shared" si="2"/>
        <v>5.05</v>
      </c>
      <c r="G30" s="34"/>
      <c r="H30" s="35">
        <f t="shared" si="3"/>
        <v>0</v>
      </c>
      <c r="I30" s="28"/>
    </row>
    <row r="31" spans="1:9" x14ac:dyDescent="0.3">
      <c r="A31" s="86" t="s">
        <v>188</v>
      </c>
      <c r="B31" s="90" t="s">
        <v>134</v>
      </c>
      <c r="C31" s="91">
        <v>26.83</v>
      </c>
      <c r="D31" s="36" t="s">
        <v>573</v>
      </c>
      <c r="E31" s="89" t="s">
        <v>1138</v>
      </c>
      <c r="F31" s="79">
        <f t="shared" si="2"/>
        <v>26.83</v>
      </c>
      <c r="G31" s="34"/>
      <c r="H31" s="35">
        <f t="shared" si="3"/>
        <v>0</v>
      </c>
      <c r="I31" s="28"/>
    </row>
    <row r="32" spans="1:9" x14ac:dyDescent="0.3">
      <c r="A32" s="86" t="s">
        <v>189</v>
      </c>
      <c r="B32" s="90" t="s">
        <v>142</v>
      </c>
      <c r="C32" s="91">
        <v>6.18</v>
      </c>
      <c r="D32" s="36" t="s">
        <v>574</v>
      </c>
      <c r="E32" s="89" t="s">
        <v>1138</v>
      </c>
      <c r="F32" s="79">
        <f t="shared" si="2"/>
        <v>6.18</v>
      </c>
      <c r="G32" s="34"/>
      <c r="H32" s="35">
        <f t="shared" si="3"/>
        <v>0</v>
      </c>
      <c r="I32" s="28"/>
    </row>
    <row r="33" spans="1:11" x14ac:dyDescent="0.3">
      <c r="A33" s="86" t="s">
        <v>190</v>
      </c>
      <c r="B33" s="90" t="s">
        <v>142</v>
      </c>
      <c r="C33" s="91">
        <v>30.09</v>
      </c>
      <c r="D33" s="36" t="s">
        <v>575</v>
      </c>
      <c r="E33" s="89" t="s">
        <v>1138</v>
      </c>
      <c r="F33" s="79">
        <f t="shared" si="2"/>
        <v>30.09</v>
      </c>
      <c r="G33" s="34"/>
      <c r="H33" s="35">
        <f t="shared" si="3"/>
        <v>0</v>
      </c>
      <c r="I33" s="28"/>
    </row>
    <row r="34" spans="1:11" x14ac:dyDescent="0.3">
      <c r="A34" s="86" t="s">
        <v>191</v>
      </c>
      <c r="B34" s="90" t="s">
        <v>138</v>
      </c>
      <c r="C34" s="91">
        <v>24.77</v>
      </c>
      <c r="D34" s="36" t="s">
        <v>576</v>
      </c>
      <c r="E34" s="89" t="s">
        <v>1138</v>
      </c>
      <c r="F34" s="79">
        <f t="shared" si="2"/>
        <v>24.77</v>
      </c>
      <c r="G34" s="34"/>
      <c r="H34" s="35">
        <f t="shared" si="3"/>
        <v>0</v>
      </c>
      <c r="I34" s="28"/>
    </row>
    <row r="35" spans="1:11" x14ac:dyDescent="0.3">
      <c r="A35" s="86" t="s">
        <v>192</v>
      </c>
      <c r="B35" s="90" t="s">
        <v>138</v>
      </c>
      <c r="C35" s="91">
        <v>19.350000000000001</v>
      </c>
      <c r="D35" s="36" t="s">
        <v>577</v>
      </c>
      <c r="E35" s="89" t="s">
        <v>1138</v>
      </c>
      <c r="F35" s="79">
        <f t="shared" si="2"/>
        <v>19.350000000000001</v>
      </c>
      <c r="G35" s="34"/>
      <c r="H35" s="35">
        <f t="shared" si="3"/>
        <v>0</v>
      </c>
      <c r="I35" s="28"/>
    </row>
    <row r="36" spans="1:11" x14ac:dyDescent="0.3">
      <c r="A36" s="86" t="s">
        <v>193</v>
      </c>
      <c r="B36" s="90" t="s">
        <v>111</v>
      </c>
      <c r="C36" s="91">
        <v>5.94</v>
      </c>
      <c r="D36" s="36" t="s">
        <v>578</v>
      </c>
      <c r="E36" s="89" t="s">
        <v>1138</v>
      </c>
      <c r="F36" s="79">
        <f t="shared" si="2"/>
        <v>5.94</v>
      </c>
      <c r="G36" s="34"/>
      <c r="H36" s="35">
        <f t="shared" si="3"/>
        <v>0</v>
      </c>
      <c r="I36" s="28"/>
    </row>
    <row r="37" spans="1:11" x14ac:dyDescent="0.3">
      <c r="A37" s="86" t="s">
        <v>194</v>
      </c>
      <c r="B37" s="90" t="s">
        <v>133</v>
      </c>
      <c r="C37" s="91">
        <v>8.69</v>
      </c>
      <c r="D37" s="36" t="s">
        <v>579</v>
      </c>
      <c r="E37" s="89" t="s">
        <v>1138</v>
      </c>
      <c r="F37" s="79">
        <f t="shared" si="2"/>
        <v>8.69</v>
      </c>
      <c r="G37" s="34"/>
      <c r="H37" s="35">
        <f t="shared" si="3"/>
        <v>0</v>
      </c>
      <c r="I37" s="28"/>
    </row>
    <row r="38" spans="1:11" x14ac:dyDescent="0.3">
      <c r="A38" s="86" t="s">
        <v>195</v>
      </c>
      <c r="B38" s="90" t="s">
        <v>133</v>
      </c>
      <c r="C38" s="91">
        <v>14.56</v>
      </c>
      <c r="D38" s="36" t="s">
        <v>580</v>
      </c>
      <c r="E38" s="89" t="s">
        <v>1138</v>
      </c>
      <c r="F38" s="79">
        <f t="shared" si="2"/>
        <v>14.56</v>
      </c>
      <c r="G38" s="34"/>
      <c r="H38" s="35">
        <f t="shared" si="3"/>
        <v>0</v>
      </c>
      <c r="I38" s="28"/>
    </row>
    <row r="39" spans="1:11" x14ac:dyDescent="0.3">
      <c r="A39" s="86" t="s">
        <v>196</v>
      </c>
      <c r="B39" s="90" t="s">
        <v>105</v>
      </c>
      <c r="C39" s="91">
        <v>4.93</v>
      </c>
      <c r="D39" s="36" t="s">
        <v>581</v>
      </c>
      <c r="E39" s="89" t="s">
        <v>1138</v>
      </c>
      <c r="F39" s="79">
        <f t="shared" si="2"/>
        <v>4.93</v>
      </c>
      <c r="G39" s="34"/>
      <c r="H39" s="35">
        <f t="shared" si="3"/>
        <v>0</v>
      </c>
      <c r="I39" s="28"/>
    </row>
    <row r="40" spans="1:11" x14ac:dyDescent="0.3">
      <c r="A40" s="86" t="s">
        <v>197</v>
      </c>
      <c r="B40" s="90" t="s">
        <v>88</v>
      </c>
      <c r="C40" s="91">
        <v>15.47</v>
      </c>
      <c r="D40" s="36" t="s">
        <v>582</v>
      </c>
      <c r="E40" s="89" t="s">
        <v>1138</v>
      </c>
      <c r="F40" s="79">
        <f t="shared" si="2"/>
        <v>15.47</v>
      </c>
      <c r="G40" s="34"/>
      <c r="H40" s="35">
        <f t="shared" si="3"/>
        <v>0</v>
      </c>
      <c r="I40" s="28"/>
    </row>
    <row r="41" spans="1:11" x14ac:dyDescent="0.3">
      <c r="A41" s="86" t="s">
        <v>198</v>
      </c>
      <c r="B41" s="90" t="s">
        <v>77</v>
      </c>
      <c r="C41" s="91">
        <v>11.12</v>
      </c>
      <c r="D41" s="36" t="s">
        <v>583</v>
      </c>
      <c r="E41" s="89" t="s">
        <v>1117</v>
      </c>
      <c r="F41" s="79">
        <v>0</v>
      </c>
      <c r="G41" s="37" t="s">
        <v>563</v>
      </c>
      <c r="H41" s="33" t="s">
        <v>563</v>
      </c>
      <c r="I41" s="28"/>
    </row>
    <row r="42" spans="1:11" x14ac:dyDescent="0.3">
      <c r="A42" s="86" t="s">
        <v>199</v>
      </c>
      <c r="B42" s="90" t="s">
        <v>87</v>
      </c>
      <c r="C42" s="91">
        <v>10.87</v>
      </c>
      <c r="D42" s="36" t="s">
        <v>584</v>
      </c>
      <c r="E42" s="89" t="s">
        <v>1117</v>
      </c>
      <c r="F42" s="79">
        <v>0</v>
      </c>
      <c r="G42" s="37" t="s">
        <v>563</v>
      </c>
      <c r="H42" s="33" t="s">
        <v>563</v>
      </c>
      <c r="I42" s="28"/>
      <c r="J42" s="28"/>
      <c r="K42" s="28"/>
    </row>
    <row r="43" spans="1:11" x14ac:dyDescent="0.3">
      <c r="A43" s="86" t="s">
        <v>200</v>
      </c>
      <c r="B43" s="90" t="s">
        <v>137</v>
      </c>
      <c r="C43" s="91">
        <v>54.46</v>
      </c>
      <c r="D43" s="36" t="s">
        <v>585</v>
      </c>
      <c r="E43" s="89" t="s">
        <v>1138</v>
      </c>
      <c r="F43" s="79">
        <f t="shared" ref="F43:F55" si="4">C43</f>
        <v>54.46</v>
      </c>
      <c r="G43" s="34"/>
      <c r="H43" s="35">
        <f t="shared" ref="H43:H55" si="5">G43*F43</f>
        <v>0</v>
      </c>
      <c r="I43" s="28"/>
      <c r="J43" s="28"/>
      <c r="K43" s="28"/>
    </row>
    <row r="44" spans="1:11" x14ac:dyDescent="0.3">
      <c r="A44" s="86" t="s">
        <v>201</v>
      </c>
      <c r="B44" s="90" t="s">
        <v>136</v>
      </c>
      <c r="C44" s="91">
        <v>70.55</v>
      </c>
      <c r="D44" s="36" t="s">
        <v>578</v>
      </c>
      <c r="E44" s="89" t="s">
        <v>1138</v>
      </c>
      <c r="F44" s="79">
        <f t="shared" si="4"/>
        <v>70.55</v>
      </c>
      <c r="G44" s="34"/>
      <c r="H44" s="35">
        <f t="shared" si="5"/>
        <v>0</v>
      </c>
      <c r="I44" s="28"/>
      <c r="J44" s="28"/>
      <c r="K44" s="28"/>
    </row>
    <row r="45" spans="1:11" x14ac:dyDescent="0.3">
      <c r="A45" s="86" t="s">
        <v>202</v>
      </c>
      <c r="B45" s="90" t="s">
        <v>135</v>
      </c>
      <c r="C45" s="91">
        <v>33.35</v>
      </c>
      <c r="D45" s="36" t="s">
        <v>586</v>
      </c>
      <c r="E45" s="89" t="s">
        <v>1138</v>
      </c>
      <c r="F45" s="79">
        <f t="shared" si="4"/>
        <v>33.35</v>
      </c>
      <c r="G45" s="34"/>
      <c r="H45" s="35">
        <f t="shared" si="5"/>
        <v>0</v>
      </c>
      <c r="I45" s="28"/>
      <c r="J45" s="28"/>
      <c r="K45" s="28"/>
    </row>
    <row r="46" spans="1:11" x14ac:dyDescent="0.3">
      <c r="A46" s="86" t="s">
        <v>203</v>
      </c>
      <c r="B46" s="90" t="s">
        <v>132</v>
      </c>
      <c r="C46" s="91">
        <v>73.66</v>
      </c>
      <c r="D46" s="36" t="s">
        <v>587</v>
      </c>
      <c r="E46" s="89" t="s">
        <v>1138</v>
      </c>
      <c r="F46" s="79">
        <f t="shared" si="4"/>
        <v>73.66</v>
      </c>
      <c r="G46" s="34"/>
      <c r="H46" s="35">
        <f t="shared" si="5"/>
        <v>0</v>
      </c>
      <c r="I46" s="28"/>
      <c r="J46" s="28"/>
      <c r="K46" s="28"/>
    </row>
    <row r="47" spans="1:11" x14ac:dyDescent="0.3">
      <c r="A47" s="86" t="s">
        <v>204</v>
      </c>
      <c r="B47" s="90" t="s">
        <v>72</v>
      </c>
      <c r="C47" s="91">
        <v>4.07</v>
      </c>
      <c r="D47" s="36" t="s">
        <v>578</v>
      </c>
      <c r="E47" s="89" t="s">
        <v>1138</v>
      </c>
      <c r="F47" s="79">
        <f t="shared" si="4"/>
        <v>4.07</v>
      </c>
      <c r="G47" s="34"/>
      <c r="H47" s="35">
        <f t="shared" si="5"/>
        <v>0</v>
      </c>
      <c r="I47" s="28"/>
      <c r="J47" s="28"/>
      <c r="K47" s="28"/>
    </row>
    <row r="48" spans="1:11" x14ac:dyDescent="0.3">
      <c r="A48" s="86" t="s">
        <v>205</v>
      </c>
      <c r="B48" s="90" t="s">
        <v>121</v>
      </c>
      <c r="C48" s="91">
        <v>2.17</v>
      </c>
      <c r="D48" s="36" t="s">
        <v>588</v>
      </c>
      <c r="E48" s="89" t="s">
        <v>1138</v>
      </c>
      <c r="F48" s="79">
        <f t="shared" si="4"/>
        <v>2.17</v>
      </c>
      <c r="G48" s="34"/>
      <c r="H48" s="35">
        <f t="shared" si="5"/>
        <v>0</v>
      </c>
      <c r="I48" s="28"/>
      <c r="J48" s="28"/>
      <c r="K48" s="28"/>
    </row>
    <row r="49" spans="1:11" x14ac:dyDescent="0.3">
      <c r="A49" s="86" t="s">
        <v>206</v>
      </c>
      <c r="B49" s="90" t="s">
        <v>154</v>
      </c>
      <c r="C49" s="91">
        <v>10.69</v>
      </c>
      <c r="D49" s="36" t="s">
        <v>589</v>
      </c>
      <c r="E49" s="89" t="s">
        <v>1138</v>
      </c>
      <c r="F49" s="79">
        <f t="shared" si="4"/>
        <v>10.69</v>
      </c>
      <c r="G49" s="34"/>
      <c r="H49" s="35">
        <f t="shared" si="5"/>
        <v>0</v>
      </c>
      <c r="I49" s="28"/>
      <c r="J49" s="28"/>
      <c r="K49" s="28"/>
    </row>
    <row r="50" spans="1:11" x14ac:dyDescent="0.3">
      <c r="A50" s="86" t="s">
        <v>207</v>
      </c>
      <c r="B50" s="90" t="s">
        <v>156</v>
      </c>
      <c r="C50" s="91">
        <v>7.1</v>
      </c>
      <c r="D50" s="36" t="s">
        <v>590</v>
      </c>
      <c r="E50" s="89" t="s">
        <v>1138</v>
      </c>
      <c r="F50" s="79">
        <f t="shared" si="4"/>
        <v>7.1</v>
      </c>
      <c r="G50" s="34"/>
      <c r="H50" s="35">
        <f t="shared" si="5"/>
        <v>0</v>
      </c>
      <c r="I50" s="28"/>
      <c r="J50" s="28"/>
      <c r="K50" s="28"/>
    </row>
    <row r="51" spans="1:11" x14ac:dyDescent="0.3">
      <c r="A51" s="86" t="s">
        <v>208</v>
      </c>
      <c r="B51" s="90" t="s">
        <v>485</v>
      </c>
      <c r="C51" s="91">
        <v>12.83</v>
      </c>
      <c r="D51" s="36" t="s">
        <v>591</v>
      </c>
      <c r="E51" s="89" t="s">
        <v>1138</v>
      </c>
      <c r="F51" s="79">
        <f t="shared" si="4"/>
        <v>12.83</v>
      </c>
      <c r="G51" s="34"/>
      <c r="H51" s="35">
        <f t="shared" si="5"/>
        <v>0</v>
      </c>
      <c r="I51" s="28"/>
      <c r="J51" s="28"/>
      <c r="K51" s="28"/>
    </row>
    <row r="52" spans="1:11" x14ac:dyDescent="0.3">
      <c r="A52" s="86" t="s">
        <v>209</v>
      </c>
      <c r="B52" s="90" t="s">
        <v>485</v>
      </c>
      <c r="C52" s="91">
        <v>26.22</v>
      </c>
      <c r="D52" s="36" t="s">
        <v>592</v>
      </c>
      <c r="E52" s="89" t="s">
        <v>1138</v>
      </c>
      <c r="F52" s="79">
        <f t="shared" si="4"/>
        <v>26.22</v>
      </c>
      <c r="G52" s="34"/>
      <c r="H52" s="35">
        <f t="shared" si="5"/>
        <v>0</v>
      </c>
      <c r="I52" s="28"/>
      <c r="J52" s="28"/>
      <c r="K52" s="28"/>
    </row>
    <row r="53" spans="1:11" x14ac:dyDescent="0.3">
      <c r="A53" s="86" t="s">
        <v>210</v>
      </c>
      <c r="B53" s="90" t="s">
        <v>485</v>
      </c>
      <c r="C53" s="91">
        <v>29.88</v>
      </c>
      <c r="D53" s="36" t="s">
        <v>593</v>
      </c>
      <c r="E53" s="89" t="s">
        <v>1138</v>
      </c>
      <c r="F53" s="79">
        <f t="shared" si="4"/>
        <v>29.88</v>
      </c>
      <c r="G53" s="34"/>
      <c r="H53" s="35">
        <f t="shared" si="5"/>
        <v>0</v>
      </c>
      <c r="I53" s="28"/>
      <c r="J53" s="28"/>
      <c r="K53" s="28"/>
    </row>
    <row r="54" spans="1:11" x14ac:dyDescent="0.3">
      <c r="A54" s="86" t="s">
        <v>211</v>
      </c>
      <c r="B54" s="90" t="s">
        <v>98</v>
      </c>
      <c r="C54" s="91">
        <v>48.21</v>
      </c>
      <c r="D54" s="36" t="s">
        <v>594</v>
      </c>
      <c r="E54" s="89" t="s">
        <v>1138</v>
      </c>
      <c r="F54" s="79">
        <f t="shared" si="4"/>
        <v>48.21</v>
      </c>
      <c r="G54" s="34"/>
      <c r="H54" s="35">
        <f t="shared" si="5"/>
        <v>0</v>
      </c>
      <c r="I54" s="28"/>
      <c r="J54" s="28"/>
      <c r="K54" s="28"/>
    </row>
    <row r="55" spans="1:11" ht="15" thickBot="1" x14ac:dyDescent="0.35">
      <c r="A55" s="93" t="s">
        <v>212</v>
      </c>
      <c r="B55" s="94" t="s">
        <v>489</v>
      </c>
      <c r="C55" s="95">
        <v>4.5</v>
      </c>
      <c r="D55" s="96"/>
      <c r="E55" s="97" t="s">
        <v>1138</v>
      </c>
      <c r="F55" s="79">
        <f t="shared" si="4"/>
        <v>4.5</v>
      </c>
      <c r="G55" s="34"/>
      <c r="H55" s="35">
        <f t="shared" si="5"/>
        <v>0</v>
      </c>
      <c r="I55" s="28"/>
      <c r="J55" s="28"/>
      <c r="K55" s="28"/>
    </row>
    <row r="56" spans="1:11" ht="15" thickBot="1" x14ac:dyDescent="0.35"/>
    <row r="57" spans="1:11" ht="16.8" thickBot="1" x14ac:dyDescent="0.35">
      <c r="B57" s="60" t="s">
        <v>1140</v>
      </c>
      <c r="C57" s="61">
        <f>SUM(C3:C55)</f>
        <v>1422.1499999999999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BEFFCCBE-EE11-4A37-A106-D313802E53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665802-BC7D-4BD1-950D-88A301228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F034F6-3DED-4D16-A8AB-E74D37019DC9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Celkový souhrn</vt:lpstr>
      <vt:lpstr>FŽP-kalkulační model</vt:lpstr>
      <vt:lpstr>FLD-kalkulační model</vt:lpstr>
      <vt:lpstr>FAPPZ-kalkulační model</vt:lpstr>
      <vt:lpstr>FŽP-Budova FŽP I.-přehled (2)</vt:lpstr>
      <vt:lpstr>FŽP - Budova MCEV II.-přehled</vt:lpstr>
      <vt:lpstr>FŽP - Budova FŽP III.-přehled</vt:lpstr>
      <vt:lpstr>FLD - Původní budova - přehled</vt:lpstr>
      <vt:lpstr>FLD - HT Pavilon - přehled</vt:lpstr>
      <vt:lpstr>FLD - DP Pavilon - přehled</vt:lpstr>
      <vt:lpstr>FLD - Sklad - přehled</vt:lpstr>
      <vt:lpstr>FAPPZ - přehled</vt:lpstr>
      <vt:lpstr>2NP</vt:lpstr>
      <vt:lpstr>3NP</vt:lpstr>
      <vt:lpstr>4NP</vt:lpstr>
      <vt:lpstr>'FAPPZ-kalkulační model'!Oblast_tisku</vt:lpstr>
      <vt:lpstr>'FLD - Původní budova - přehled'!Tabulka1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Topinka Jiří</dc:creator>
  <cp:keywords/>
  <dc:description/>
  <cp:lastModifiedBy>Kohoutová Marketa</cp:lastModifiedBy>
  <cp:revision/>
  <dcterms:created xsi:type="dcterms:W3CDTF">2016-03-21T07:33:29Z</dcterms:created>
  <dcterms:modified xsi:type="dcterms:W3CDTF">2025-10-09T11:18:12Z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