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workbookProtection workbookAlgorithmName="SHA-512" workbookHashValue="AHyvggeuBu88SH2cscLQ3Pzceo2qb37dsvBzDraWQ73HdRfYxqFg+vwtHxcvCkodzgvZVBeH+B+WG/8uWf1agg==" workbookSpinCount="100000" workbookSaltValue="5p03YTd93lF/hAmsWVNtdQ==" lockStructure="1"/>
  <bookViews>
    <workbookView xWindow="0" yWindow="0" windowWidth="12516" windowHeight="9432" tabRatio="500" activeTab="0"/>
  </bookViews>
  <sheets>
    <sheet name="Příloha č.1 - Kalkulační vzorec" sheetId="1" r:id="rId1"/>
  </sheets>
  <definedNames>
    <definedName name="_xlnm.Print_Area" localSheetId="0">'Příloha č.1 - Kalkulační vzorec'!$A$1:$E$49</definedName>
  </definedNames>
  <calcPr calcId="152511"/>
  <extLst/>
</workbook>
</file>

<file path=xl/sharedStrings.xml><?xml version="1.0" encoding="utf-8"?>
<sst xmlns="http://schemas.openxmlformats.org/spreadsheetml/2006/main" count="99" uniqueCount="65">
  <si>
    <t>Jednotky</t>
  </si>
  <si>
    <t>Koeficient</t>
  </si>
  <si>
    <t>Jednotková cena (bez DPH)</t>
  </si>
  <si>
    <t>Kč/SIM</t>
  </si>
  <si>
    <t>min/Kč</t>
  </si>
  <si>
    <t>Kč/min</t>
  </si>
  <si>
    <t>Kč/měsíc</t>
  </si>
  <si>
    <t>CELKEM Kč BEZ DPH ZA 48 MĚSÍCŮ (TAB 1)</t>
  </si>
  <si>
    <t>Náklady za 48 měsíců (bez DPH)</t>
  </si>
  <si>
    <t>CELKEM Kč BEZ DPH ZA 48 MĚSÍCŮ (TAB 4)</t>
  </si>
  <si>
    <t>CELKEM Kč BEZ DPH ZA 48 MĚSÍCŮ (TAB 2)</t>
  </si>
  <si>
    <t>CELKEM Kč BEZ DPH ZA 48 MĚSÍCŮ (TAB 3)</t>
  </si>
  <si>
    <t>Očekávaná hodnota</t>
  </si>
  <si>
    <t>Kč</t>
  </si>
  <si>
    <t>CELKEM Kč BEZ DPH ZA 48 MĚSÍCŮ (TAB 5)</t>
  </si>
  <si>
    <t>CENA CELKEM ZA 48 MĚSÍCŮ</t>
  </si>
  <si>
    <t>TABULKA Č. 6 - NABÍDKOVÁ CENA CELKEM ZA 48 MĚSÍCŮ</t>
  </si>
  <si>
    <t xml:space="preserve">NABÍDKOVÁ CENA CELKEM V KČ BEZ DPH ZA 48 MĚSÍCŮ </t>
  </si>
  <si>
    <t>Poznámky:</t>
  </si>
  <si>
    <t>Obsah a vzorce ostatních buněk uchazeč nesmí upravovat.</t>
  </si>
  <si>
    <t>Služby v kalkulačním modelu neuvedené budou účtovány dle ceníku pro nejvýznamější zákazníky poskytovatele.</t>
  </si>
  <si>
    <t>Kč/1 SMS</t>
  </si>
  <si>
    <t>Kč/1 MMS</t>
  </si>
  <si>
    <t>Mezinárodní odchozí hlasový hovor z ČR do státu mimo Evropu</t>
  </si>
  <si>
    <t>Mezinárodní odchozí hlasový hovor z ČR do státu na území Evropy</t>
  </si>
  <si>
    <t>Tabulka č. 3 - ROAMING A MEZINÁRODNÍ HOVORY (volitelné služby v rámci obou tarifů uvedených v tabulce 1 a 2)</t>
  </si>
  <si>
    <t>Kč/1 GB</t>
  </si>
  <si>
    <t>Tabulka č. 4 - DATOVÉ TARIFY a SLUŽBY (volitelná služba k oběma tarifům uvedeným v tabulce 1 a 2)</t>
  </si>
  <si>
    <t>Kč/100 MB</t>
  </si>
  <si>
    <t>Tabulka č. 1 - ZÁKLADNÍ HLASOVÝ TARIF (bez volných jednotek pro hlasové hovory a SMS)</t>
  </si>
  <si>
    <t>Tabulka č. 2 - NEOMEZENÝ HLASOVÝ TARIF V RÁMCI ČR (vč. neomezených SMS)</t>
  </si>
  <si>
    <t>Mezinárodní odchozí SMS z ČR do státu na území Evropy</t>
  </si>
  <si>
    <t>Měsíční platba za neomezený hlasový tarif (paušál s neomezeným počtem hlasových hovorů uskutečněných na území ČR do všech sítí v ČR a neomezeným počtem SMS odeslaných na území ČR do všech sítí v ČR)</t>
  </si>
  <si>
    <t>Měsíční platba za základní hlasový tarif (paušál bez volných jednotek pro odchozí hlasové hovory a odchozí SMS, avšak s neomezeným počtem hlasových hovorů uskutečněných na území ČR v rámci mobilních telefonních čísel poskytovaných ČZU na základě této smlouvy - VPN)</t>
  </si>
  <si>
    <t>Odchozí hlasový hovor ze sítě poskytovatele do sítě jiného mobilního operátora v ČR</t>
  </si>
  <si>
    <t>Odchozí hlasový hovor ze sítě poskytovatele na pevnou telefonní síť v rámci ČR</t>
  </si>
  <si>
    <t>Odchozí SMS na území ČR do všech sítí v ČR</t>
  </si>
  <si>
    <t>Odchozí MMS na území ČR do všech sítí v ČR</t>
  </si>
  <si>
    <t>Odchozí hlasový hovor v síti poskytovatele (na území ČR)</t>
  </si>
  <si>
    <t>Aktivace balíčku dodatečného připojení mobilního zařízení k internetu na území ČR bez rychlostního omezení, po vyčerpání datového limitu z měsíčního paušálu</t>
  </si>
  <si>
    <t>Roaming - Platba za aktivaci balíčku připojení mobilního zařízení k internetu na území členského státu EU (mimo území ČR)</t>
  </si>
  <si>
    <t>Roaming - Platba za aktivaci balíčku připojení mobilního zařízení k internetu na území Evropy (mimo území členských států EU)</t>
  </si>
  <si>
    <t>Roaming - Platba za aktivaci balíčku připojení mobilního zařízení k internetu mimo území Evropy</t>
  </si>
  <si>
    <t>Celková výše kompenzace v Kč bez DPH za 48 měsíců</t>
  </si>
  <si>
    <t>Celková rámcová cena za poskytované služby v Kč bez DPH za 48 měsíců (TAB 1+2+3+4)</t>
  </si>
  <si>
    <t>Měsíční platba za paušál s připojením mobilního zařízení k internetu na území ČR se základním datovým limitem (≥ 1,5 GB), po jehož vyčerpání jsou aplikovány zásady FUP (viz návrh rámcové smlouvy)</t>
  </si>
  <si>
    <t>Měsíční platba za paušál s připojením mobilního zařízení k internetu na území ČR s rozšířeným datovým limitem (≥ 10 GB), po jehož vyčerpání jsou aplikovány zásady FUP (viz návrh rámcové smlouvy)</t>
  </si>
  <si>
    <t>Uchazeč vyplní pouze šedě označené buňky. Uchazeč je povinen ocenit všechny položky, a to hodnotou větší než 0,00 Kč (s výjimkou řádku 43)</t>
  </si>
  <si>
    <t>Celková výše kompenzace zvýšených nákladů v Kč bez DPH (TAB 5)</t>
  </si>
  <si>
    <t>Výše kompenzace (poskytovaná sleva za 1 měsíc)
(v Kč bez DPH)</t>
  </si>
  <si>
    <t>Roaming - Příchozí hovor (zóna Evropská unie)</t>
  </si>
  <si>
    <t>Roaming - Odchozí hovor (zóna Evropská unie)</t>
  </si>
  <si>
    <t>Roaming - Odchozí SMS (zóna Evropská unie)</t>
  </si>
  <si>
    <r>
      <t xml:space="preserve">Roaming - Odchozí MMS </t>
    </r>
    <r>
      <rPr>
        <sz val="10"/>
        <color theme="1"/>
        <rFont val="Calibri"/>
        <family val="2"/>
        <scheme val="minor"/>
      </rPr>
      <t>(zóna Evropská unie)</t>
    </r>
  </si>
  <si>
    <t>Tabulka č. 5 - FINANČNÍ BONUS (KOMPENZACE ZVÝŠENÝCH NÁKLADŮ)</t>
  </si>
  <si>
    <t>Mezinárodní odchozí SMS z ČR do státu mimo Evropu</t>
  </si>
  <si>
    <t>Finanční bonus (kompenzace zvýšených nákladů viz čl. III odst. 4 smlouvy)</t>
  </si>
  <si>
    <t>Roaming - Příchozí  hovor (zóna zbytek Evropy)</t>
  </si>
  <si>
    <t>Roaming - Odchozí  hovor (zóna zbytek Evropy)</t>
  </si>
  <si>
    <t>Roaming - Odchozí SMS (zóna zbytek Evropy)</t>
  </si>
  <si>
    <t>Roaming - Odchozí MMS  (zóna zbytek Evropy)</t>
  </si>
  <si>
    <t>Roaming - Příchozí hovor (zóna svět)</t>
  </si>
  <si>
    <t>Roaming - Odchozí hovor (zóna svět)</t>
  </si>
  <si>
    <t>Roaming - Odchozí SMS (zóna svět)</t>
  </si>
  <si>
    <t>Roaming - Odchozí MMS (zóna svět)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</si>
</sst>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3" fontId="5" fillId="0" borderId="0" xfId="20" applyNumberFormat="1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Border="1" applyAlignment="1" applyProtection="1">
      <alignment horizontal="right" vertical="center" wrapText="1"/>
      <protection hidden="1"/>
    </xf>
    <xf numFmtId="3" fontId="6" fillId="0" borderId="1" xfId="0" applyNumberFormat="1" applyFont="1" applyBorder="1" applyAlignment="1" applyProtection="1">
      <alignment horizontal="center" vertical="center" wrapText="1"/>
      <protection hidden="1"/>
    </xf>
    <xf numFmtId="164" fontId="6" fillId="2" borderId="1" xfId="0" applyNumberFormat="1" applyFont="1" applyFill="1" applyBorder="1" applyAlignment="1" applyProtection="1">
      <alignment horizontal="center" vertical="center" wrapText="1"/>
      <protection hidden="1" locked="0"/>
    </xf>
    <xf numFmtId="3" fontId="7" fillId="0" borderId="0" xfId="20" applyNumberFormat="1" applyFont="1" applyAlignment="1" applyProtection="1">
      <alignment vertical="center"/>
      <protection hidden="1"/>
    </xf>
    <xf numFmtId="9" fontId="6" fillId="0" borderId="0" xfId="0" applyNumberFormat="1" applyFont="1" applyProtection="1">
      <protection hidden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164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64" fontId="4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164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1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0" xfId="2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0" xfId="0" applyFont="1" applyProtection="1">
      <protection hidden="1"/>
    </xf>
    <xf numFmtId="164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3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vertical="center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0" fontId="8" fillId="3" borderId="4" xfId="0" applyFont="1" applyFill="1" applyBorder="1" applyAlignment="1" applyProtection="1">
      <alignment vertical="center" wrapText="1"/>
      <protection hidden="1"/>
    </xf>
    <xf numFmtId="0" fontId="4" fillId="3" borderId="4" xfId="0" applyFont="1" applyFill="1" applyBorder="1" applyAlignment="1" applyProtection="1">
      <alignment vertical="center" wrapText="1"/>
      <protection hidden="1"/>
    </xf>
    <xf numFmtId="3" fontId="15" fillId="0" borderId="0" xfId="20" applyNumberFormat="1" applyFont="1" applyAlignment="1" applyProtection="1">
      <alignment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9" fillId="0" borderId="2" xfId="0" applyFont="1" applyBorder="1" applyAlignment="1" applyProtection="1">
      <alignment vertical="center" wrapText="1"/>
      <protection hidden="1"/>
    </xf>
    <xf numFmtId="0" fontId="9" fillId="0" borderId="3" xfId="0" applyFont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vertical="center" wrapText="1"/>
      <protection hidden="1"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  <cellStyle name="Hypertextový odkaz" xfId="35"/>
    <cellStyle name="Použitý hypertextový odkaz" xfId="36"/>
    <cellStyle name="Hypertextový odkaz" xfId="37"/>
    <cellStyle name="Použitý hypertextový odkaz" xfId="38"/>
    <cellStyle name="Hypertextový odkaz" xfId="39"/>
    <cellStyle name="Použitý hypertextový odkaz" xfId="40"/>
    <cellStyle name="Hypertextový odkaz" xfId="41"/>
    <cellStyle name="Použitý hypertextový odkaz" xfId="42"/>
    <cellStyle name="Hypertextový odkaz" xfId="43"/>
    <cellStyle name="Použitý hypertextový odkaz" xfId="44"/>
    <cellStyle name="Hypertextový odkaz" xfId="45"/>
    <cellStyle name="Použitý hypertextový odkaz" xfId="46"/>
    <cellStyle name="Hypertextový odkaz" xfId="47"/>
    <cellStyle name="Použitý hypertextový odkaz" xfId="48"/>
    <cellStyle name="Hypertextový odkaz" xfId="49"/>
    <cellStyle name="Použitý hypertextový odkaz" xfId="5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zoomScale="90" zoomScaleNormal="90" zoomScalePageLayoutView="125" workbookViewId="0" topLeftCell="A40">
      <selection activeCell="D36" sqref="D36"/>
    </sheetView>
  </sheetViews>
  <sheetFormatPr defaultColWidth="8.8515625" defaultRowHeight="12"/>
  <cols>
    <col min="1" max="1" width="51.57421875" style="3" customWidth="1"/>
    <col min="2" max="2" width="12.421875" style="3" customWidth="1"/>
    <col min="3" max="3" width="9.57421875" style="3" customWidth="1"/>
    <col min="4" max="4" width="19.00390625" style="3" customWidth="1"/>
    <col min="5" max="5" width="19.421875" style="17" customWidth="1"/>
    <col min="6" max="6" width="12.421875" style="1" bestFit="1" customWidth="1"/>
    <col min="7" max="7" width="9.8515625" style="2" customWidth="1"/>
    <col min="8" max="16384" width="8.8515625" style="3" customWidth="1"/>
  </cols>
  <sheetData>
    <row r="1" spans="1:7" s="16" customFormat="1" ht="46.2" customHeight="1">
      <c r="A1" s="32" t="s">
        <v>29</v>
      </c>
      <c r="B1" s="12" t="s">
        <v>0</v>
      </c>
      <c r="C1" s="12" t="s">
        <v>1</v>
      </c>
      <c r="D1" s="13" t="s">
        <v>2</v>
      </c>
      <c r="E1" s="13" t="s">
        <v>8</v>
      </c>
      <c r="F1" s="9"/>
      <c r="G1" s="15"/>
    </row>
    <row r="2" spans="1:6" ht="82.8">
      <c r="A2" s="33" t="s">
        <v>33</v>
      </c>
      <c r="B2" s="4" t="s">
        <v>3</v>
      </c>
      <c r="C2" s="31">
        <v>1445</v>
      </c>
      <c r="D2" s="8"/>
      <c r="E2" s="6">
        <f aca="true" t="shared" si="0" ref="E2:E7">C2*D2*48</f>
        <v>0</v>
      </c>
      <c r="F2" s="45" t="str">
        <f>IF(D2&lt;0.01,"Upozornění: Jednotková cena musí mít kladnou hodnotu","")</f>
        <v>Upozornění: Jednotková cena musí mít kladnou hodnotu</v>
      </c>
    </row>
    <row r="3" spans="1:8" ht="25.95" customHeight="1">
      <c r="A3" s="33" t="s">
        <v>38</v>
      </c>
      <c r="B3" s="4" t="s">
        <v>4</v>
      </c>
      <c r="C3" s="7">
        <v>54179</v>
      </c>
      <c r="D3" s="8"/>
      <c r="E3" s="6">
        <f t="shared" si="0"/>
        <v>0</v>
      </c>
      <c r="F3" s="45" t="str">
        <f aca="true" t="shared" si="1" ref="F3:F7">IF(D3&lt;0.01,"Upozornění: Jednotková cena musí mít kladnou hodnotu","")</f>
        <v>Upozornění: Jednotková cena musí mít kladnou hodnotu</v>
      </c>
      <c r="H3" s="10"/>
    </row>
    <row r="4" spans="1:8" ht="25.95" customHeight="1">
      <c r="A4" s="33" t="s">
        <v>34</v>
      </c>
      <c r="B4" s="4" t="s">
        <v>4</v>
      </c>
      <c r="C4" s="7">
        <v>97533</v>
      </c>
      <c r="D4" s="8"/>
      <c r="E4" s="6">
        <f t="shared" si="0"/>
        <v>0</v>
      </c>
      <c r="F4" s="45" t="str">
        <f t="shared" si="1"/>
        <v>Upozornění: Jednotková cena musí mít kladnou hodnotu</v>
      </c>
      <c r="H4" s="10"/>
    </row>
    <row r="5" spans="1:8" ht="25.95" customHeight="1">
      <c r="A5" s="33" t="s">
        <v>35</v>
      </c>
      <c r="B5" s="4" t="s">
        <v>4</v>
      </c>
      <c r="C5" s="7">
        <v>9582</v>
      </c>
      <c r="D5" s="8"/>
      <c r="E5" s="6">
        <f t="shared" si="0"/>
        <v>0</v>
      </c>
      <c r="F5" s="45" t="str">
        <f t="shared" si="1"/>
        <v>Upozornění: Jednotková cena musí mít kladnou hodnotu</v>
      </c>
      <c r="H5" s="10"/>
    </row>
    <row r="6" spans="1:8" ht="25.95" customHeight="1">
      <c r="A6" s="33" t="s">
        <v>36</v>
      </c>
      <c r="B6" s="4" t="s">
        <v>21</v>
      </c>
      <c r="C6" s="7">
        <v>62931</v>
      </c>
      <c r="D6" s="8"/>
      <c r="E6" s="6">
        <f t="shared" si="0"/>
        <v>0</v>
      </c>
      <c r="F6" s="45" t="str">
        <f t="shared" si="1"/>
        <v>Upozornění: Jednotková cena musí mít kladnou hodnotu</v>
      </c>
      <c r="H6" s="10"/>
    </row>
    <row r="7" spans="1:8" ht="25.95" customHeight="1">
      <c r="A7" s="33" t="s">
        <v>37</v>
      </c>
      <c r="B7" s="4" t="s">
        <v>22</v>
      </c>
      <c r="C7" s="7">
        <v>900</v>
      </c>
      <c r="D7" s="8"/>
      <c r="E7" s="6">
        <f t="shared" si="0"/>
        <v>0</v>
      </c>
      <c r="F7" s="45" t="str">
        <f t="shared" si="1"/>
        <v>Upozornění: Jednotková cena musí mít kladnou hodnotu</v>
      </c>
      <c r="H7" s="10"/>
    </row>
    <row r="8" spans="1:7" s="16" customFormat="1" ht="26.25" customHeight="1">
      <c r="A8" s="11" t="s">
        <v>7</v>
      </c>
      <c r="B8" s="12"/>
      <c r="C8" s="12"/>
      <c r="D8" s="13"/>
      <c r="E8" s="14">
        <f>SUM(E2:E7)</f>
        <v>0</v>
      </c>
      <c r="F8" s="9"/>
      <c r="G8" s="15"/>
    </row>
    <row r="9" ht="26.25" customHeight="1"/>
    <row r="10" spans="1:7" s="16" customFormat="1" ht="46.95" customHeight="1">
      <c r="A10" s="32" t="s">
        <v>30</v>
      </c>
      <c r="B10" s="12" t="s">
        <v>0</v>
      </c>
      <c r="C10" s="12" t="s">
        <v>1</v>
      </c>
      <c r="D10" s="13" t="s">
        <v>2</v>
      </c>
      <c r="E10" s="13" t="s">
        <v>8</v>
      </c>
      <c r="F10" s="9"/>
      <c r="G10" s="15"/>
    </row>
    <row r="11" spans="1:6" ht="55.2">
      <c r="A11" s="33" t="s">
        <v>32</v>
      </c>
      <c r="B11" s="34" t="s">
        <v>3</v>
      </c>
      <c r="C11" s="5">
        <v>228</v>
      </c>
      <c r="D11" s="8"/>
      <c r="E11" s="6">
        <f>C11*D11*48</f>
        <v>0</v>
      </c>
      <c r="F11" s="45" t="str">
        <f>IF(D11&lt;0.01,"Upozornění: Jednotková cena musí mít kladnou hodnotu","")</f>
        <v>Upozornění: Jednotková cena musí mít kladnou hodnotu</v>
      </c>
    </row>
    <row r="12" spans="1:7" s="16" customFormat="1" ht="26.25" customHeight="1">
      <c r="A12" s="11" t="s">
        <v>10</v>
      </c>
      <c r="B12" s="12"/>
      <c r="C12" s="12"/>
      <c r="D12" s="13"/>
      <c r="E12" s="14">
        <f>E11</f>
        <v>0</v>
      </c>
      <c r="F12" s="9"/>
      <c r="G12" s="15"/>
    </row>
    <row r="13" spans="1:7" s="16" customFormat="1" ht="26.25" customHeight="1">
      <c r="A13" s="18"/>
      <c r="B13" s="19"/>
      <c r="C13" s="19"/>
      <c r="D13" s="20"/>
      <c r="E13" s="21"/>
      <c r="F13" s="9"/>
      <c r="G13" s="15"/>
    </row>
    <row r="14" spans="1:7" s="16" customFormat="1" ht="51" customHeight="1">
      <c r="A14" s="32" t="s">
        <v>25</v>
      </c>
      <c r="B14" s="12" t="s">
        <v>0</v>
      </c>
      <c r="C14" s="12" t="s">
        <v>1</v>
      </c>
      <c r="D14" s="13" t="s">
        <v>2</v>
      </c>
      <c r="E14" s="13" t="s">
        <v>8</v>
      </c>
      <c r="F14" s="9"/>
      <c r="G14" s="15"/>
    </row>
    <row r="15" spans="1:6" s="22" customFormat="1" ht="25.95" customHeight="1">
      <c r="A15" s="38" t="s">
        <v>50</v>
      </c>
      <c r="B15" s="4" t="s">
        <v>5</v>
      </c>
      <c r="C15" s="7">
        <v>2628</v>
      </c>
      <c r="D15" s="8"/>
      <c r="E15" s="6">
        <f aca="true" t="shared" si="2" ref="E15:E31">C15*D15*48</f>
        <v>0</v>
      </c>
      <c r="F15" s="45" t="str">
        <f>IF(D15&lt;0.01,"Upozornění: Jednotková cena musí mít kladnou hodnotu","")</f>
        <v>Upozornění: Jednotková cena musí mít kladnou hodnotu</v>
      </c>
    </row>
    <row r="16" spans="1:6" s="22" customFormat="1" ht="25.95" customHeight="1">
      <c r="A16" s="38" t="s">
        <v>51</v>
      </c>
      <c r="B16" s="4" t="s">
        <v>5</v>
      </c>
      <c r="C16" s="7">
        <v>2535</v>
      </c>
      <c r="D16" s="8"/>
      <c r="E16" s="6">
        <f aca="true" t="shared" si="3" ref="E16:E17">C16*D16*48</f>
        <v>0</v>
      </c>
      <c r="F16" s="45" t="str">
        <f aca="true" t="shared" si="4" ref="F16:F33">IF(D16&lt;0.01,"Upozornění: Jednotková cena musí mít kladnou hodnotu","")</f>
        <v>Upozornění: Jednotková cena musí mít kladnou hodnotu</v>
      </c>
    </row>
    <row r="17" spans="1:6" s="22" customFormat="1" ht="25.95" customHeight="1">
      <c r="A17" s="38" t="s">
        <v>52</v>
      </c>
      <c r="B17" s="34" t="s">
        <v>21</v>
      </c>
      <c r="C17" s="39">
        <v>285</v>
      </c>
      <c r="D17" s="8"/>
      <c r="E17" s="6">
        <f t="shared" si="3"/>
        <v>0</v>
      </c>
      <c r="F17" s="45" t="str">
        <f t="shared" si="4"/>
        <v>Upozornění: Jednotková cena musí mít kladnou hodnotu</v>
      </c>
    </row>
    <row r="18" spans="1:6" s="22" customFormat="1" ht="25.95" customHeight="1">
      <c r="A18" s="38" t="s">
        <v>53</v>
      </c>
      <c r="B18" s="34" t="s">
        <v>22</v>
      </c>
      <c r="C18" s="39">
        <v>15</v>
      </c>
      <c r="D18" s="8"/>
      <c r="E18" s="6">
        <f t="shared" si="2"/>
        <v>0</v>
      </c>
      <c r="F18" s="45" t="str">
        <f t="shared" si="4"/>
        <v>Upozornění: Jednotková cena musí mít kladnou hodnotu</v>
      </c>
    </row>
    <row r="19" spans="1:6" s="22" customFormat="1" ht="25.95" customHeight="1">
      <c r="A19" s="38" t="s">
        <v>57</v>
      </c>
      <c r="B19" s="4" t="s">
        <v>5</v>
      </c>
      <c r="C19" s="7">
        <v>29</v>
      </c>
      <c r="D19" s="8"/>
      <c r="E19" s="6">
        <f t="shared" si="2"/>
        <v>0</v>
      </c>
      <c r="F19" s="45" t="str">
        <f t="shared" si="4"/>
        <v>Upozornění: Jednotková cena musí mít kladnou hodnotu</v>
      </c>
    </row>
    <row r="20" spans="1:6" s="22" customFormat="1" ht="25.95" customHeight="1">
      <c r="A20" s="38" t="s">
        <v>58</v>
      </c>
      <c r="B20" s="4" t="s">
        <v>5</v>
      </c>
      <c r="C20" s="7">
        <v>95</v>
      </c>
      <c r="D20" s="8"/>
      <c r="E20" s="6">
        <f>C20*D20*48</f>
        <v>0</v>
      </c>
      <c r="F20" s="45" t="str">
        <f t="shared" si="4"/>
        <v>Upozornění: Jednotková cena musí mít kladnou hodnotu</v>
      </c>
    </row>
    <row r="21" spans="1:6" s="22" customFormat="1" ht="25.95" customHeight="1">
      <c r="A21" s="38" t="s">
        <v>59</v>
      </c>
      <c r="B21" s="34" t="s">
        <v>21</v>
      </c>
      <c r="C21" s="39">
        <v>12</v>
      </c>
      <c r="D21" s="8"/>
      <c r="E21" s="6">
        <f>C21*D21*48</f>
        <v>0</v>
      </c>
      <c r="F21" s="45" t="str">
        <f t="shared" si="4"/>
        <v>Upozornění: Jednotková cena musí mít kladnou hodnotu</v>
      </c>
    </row>
    <row r="22" spans="1:6" s="22" customFormat="1" ht="25.95" customHeight="1">
      <c r="A22" s="38" t="s">
        <v>60</v>
      </c>
      <c r="B22" s="34" t="s">
        <v>22</v>
      </c>
      <c r="C22" s="39">
        <v>2</v>
      </c>
      <c r="D22" s="8"/>
      <c r="E22" s="6">
        <f aca="true" t="shared" si="5" ref="E22">C22*D22*48</f>
        <v>0</v>
      </c>
      <c r="F22" s="45" t="str">
        <f t="shared" si="4"/>
        <v>Upozornění: Jednotková cena musí mít kladnou hodnotu</v>
      </c>
    </row>
    <row r="23" spans="1:6" s="22" customFormat="1" ht="25.95" customHeight="1">
      <c r="A23" s="38" t="s">
        <v>61</v>
      </c>
      <c r="B23" s="34" t="s">
        <v>5</v>
      </c>
      <c r="C23" s="39">
        <v>22</v>
      </c>
      <c r="D23" s="8"/>
      <c r="E23" s="6">
        <f>C23*D23*48</f>
        <v>0</v>
      </c>
      <c r="F23" s="45" t="str">
        <f t="shared" si="4"/>
        <v>Upozornění: Jednotková cena musí mít kladnou hodnotu</v>
      </c>
    </row>
    <row r="24" spans="1:6" s="22" customFormat="1" ht="25.95" customHeight="1">
      <c r="A24" s="38" t="s">
        <v>62</v>
      </c>
      <c r="B24" s="34" t="s">
        <v>5</v>
      </c>
      <c r="C24" s="39">
        <v>22</v>
      </c>
      <c r="D24" s="8"/>
      <c r="E24" s="6">
        <f>C24*D24*48</f>
        <v>0</v>
      </c>
      <c r="F24" s="45" t="str">
        <f t="shared" si="4"/>
        <v>Upozornění: Jednotková cena musí mít kladnou hodnotu</v>
      </c>
    </row>
    <row r="25" spans="1:6" s="22" customFormat="1" ht="25.95" customHeight="1">
      <c r="A25" s="38" t="s">
        <v>63</v>
      </c>
      <c r="B25" s="34" t="s">
        <v>21</v>
      </c>
      <c r="C25" s="39">
        <v>10</v>
      </c>
      <c r="D25" s="8"/>
      <c r="E25" s="6">
        <f aca="true" t="shared" si="6" ref="E25">C25*D25*48</f>
        <v>0</v>
      </c>
      <c r="F25" s="45" t="str">
        <f t="shared" si="4"/>
        <v>Upozornění: Jednotková cena musí mít kladnou hodnotu</v>
      </c>
    </row>
    <row r="26" spans="1:6" s="22" customFormat="1" ht="25.95" customHeight="1">
      <c r="A26" s="38" t="s">
        <v>64</v>
      </c>
      <c r="B26" s="34" t="s">
        <v>22</v>
      </c>
      <c r="C26" s="39">
        <v>3</v>
      </c>
      <c r="D26" s="8"/>
      <c r="E26" s="6">
        <f>C26*D26*48</f>
        <v>0</v>
      </c>
      <c r="F26" s="45" t="str">
        <f t="shared" si="4"/>
        <v>Upozornění: Jednotková cena musí mít kladnou hodnotu</v>
      </c>
    </row>
    <row r="27" spans="1:6" s="22" customFormat="1" ht="41.4">
      <c r="A27" s="33" t="s">
        <v>40</v>
      </c>
      <c r="B27" s="34" t="s">
        <v>28</v>
      </c>
      <c r="C27" s="39">
        <v>4</v>
      </c>
      <c r="D27" s="8"/>
      <c r="E27" s="6">
        <f>C27*D27*48</f>
        <v>0</v>
      </c>
      <c r="F27" s="45" t="str">
        <f t="shared" si="4"/>
        <v>Upozornění: Jednotková cena musí mít kladnou hodnotu</v>
      </c>
    </row>
    <row r="28" spans="1:6" s="22" customFormat="1" ht="41.4">
      <c r="A28" s="33" t="s">
        <v>41</v>
      </c>
      <c r="B28" s="34" t="s">
        <v>28</v>
      </c>
      <c r="C28" s="39">
        <v>2</v>
      </c>
      <c r="D28" s="8"/>
      <c r="E28" s="6">
        <f>C28*D28*48</f>
        <v>0</v>
      </c>
      <c r="F28" s="45" t="str">
        <f t="shared" si="4"/>
        <v>Upozornění: Jednotková cena musí mít kladnou hodnotu</v>
      </c>
    </row>
    <row r="29" spans="1:6" s="22" customFormat="1" ht="25.95" customHeight="1">
      <c r="A29" s="33" t="s">
        <v>42</v>
      </c>
      <c r="B29" s="34" t="s">
        <v>28</v>
      </c>
      <c r="C29" s="39">
        <v>2</v>
      </c>
      <c r="D29" s="8"/>
      <c r="E29" s="6">
        <f>C29*D29*48</f>
        <v>0</v>
      </c>
      <c r="F29" s="45" t="str">
        <f t="shared" si="4"/>
        <v>Upozornění: Jednotková cena musí mít kladnou hodnotu</v>
      </c>
    </row>
    <row r="30" spans="1:6" s="22" customFormat="1" ht="25.95" customHeight="1">
      <c r="A30" s="33" t="s">
        <v>24</v>
      </c>
      <c r="B30" s="4" t="s">
        <v>5</v>
      </c>
      <c r="C30" s="7">
        <v>1056</v>
      </c>
      <c r="D30" s="8"/>
      <c r="E30" s="6">
        <f t="shared" si="2"/>
        <v>0</v>
      </c>
      <c r="F30" s="45" t="str">
        <f t="shared" si="4"/>
        <v>Upozornění: Jednotková cena musí mít kladnou hodnotu</v>
      </c>
    </row>
    <row r="31" spans="1:6" s="22" customFormat="1" ht="25.95" customHeight="1">
      <c r="A31" s="33" t="s">
        <v>23</v>
      </c>
      <c r="B31" s="4" t="s">
        <v>5</v>
      </c>
      <c r="C31" s="7">
        <v>330</v>
      </c>
      <c r="D31" s="8"/>
      <c r="E31" s="6">
        <f t="shared" si="2"/>
        <v>0</v>
      </c>
      <c r="F31" s="45" t="str">
        <f t="shared" si="4"/>
        <v>Upozornění: Jednotková cena musí mít kladnou hodnotu</v>
      </c>
    </row>
    <row r="32" spans="1:6" s="22" customFormat="1" ht="25.95" customHeight="1">
      <c r="A32" s="33" t="s">
        <v>31</v>
      </c>
      <c r="B32" s="34" t="s">
        <v>21</v>
      </c>
      <c r="C32" s="39">
        <v>18</v>
      </c>
      <c r="D32" s="8"/>
      <c r="E32" s="6">
        <f aca="true" t="shared" si="7" ref="E32:E33">C32*D32*48</f>
        <v>0</v>
      </c>
      <c r="F32" s="45" t="str">
        <f t="shared" si="4"/>
        <v>Upozornění: Jednotková cena musí mít kladnou hodnotu</v>
      </c>
    </row>
    <row r="33" spans="1:6" s="22" customFormat="1" ht="25.95" customHeight="1">
      <c r="A33" s="33" t="s">
        <v>55</v>
      </c>
      <c r="B33" s="34" t="s">
        <v>22</v>
      </c>
      <c r="C33" s="39">
        <v>6</v>
      </c>
      <c r="D33" s="8"/>
      <c r="E33" s="6">
        <f t="shared" si="7"/>
        <v>0</v>
      </c>
      <c r="F33" s="45" t="str">
        <f t="shared" si="4"/>
        <v>Upozornění: Jednotková cena musí mít kladnou hodnotu</v>
      </c>
    </row>
    <row r="34" spans="1:7" s="16" customFormat="1" ht="26.25" customHeight="1">
      <c r="A34" s="11" t="s">
        <v>11</v>
      </c>
      <c r="B34" s="12"/>
      <c r="C34" s="12"/>
      <c r="D34" s="13"/>
      <c r="E34" s="14">
        <f>SUM(E15:E33)</f>
        <v>0</v>
      </c>
      <c r="F34" s="9"/>
      <c r="G34" s="15"/>
    </row>
    <row r="35" spans="1:7" s="16" customFormat="1" ht="26.25" customHeight="1">
      <c r="A35" s="18"/>
      <c r="B35" s="19"/>
      <c r="C35" s="19"/>
      <c r="D35" s="20"/>
      <c r="E35" s="21"/>
      <c r="F35" s="9"/>
      <c r="G35" s="15"/>
    </row>
    <row r="36" spans="1:7" s="16" customFormat="1" ht="41.7" customHeight="1">
      <c r="A36" s="32" t="s">
        <v>27</v>
      </c>
      <c r="B36" s="12" t="s">
        <v>0</v>
      </c>
      <c r="C36" s="12" t="s">
        <v>1</v>
      </c>
      <c r="D36" s="13" t="s">
        <v>2</v>
      </c>
      <c r="E36" s="13" t="s">
        <v>8</v>
      </c>
      <c r="F36" s="9"/>
      <c r="G36" s="15"/>
    </row>
    <row r="37" spans="1:7" s="22" customFormat="1" ht="55.2">
      <c r="A37" s="35" t="s">
        <v>45</v>
      </c>
      <c r="B37" s="4" t="s">
        <v>6</v>
      </c>
      <c r="C37" s="7">
        <v>1673</v>
      </c>
      <c r="D37" s="8"/>
      <c r="E37" s="6">
        <f>C37*D37*48</f>
        <v>0</v>
      </c>
      <c r="F37" s="45" t="str">
        <f aca="true" t="shared" si="8" ref="F37:F39">IF(D37&lt;0.01,"Upozornění: Jednotková cena musí mít kladnou hodnotu","")</f>
        <v>Upozornění: Jednotková cena musí mít kladnou hodnotu</v>
      </c>
      <c r="G37" s="23"/>
    </row>
    <row r="38" spans="1:7" s="22" customFormat="1" ht="55.2">
      <c r="A38" s="35" t="s">
        <v>46</v>
      </c>
      <c r="B38" s="4" t="s">
        <v>6</v>
      </c>
      <c r="C38" s="4">
        <v>207</v>
      </c>
      <c r="D38" s="8"/>
      <c r="E38" s="6">
        <f>C38*D38*48</f>
        <v>0</v>
      </c>
      <c r="F38" s="45" t="str">
        <f t="shared" si="8"/>
        <v>Upozornění: Jednotková cena musí mít kladnou hodnotu</v>
      </c>
      <c r="G38" s="23"/>
    </row>
    <row r="39" spans="1:6" s="22" customFormat="1" ht="42" customHeight="1">
      <c r="A39" s="33" t="s">
        <v>39</v>
      </c>
      <c r="B39" s="34" t="s">
        <v>26</v>
      </c>
      <c r="C39" s="39">
        <v>10</v>
      </c>
      <c r="D39" s="8"/>
      <c r="E39" s="6">
        <f>C39*D39*48</f>
        <v>0</v>
      </c>
      <c r="F39" s="45" t="str">
        <f t="shared" si="8"/>
        <v>Upozornění: Jednotková cena musí mít kladnou hodnotu</v>
      </c>
    </row>
    <row r="40" spans="1:7" s="16" customFormat="1" ht="25.95" customHeight="1">
      <c r="A40" s="11" t="s">
        <v>9</v>
      </c>
      <c r="B40" s="12"/>
      <c r="C40" s="12"/>
      <c r="D40" s="13"/>
      <c r="E40" s="14">
        <f>SUM(E37:E39)</f>
        <v>0</v>
      </c>
      <c r="F40" s="9"/>
      <c r="G40" s="15"/>
    </row>
    <row r="41" spans="1:7" s="16" customFormat="1" ht="25.95" customHeight="1">
      <c r="A41" s="18"/>
      <c r="B41" s="19"/>
      <c r="C41" s="19"/>
      <c r="D41" s="20"/>
      <c r="E41" s="21"/>
      <c r="F41" s="9"/>
      <c r="G41" s="15"/>
    </row>
    <row r="42" spans="1:7" s="16" customFormat="1" ht="55.2">
      <c r="A42" s="41" t="s">
        <v>54</v>
      </c>
      <c r="B42" s="12" t="s">
        <v>12</v>
      </c>
      <c r="C42" s="12" t="s">
        <v>1</v>
      </c>
      <c r="D42" s="40" t="s">
        <v>49</v>
      </c>
      <c r="E42" s="37" t="s">
        <v>43</v>
      </c>
      <c r="F42" s="9"/>
      <c r="G42" s="15"/>
    </row>
    <row r="43" spans="1:7" s="22" customFormat="1" ht="27.6">
      <c r="A43" s="42" t="s">
        <v>56</v>
      </c>
      <c r="B43" s="4" t="s">
        <v>13</v>
      </c>
      <c r="C43" s="4">
        <v>48</v>
      </c>
      <c r="D43" s="8"/>
      <c r="E43" s="6">
        <f>C43*D43</f>
        <v>0</v>
      </c>
      <c r="F43" s="45" t="str">
        <f>IF(D43&lt;0,"Upozornění: Výše kompenzace nesmí být záporná","")</f>
        <v/>
      </c>
      <c r="G43" s="23"/>
    </row>
    <row r="44" spans="1:7" s="16" customFormat="1" ht="25.95" customHeight="1">
      <c r="A44" s="11" t="s">
        <v>14</v>
      </c>
      <c r="B44" s="12"/>
      <c r="C44" s="12"/>
      <c r="D44" s="13"/>
      <c r="E44" s="14">
        <f>E43</f>
        <v>0</v>
      </c>
      <c r="F44" s="9"/>
      <c r="G44" s="15"/>
    </row>
    <row r="45" spans="1:7" s="16" customFormat="1" ht="25.95" customHeight="1">
      <c r="A45" s="18"/>
      <c r="B45" s="19"/>
      <c r="C45" s="19"/>
      <c r="D45" s="20"/>
      <c r="E45" s="21"/>
      <c r="F45" s="9"/>
      <c r="G45" s="15"/>
    </row>
    <row r="46" spans="1:7" s="16" customFormat="1" ht="25.95" customHeight="1">
      <c r="A46" s="44" t="s">
        <v>16</v>
      </c>
      <c r="B46" s="46"/>
      <c r="C46" s="25"/>
      <c r="D46" s="26"/>
      <c r="E46" s="13" t="s">
        <v>15</v>
      </c>
      <c r="F46" s="9"/>
      <c r="G46" s="15"/>
    </row>
    <row r="47" spans="1:7" s="16" customFormat="1" ht="25.95" customHeight="1">
      <c r="A47" s="51" t="s">
        <v>44</v>
      </c>
      <c r="B47" s="52"/>
      <c r="C47" s="52"/>
      <c r="D47" s="53"/>
      <c r="E47" s="24">
        <f>E8+E12+E34+E40</f>
        <v>0</v>
      </c>
      <c r="F47" s="9"/>
      <c r="G47" s="15"/>
    </row>
    <row r="48" spans="1:7" s="16" customFormat="1" ht="25.95" customHeight="1">
      <c r="A48" s="51" t="s">
        <v>48</v>
      </c>
      <c r="B48" s="52"/>
      <c r="C48" s="54"/>
      <c r="D48" s="55"/>
      <c r="E48" s="24">
        <f>E44</f>
        <v>0</v>
      </c>
      <c r="F48" s="9"/>
      <c r="G48" s="15"/>
    </row>
    <row r="49" spans="1:7" s="30" customFormat="1" ht="34.2" customHeight="1">
      <c r="A49" s="43" t="s">
        <v>17</v>
      </c>
      <c r="B49" s="47"/>
      <c r="C49" s="47"/>
      <c r="D49" s="48"/>
      <c r="E49" s="27">
        <f>E47-E48</f>
        <v>0</v>
      </c>
      <c r="F49" s="28"/>
      <c r="G49" s="29"/>
    </row>
    <row r="51" ht="12">
      <c r="A51" s="49" t="s">
        <v>18</v>
      </c>
    </row>
    <row r="52" ht="12">
      <c r="A52" s="50" t="s">
        <v>47</v>
      </c>
    </row>
    <row r="53" ht="12">
      <c r="A53" s="50" t="s">
        <v>19</v>
      </c>
    </row>
    <row r="54" ht="12">
      <c r="A54" s="50" t="s">
        <v>20</v>
      </c>
    </row>
    <row r="55" ht="12">
      <c r="A55" s="36"/>
    </row>
  </sheetData>
  <sheetProtection algorithmName="SHA-512" hashValue="GYrgpdand36ECto5aOG1mFsGR2TuXLKTxc8BlowkFQQyDIQkCMHsjVcCTgdYL5lsry6GqzWky6EWIotv1so9wA==" saltValue="fA6t3BYC4O1laXgq/QVWxg==" spinCount="100000" sheet="1" objects="1" scenarios="1"/>
  <mergeCells count="4">
    <mergeCell ref="A47:D47"/>
    <mergeCell ref="A49:D49"/>
    <mergeCell ref="A48:B48"/>
    <mergeCell ref="A46:B46"/>
  </mergeCells>
  <printOptions/>
  <pageMargins left="0.75" right="0.75" top="1" bottom="1" header="0.5" footer="0.5"/>
  <pageSetup fitToHeight="2" fitToWidth="1" horizontalDpi="300" verticalDpi="300" orientation="portrait" paperSize="9" scale="86" r:id="rId1"/>
  <headerFooter>
    <oddFooter>&amp;C&amp;"Calibri,Obyčejné"&amp;D&amp;R&amp;"Calibri,Obyčejné"&amp;A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JUDr. František Janouch</cp:lastModifiedBy>
  <cp:lastPrinted>2016-02-26T12:55:33Z</cp:lastPrinted>
  <dcterms:created xsi:type="dcterms:W3CDTF">2014-05-21T11:20:41Z</dcterms:created>
  <dcterms:modified xsi:type="dcterms:W3CDTF">2016-02-26T12:58:42Z</dcterms:modified>
  <cp:category/>
  <cp:version/>
  <cp:contentType/>
  <cp:contentStatus/>
</cp:coreProperties>
</file>